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1576" windowHeight="7452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'!$A$1:$P$285</definedName>
  </definedNames>
  <calcPr calcId="145621"/>
</workbook>
</file>

<file path=xl/calcChain.xml><?xml version="1.0" encoding="utf-8"?>
<calcChain xmlns="http://schemas.openxmlformats.org/spreadsheetml/2006/main">
  <c r="D235" i="5" l="1"/>
  <c r="D78" i="5" l="1"/>
  <c r="D60" i="5" l="1"/>
  <c r="D38" i="5"/>
  <c r="D132" i="5"/>
  <c r="D79" i="5"/>
  <c r="D80" i="5"/>
  <c r="N42" i="5"/>
  <c r="O42" i="5"/>
  <c r="G42" i="5"/>
  <c r="H42" i="5"/>
  <c r="I42" i="5"/>
  <c r="J42" i="5"/>
  <c r="K42" i="5"/>
  <c r="L42" i="5"/>
  <c r="F42" i="5"/>
  <c r="E42" i="5"/>
  <c r="M42" i="5"/>
  <c r="D42" i="5" l="1"/>
  <c r="E108" i="5"/>
  <c r="E32" i="5" s="1"/>
  <c r="E17" i="5" s="1"/>
  <c r="F108" i="5"/>
  <c r="F32" i="5" s="1"/>
  <c r="F17" i="5" s="1"/>
  <c r="G108" i="5"/>
  <c r="G32" i="5" s="1"/>
  <c r="G17" i="5" s="1"/>
  <c r="H108" i="5"/>
  <c r="H32" i="5" s="1"/>
  <c r="H17" i="5" s="1"/>
  <c r="I108" i="5"/>
  <c r="I32" i="5" s="1"/>
  <c r="I17" i="5" s="1"/>
  <c r="J108" i="5"/>
  <c r="J32" i="5" s="1"/>
  <c r="J17" i="5" s="1"/>
  <c r="K108" i="5"/>
  <c r="K32" i="5" s="1"/>
  <c r="K17" i="5" s="1"/>
  <c r="L108" i="5"/>
  <c r="L32" i="5" s="1"/>
  <c r="L17" i="5" s="1"/>
  <c r="M108" i="5"/>
  <c r="M32" i="5" s="1"/>
  <c r="M17" i="5" s="1"/>
  <c r="N108" i="5"/>
  <c r="N32" i="5" s="1"/>
  <c r="N17" i="5" s="1"/>
  <c r="O108" i="5"/>
  <c r="O32" i="5" s="1"/>
  <c r="O17" i="5" s="1"/>
  <c r="D108" i="5"/>
  <c r="D32" i="5" s="1"/>
  <c r="D17" i="5" s="1"/>
  <c r="K116" i="5"/>
  <c r="M75" i="5" l="1"/>
  <c r="M131" i="5" l="1"/>
  <c r="L131" i="5"/>
  <c r="L124" i="5"/>
  <c r="O162" i="5" l="1"/>
  <c r="M162" i="5"/>
  <c r="N162" i="5"/>
  <c r="J218" i="5" l="1"/>
  <c r="J211" i="5" s="1"/>
  <c r="H211" i="5"/>
  <c r="F218" i="5"/>
  <c r="F211" i="5" s="1"/>
  <c r="G218" i="5"/>
  <c r="G211" i="5" s="1"/>
  <c r="H218" i="5"/>
  <c r="I218" i="5"/>
  <c r="I211" i="5" s="1"/>
  <c r="K218" i="5"/>
  <c r="K211" i="5" s="1"/>
  <c r="L218" i="5"/>
  <c r="L211" i="5" s="1"/>
  <c r="M218" i="5"/>
  <c r="M211" i="5" s="1"/>
  <c r="N218" i="5"/>
  <c r="N211" i="5" s="1"/>
  <c r="O218" i="5"/>
  <c r="O211" i="5" s="1"/>
  <c r="E218" i="5"/>
  <c r="E211" i="5" s="1"/>
  <c r="D218" i="5" l="1"/>
  <c r="D211" i="5"/>
  <c r="D216" i="5" l="1"/>
  <c r="D217" i="5"/>
  <c r="M215" i="5"/>
  <c r="N215" i="5"/>
  <c r="O215" i="5"/>
  <c r="L215" i="5"/>
  <c r="D215" i="5" l="1"/>
  <c r="F270" i="5"/>
  <c r="G270" i="5"/>
  <c r="H270" i="5"/>
  <c r="I270" i="5"/>
  <c r="J270" i="5"/>
  <c r="K270" i="5"/>
  <c r="L270" i="5"/>
  <c r="M270" i="5"/>
  <c r="N270" i="5"/>
  <c r="O270" i="5"/>
  <c r="E270" i="5"/>
  <c r="F271" i="5"/>
  <c r="G271" i="5"/>
  <c r="H271" i="5"/>
  <c r="I271" i="5"/>
  <c r="J271" i="5"/>
  <c r="K271" i="5"/>
  <c r="L271" i="5"/>
  <c r="M271" i="5"/>
  <c r="N271" i="5"/>
  <c r="O271" i="5"/>
  <c r="E271" i="5"/>
  <c r="N272" i="5"/>
  <c r="O272" i="5"/>
  <c r="M272" i="5"/>
  <c r="F272" i="5"/>
  <c r="G272" i="5"/>
  <c r="H272" i="5"/>
  <c r="I272" i="5"/>
  <c r="J272" i="5"/>
  <c r="K272" i="5"/>
  <c r="E272" i="5"/>
  <c r="F273" i="5"/>
  <c r="G273" i="5"/>
  <c r="H273" i="5"/>
  <c r="I273" i="5"/>
  <c r="J273" i="5"/>
  <c r="K273" i="5"/>
  <c r="L273" i="5"/>
  <c r="M273" i="5"/>
  <c r="N273" i="5"/>
  <c r="O273" i="5"/>
  <c r="E273" i="5"/>
  <c r="D279" i="5"/>
  <c r="D277" i="5"/>
  <c r="D266" i="5" l="1"/>
  <c r="D268" i="5"/>
  <c r="D265" i="5"/>
  <c r="F264" i="5"/>
  <c r="O264" i="5"/>
  <c r="F269" i="5"/>
  <c r="G269" i="5"/>
  <c r="G264" i="5" s="1"/>
  <c r="H269" i="5"/>
  <c r="H264" i="5" s="1"/>
  <c r="I269" i="5"/>
  <c r="I264" i="5" s="1"/>
  <c r="J269" i="5"/>
  <c r="J264" i="5" s="1"/>
  <c r="K269" i="5"/>
  <c r="K264" i="5" s="1"/>
  <c r="L269" i="5"/>
  <c r="L264" i="5" s="1"/>
  <c r="M269" i="5"/>
  <c r="M264" i="5" s="1"/>
  <c r="N269" i="5"/>
  <c r="N264" i="5" s="1"/>
  <c r="O269" i="5"/>
  <c r="E269" i="5"/>
  <c r="E264" i="5" s="1"/>
  <c r="L272" i="5"/>
  <c r="D272" i="5"/>
  <c r="D267" i="5" s="1"/>
  <c r="L274" i="5"/>
  <c r="J44" i="5" l="1"/>
  <c r="O44" i="5"/>
  <c r="M44" i="5"/>
  <c r="N44" i="5"/>
  <c r="L44" i="5"/>
  <c r="F44" i="5"/>
  <c r="F30" i="5" s="1"/>
  <c r="G44" i="5"/>
  <c r="G30" i="5" s="1"/>
  <c r="H44" i="5"/>
  <c r="H30" i="5" s="1"/>
  <c r="I44" i="5"/>
  <c r="I30" i="5" s="1"/>
  <c r="K44" i="5"/>
  <c r="K30" i="5" s="1"/>
  <c r="E44" i="5"/>
  <c r="E30" i="5" s="1"/>
  <c r="F43" i="5"/>
  <c r="F41" i="5" s="1"/>
  <c r="G43" i="5"/>
  <c r="H43" i="5"/>
  <c r="I43" i="5"/>
  <c r="I41" i="5" s="1"/>
  <c r="J43" i="5"/>
  <c r="J41" i="5" s="1"/>
  <c r="K43" i="5"/>
  <c r="L43" i="5"/>
  <c r="L41" i="5" s="1"/>
  <c r="M43" i="5"/>
  <c r="M41" i="5" s="1"/>
  <c r="N43" i="5"/>
  <c r="N41" i="5" s="1"/>
  <c r="O43" i="5"/>
  <c r="E43" i="5"/>
  <c r="K41" i="5" l="1"/>
  <c r="H41" i="5"/>
  <c r="D43" i="5"/>
  <c r="G41" i="5"/>
  <c r="D44" i="5"/>
  <c r="E41" i="5"/>
  <c r="O41" i="5"/>
  <c r="J268" i="5"/>
  <c r="G266" i="5"/>
  <c r="F265" i="5"/>
  <c r="G265" i="5"/>
  <c r="H265" i="5"/>
  <c r="I265" i="5"/>
  <c r="J265" i="5"/>
  <c r="K265" i="5"/>
  <c r="L265" i="5"/>
  <c r="M265" i="5"/>
  <c r="N265" i="5"/>
  <c r="O265" i="5"/>
  <c r="F266" i="5"/>
  <c r="H266" i="5"/>
  <c r="I266" i="5"/>
  <c r="J266" i="5"/>
  <c r="K266" i="5"/>
  <c r="L266" i="5"/>
  <c r="M266" i="5"/>
  <c r="N266" i="5"/>
  <c r="O266" i="5"/>
  <c r="F267" i="5"/>
  <c r="G267" i="5"/>
  <c r="H267" i="5"/>
  <c r="I267" i="5"/>
  <c r="J267" i="5"/>
  <c r="K267" i="5"/>
  <c r="L267" i="5"/>
  <c r="M267" i="5"/>
  <c r="N267" i="5"/>
  <c r="O267" i="5"/>
  <c r="F268" i="5"/>
  <c r="G268" i="5"/>
  <c r="H268" i="5"/>
  <c r="I268" i="5"/>
  <c r="K268" i="5"/>
  <c r="L268" i="5"/>
  <c r="M268" i="5"/>
  <c r="N268" i="5"/>
  <c r="O268" i="5"/>
  <c r="E266" i="5"/>
  <c r="E267" i="5"/>
  <c r="E268" i="5"/>
  <c r="E265" i="5" l="1"/>
  <c r="D274" i="5"/>
  <c r="D264" i="5" l="1"/>
  <c r="D269" i="5" l="1"/>
  <c r="L46" i="5" l="1"/>
  <c r="M46" i="5"/>
  <c r="N46" i="5"/>
  <c r="O46" i="5"/>
  <c r="L45" i="5"/>
  <c r="M45" i="5"/>
  <c r="N45" i="5"/>
  <c r="O45" i="5"/>
  <c r="L35" i="5"/>
  <c r="M35" i="5"/>
  <c r="N35" i="5"/>
  <c r="O35" i="5"/>
  <c r="K46" i="5"/>
  <c r="K45" i="5"/>
  <c r="K35" i="5"/>
  <c r="F75" i="5"/>
  <c r="G75" i="5"/>
  <c r="H75" i="5"/>
  <c r="I75" i="5"/>
  <c r="J75" i="5"/>
  <c r="K75" i="5"/>
  <c r="L75" i="5"/>
  <c r="N75" i="5"/>
  <c r="O75" i="5"/>
  <c r="E75" i="5"/>
  <c r="D81" i="5"/>
  <c r="D76" i="5"/>
  <c r="D75" i="5" l="1"/>
  <c r="L103" i="5"/>
  <c r="L29" i="5" s="1"/>
  <c r="E15" i="5" l="1"/>
  <c r="F11" i="5"/>
  <c r="G11" i="5"/>
  <c r="H11" i="5"/>
  <c r="I11" i="5"/>
  <c r="J11" i="5"/>
  <c r="K11" i="5"/>
  <c r="L11" i="5"/>
  <c r="M11" i="5"/>
  <c r="N11" i="5"/>
  <c r="O11" i="5"/>
  <c r="E11" i="5"/>
  <c r="D154" i="5"/>
  <c r="D156" i="5"/>
  <c r="D58" i="5"/>
  <c r="D37" i="5"/>
  <c r="D11" i="5" l="1"/>
  <c r="K124" i="5"/>
  <c r="K101" i="5" l="1"/>
  <c r="K113" i="5"/>
  <c r="E131" i="5"/>
  <c r="F131" i="5"/>
  <c r="F107" i="5" s="1"/>
  <c r="G131" i="5"/>
  <c r="G107" i="5" s="1"/>
  <c r="H131" i="5"/>
  <c r="H107" i="5" s="1"/>
  <c r="I131" i="5"/>
  <c r="I107" i="5" s="1"/>
  <c r="J131" i="5"/>
  <c r="J107" i="5" s="1"/>
  <c r="K131" i="5"/>
  <c r="K107" i="5" s="1"/>
  <c r="K31" i="5" s="1"/>
  <c r="L107" i="5"/>
  <c r="L31" i="5" s="1"/>
  <c r="M107" i="5"/>
  <c r="M31" i="5" s="1"/>
  <c r="N131" i="5"/>
  <c r="N107" i="5" s="1"/>
  <c r="N31" i="5" s="1"/>
  <c r="O131" i="5"/>
  <c r="O107" i="5" s="1"/>
  <c r="O31" i="5" s="1"/>
  <c r="N102" i="5"/>
  <c r="N28" i="5" s="1"/>
  <c r="N15" i="5" s="1"/>
  <c r="O102" i="5"/>
  <c r="O28" i="5" s="1"/>
  <c r="O15" i="5" s="1"/>
  <c r="M102" i="5"/>
  <c r="L102" i="5"/>
  <c r="L28" i="5" s="1"/>
  <c r="L15" i="5" s="1"/>
  <c r="K102" i="5"/>
  <c r="K28" i="5" s="1"/>
  <c r="K15" i="5" s="1"/>
  <c r="F102" i="5"/>
  <c r="F28" i="5" s="1"/>
  <c r="G102" i="5"/>
  <c r="G28" i="5" s="1"/>
  <c r="G15" i="5" s="1"/>
  <c r="H102" i="5"/>
  <c r="H28" i="5" s="1"/>
  <c r="H15" i="5" s="1"/>
  <c r="I102" i="5"/>
  <c r="I28" i="5" s="1"/>
  <c r="I15" i="5" s="1"/>
  <c r="J102" i="5"/>
  <c r="J28" i="5" s="1"/>
  <c r="J15" i="5" s="1"/>
  <c r="E102" i="5"/>
  <c r="E28" i="5" s="1"/>
  <c r="E20" i="5" s="1"/>
  <c r="D127" i="5"/>
  <c r="D103" i="5" s="1"/>
  <c r="D122" i="5"/>
  <c r="D117" i="5"/>
  <c r="L116" i="5"/>
  <c r="L113" i="5" s="1"/>
  <c r="H56" i="5"/>
  <c r="N124" i="5"/>
  <c r="O124" i="5"/>
  <c r="M124" i="5"/>
  <c r="F123" i="5"/>
  <c r="F101" i="5" s="1"/>
  <c r="G123" i="5"/>
  <c r="G101" i="5" s="1"/>
  <c r="H123" i="5"/>
  <c r="H101" i="5" s="1"/>
  <c r="I123" i="5"/>
  <c r="I101" i="5" s="1"/>
  <c r="J123" i="5"/>
  <c r="J101" i="5" s="1"/>
  <c r="E123" i="5"/>
  <c r="E101" i="5" s="1"/>
  <c r="D136" i="5"/>
  <c r="D135" i="5"/>
  <c r="D133" i="5"/>
  <c r="D129" i="5"/>
  <c r="D125" i="5"/>
  <c r="D114" i="5"/>
  <c r="O101" i="5" l="1"/>
  <c r="O113" i="5"/>
  <c r="F15" i="5"/>
  <c r="F20" i="5"/>
  <c r="E107" i="5"/>
  <c r="D131" i="5"/>
  <c r="D107" i="5" s="1"/>
  <c r="N101" i="5"/>
  <c r="N113" i="5"/>
  <c r="H53" i="5"/>
  <c r="D56" i="5"/>
  <c r="M101" i="5"/>
  <c r="D123" i="5"/>
  <c r="M28" i="5"/>
  <c r="L101" i="5"/>
  <c r="D102" i="5"/>
  <c r="D28" i="5" s="1"/>
  <c r="E98" i="5"/>
  <c r="F98" i="5"/>
  <c r="G98" i="5"/>
  <c r="H98" i="5"/>
  <c r="I98" i="5"/>
  <c r="J98" i="5"/>
  <c r="K98" i="5"/>
  <c r="L98" i="5"/>
  <c r="M98" i="5"/>
  <c r="N98" i="5"/>
  <c r="O98" i="5"/>
  <c r="D98" i="5"/>
  <c r="D23" i="5" s="1"/>
  <c r="D13" i="5" s="1"/>
  <c r="D101" i="5" l="1"/>
  <c r="M15" i="5"/>
  <c r="K96" i="5"/>
  <c r="L109" i="5"/>
  <c r="D15" i="5" l="1"/>
  <c r="L105" i="5"/>
  <c r="L30" i="5" s="1"/>
  <c r="L27" i="5" s="1"/>
  <c r="L100" i="5"/>
  <c r="L99" i="5"/>
  <c r="K88" i="5" l="1"/>
  <c r="M110" i="5" l="1"/>
  <c r="M111" i="5"/>
  <c r="M112" i="5"/>
  <c r="E119" i="5"/>
  <c r="D119" i="5" s="1"/>
  <c r="F119" i="5"/>
  <c r="G119" i="5"/>
  <c r="H119" i="5"/>
  <c r="M116" i="5" l="1"/>
  <c r="M113" i="5" l="1"/>
  <c r="L163" i="5"/>
  <c r="M163" i="5"/>
  <c r="M158" i="5" s="1"/>
  <c r="N163" i="5"/>
  <c r="O163" i="5"/>
  <c r="O175" i="5"/>
  <c r="N175" i="5"/>
  <c r="M175" i="5"/>
  <c r="L175" i="5"/>
  <c r="K175" i="5"/>
  <c r="J175" i="5"/>
  <c r="I175" i="5"/>
  <c r="H175" i="5"/>
  <c r="G175" i="5"/>
  <c r="F175" i="5"/>
  <c r="F176" i="5"/>
  <c r="G176" i="5"/>
  <c r="H176" i="5"/>
  <c r="I176" i="5"/>
  <c r="J176" i="5"/>
  <c r="K176" i="5"/>
  <c r="L176" i="5"/>
  <c r="M176" i="5"/>
  <c r="N176" i="5"/>
  <c r="O176" i="5"/>
  <c r="E176" i="5"/>
  <c r="F177" i="5"/>
  <c r="G177" i="5"/>
  <c r="H177" i="5"/>
  <c r="I177" i="5"/>
  <c r="J177" i="5"/>
  <c r="K177" i="5"/>
  <c r="L177" i="5"/>
  <c r="M177" i="5"/>
  <c r="N177" i="5"/>
  <c r="O177" i="5"/>
  <c r="E175" i="5"/>
  <c r="E177" i="5"/>
  <c r="F178" i="5"/>
  <c r="G178" i="5"/>
  <c r="H178" i="5"/>
  <c r="I178" i="5"/>
  <c r="J178" i="5"/>
  <c r="K178" i="5"/>
  <c r="L178" i="5"/>
  <c r="M178" i="5"/>
  <c r="N178" i="5"/>
  <c r="O178" i="5"/>
  <c r="E178" i="5"/>
  <c r="F195" i="5"/>
  <c r="G195" i="5"/>
  <c r="H195" i="5"/>
  <c r="I195" i="5"/>
  <c r="J195" i="5"/>
  <c r="K195" i="5"/>
  <c r="K170" i="5" s="1"/>
  <c r="L195" i="5"/>
  <c r="M195" i="5"/>
  <c r="N195" i="5"/>
  <c r="O195" i="5"/>
  <c r="F196" i="5"/>
  <c r="G196" i="5"/>
  <c r="H196" i="5"/>
  <c r="I196" i="5"/>
  <c r="J196" i="5"/>
  <c r="K196" i="5"/>
  <c r="L196" i="5"/>
  <c r="M196" i="5"/>
  <c r="N196" i="5"/>
  <c r="O196" i="5"/>
  <c r="F197" i="5"/>
  <c r="G197" i="5"/>
  <c r="H197" i="5"/>
  <c r="I197" i="5"/>
  <c r="J197" i="5"/>
  <c r="K197" i="5"/>
  <c r="L197" i="5"/>
  <c r="M197" i="5"/>
  <c r="N197" i="5"/>
  <c r="O197" i="5"/>
  <c r="F198" i="5"/>
  <c r="G198" i="5"/>
  <c r="H198" i="5"/>
  <c r="I198" i="5"/>
  <c r="I173" i="5" s="1"/>
  <c r="J198" i="5"/>
  <c r="K198" i="5"/>
  <c r="L198" i="5"/>
  <c r="M198" i="5"/>
  <c r="N198" i="5"/>
  <c r="O198" i="5"/>
  <c r="E195" i="5"/>
  <c r="E196" i="5"/>
  <c r="E197" i="5"/>
  <c r="E198" i="5"/>
  <c r="K206" i="5"/>
  <c r="J206" i="5"/>
  <c r="D203" i="5"/>
  <c r="D202" i="5"/>
  <c r="D201" i="5"/>
  <c r="D200" i="5"/>
  <c r="O199" i="5"/>
  <c r="N199" i="5"/>
  <c r="M199" i="5"/>
  <c r="L199" i="5"/>
  <c r="K199" i="5"/>
  <c r="J199" i="5"/>
  <c r="I199" i="5"/>
  <c r="H199" i="5"/>
  <c r="G199" i="5"/>
  <c r="F199" i="5"/>
  <c r="E199" i="5"/>
  <c r="E210" i="5"/>
  <c r="F210" i="5"/>
  <c r="F205" i="5" s="1"/>
  <c r="G210" i="5"/>
  <c r="H210" i="5"/>
  <c r="H205" i="5" s="1"/>
  <c r="I210" i="5"/>
  <c r="I205" i="5" s="1"/>
  <c r="J210" i="5"/>
  <c r="J205" i="5" s="1"/>
  <c r="K210" i="5"/>
  <c r="K205" i="5" s="1"/>
  <c r="L210" i="5"/>
  <c r="L205" i="5" s="1"/>
  <c r="M210" i="5"/>
  <c r="M205" i="5" s="1"/>
  <c r="N210" i="5"/>
  <c r="N205" i="5" s="1"/>
  <c r="O210" i="5"/>
  <c r="E206" i="5"/>
  <c r="F206" i="5"/>
  <c r="G206" i="5"/>
  <c r="H206" i="5"/>
  <c r="I206" i="5"/>
  <c r="L206" i="5"/>
  <c r="M206" i="5"/>
  <c r="N206" i="5"/>
  <c r="O206" i="5"/>
  <c r="E212" i="5"/>
  <c r="E207" i="5" s="1"/>
  <c r="F212" i="5"/>
  <c r="G212" i="5"/>
  <c r="G207" i="5" s="1"/>
  <c r="H212" i="5"/>
  <c r="H207" i="5" s="1"/>
  <c r="I212" i="5"/>
  <c r="I207" i="5" s="1"/>
  <c r="J212" i="5"/>
  <c r="J207" i="5" s="1"/>
  <c r="K212" i="5"/>
  <c r="K207" i="5" s="1"/>
  <c r="L212" i="5"/>
  <c r="L207" i="5" s="1"/>
  <c r="M212" i="5"/>
  <c r="M207" i="5" s="1"/>
  <c r="N212" i="5"/>
  <c r="N207" i="5" s="1"/>
  <c r="O212" i="5"/>
  <c r="O207" i="5" s="1"/>
  <c r="E213" i="5"/>
  <c r="E208" i="5" s="1"/>
  <c r="F213" i="5"/>
  <c r="G213" i="5"/>
  <c r="G208" i="5" s="1"/>
  <c r="H213" i="5"/>
  <c r="H208" i="5" s="1"/>
  <c r="I213" i="5"/>
  <c r="I208" i="5" s="1"/>
  <c r="J213" i="5"/>
  <c r="J208" i="5" s="1"/>
  <c r="K213" i="5"/>
  <c r="K208" i="5" s="1"/>
  <c r="L213" i="5"/>
  <c r="L208" i="5" s="1"/>
  <c r="M213" i="5"/>
  <c r="M208" i="5" s="1"/>
  <c r="N213" i="5"/>
  <c r="N208" i="5" s="1"/>
  <c r="O213" i="5"/>
  <c r="O208" i="5" s="1"/>
  <c r="D263" i="5"/>
  <c r="D262" i="5"/>
  <c r="D261" i="5"/>
  <c r="D260" i="5"/>
  <c r="O259" i="5"/>
  <c r="N259" i="5"/>
  <c r="M259" i="5"/>
  <c r="L259" i="5"/>
  <c r="K259" i="5"/>
  <c r="J259" i="5"/>
  <c r="I259" i="5"/>
  <c r="H259" i="5"/>
  <c r="G259" i="5"/>
  <c r="F259" i="5"/>
  <c r="E259" i="5"/>
  <c r="O258" i="5"/>
  <c r="N258" i="5"/>
  <c r="M258" i="5"/>
  <c r="L258" i="5"/>
  <c r="K258" i="5"/>
  <c r="J258" i="5"/>
  <c r="I258" i="5"/>
  <c r="H258" i="5"/>
  <c r="G258" i="5"/>
  <c r="F258" i="5"/>
  <c r="E258" i="5"/>
  <c r="O257" i="5"/>
  <c r="N257" i="5"/>
  <c r="M257" i="5"/>
  <c r="L257" i="5"/>
  <c r="K257" i="5"/>
  <c r="J257" i="5"/>
  <c r="I257" i="5"/>
  <c r="H257" i="5"/>
  <c r="G257" i="5"/>
  <c r="F257" i="5"/>
  <c r="E257" i="5"/>
  <c r="O256" i="5"/>
  <c r="N256" i="5"/>
  <c r="M256" i="5"/>
  <c r="L256" i="5"/>
  <c r="K256" i="5"/>
  <c r="J256" i="5"/>
  <c r="I256" i="5"/>
  <c r="H256" i="5"/>
  <c r="G256" i="5"/>
  <c r="F256" i="5"/>
  <c r="E256" i="5"/>
  <c r="O255" i="5"/>
  <c r="N255" i="5"/>
  <c r="M255" i="5"/>
  <c r="L255" i="5"/>
  <c r="K255" i="5"/>
  <c r="J255" i="5"/>
  <c r="I255" i="5"/>
  <c r="H255" i="5"/>
  <c r="G255" i="5"/>
  <c r="F255" i="5"/>
  <c r="E255" i="5"/>
  <c r="E172" i="5" l="1"/>
  <c r="N173" i="5"/>
  <c r="J173" i="5"/>
  <c r="F173" i="5"/>
  <c r="M194" i="5"/>
  <c r="F170" i="5"/>
  <c r="H171" i="5"/>
  <c r="I171" i="5"/>
  <c r="O171" i="5"/>
  <c r="O173" i="5"/>
  <c r="K173" i="5"/>
  <c r="H170" i="5"/>
  <c r="L170" i="5"/>
  <c r="O254" i="5"/>
  <c r="G173" i="5"/>
  <c r="N171" i="5"/>
  <c r="J171" i="5"/>
  <c r="F171" i="5"/>
  <c r="E194" i="5"/>
  <c r="M170" i="5"/>
  <c r="M171" i="5"/>
  <c r="H173" i="5"/>
  <c r="H254" i="5"/>
  <c r="E254" i="5"/>
  <c r="I254" i="5"/>
  <c r="F254" i="5"/>
  <c r="J254" i="5"/>
  <c r="N254" i="5"/>
  <c r="M172" i="5"/>
  <c r="L171" i="5"/>
  <c r="I170" i="5"/>
  <c r="D258" i="5"/>
  <c r="L194" i="5"/>
  <c r="D255" i="5"/>
  <c r="M254" i="5"/>
  <c r="D195" i="5"/>
  <c r="E173" i="5"/>
  <c r="L173" i="5"/>
  <c r="E170" i="5"/>
  <c r="L172" i="5"/>
  <c r="H172" i="5"/>
  <c r="K171" i="5"/>
  <c r="G171" i="5"/>
  <c r="K172" i="5"/>
  <c r="G172" i="5"/>
  <c r="G254" i="5"/>
  <c r="O172" i="5"/>
  <c r="K254" i="5"/>
  <c r="D210" i="5"/>
  <c r="I194" i="5"/>
  <c r="I172" i="5"/>
  <c r="N172" i="5"/>
  <c r="J172" i="5"/>
  <c r="F172" i="5"/>
  <c r="J170" i="5"/>
  <c r="N170" i="5"/>
  <c r="D212" i="5"/>
  <c r="G209" i="5"/>
  <c r="M173" i="5"/>
  <c r="D213" i="5"/>
  <c r="D256" i="5"/>
  <c r="L254" i="5"/>
  <c r="H204" i="5"/>
  <c r="H194" i="5"/>
  <c r="E171" i="5"/>
  <c r="G170" i="5"/>
  <c r="O170" i="5"/>
  <c r="O209" i="5"/>
  <c r="L204" i="5"/>
  <c r="N194" i="5"/>
  <c r="O194" i="5"/>
  <c r="J194" i="5"/>
  <c r="F194" i="5"/>
  <c r="K194" i="5"/>
  <c r="G194" i="5"/>
  <c r="D196" i="5"/>
  <c r="D198" i="5"/>
  <c r="D199" i="5"/>
  <c r="D197" i="5"/>
  <c r="K204" i="5"/>
  <c r="N204" i="5"/>
  <c r="J204" i="5"/>
  <c r="M204" i="5"/>
  <c r="I204" i="5"/>
  <c r="K209" i="5"/>
  <c r="O205" i="5"/>
  <c r="O204" i="5" s="1"/>
  <c r="G205" i="5"/>
  <c r="G204" i="5" s="1"/>
  <c r="N209" i="5"/>
  <c r="J209" i="5"/>
  <c r="F209" i="5"/>
  <c r="F208" i="5"/>
  <c r="D208" i="5" s="1"/>
  <c r="F207" i="5"/>
  <c r="D207" i="5" s="1"/>
  <c r="M209" i="5"/>
  <c r="I209" i="5"/>
  <c r="E209" i="5"/>
  <c r="D206" i="5"/>
  <c r="E205" i="5"/>
  <c r="L209" i="5"/>
  <c r="H209" i="5"/>
  <c r="D257" i="5"/>
  <c r="D259" i="5"/>
  <c r="K214" i="5"/>
  <c r="F233" i="5"/>
  <c r="G233" i="5"/>
  <c r="H233" i="5"/>
  <c r="I233" i="5"/>
  <c r="J233" i="5"/>
  <c r="K233" i="5"/>
  <c r="L233" i="5"/>
  <c r="M233" i="5"/>
  <c r="N233" i="5"/>
  <c r="O233" i="5"/>
  <c r="E233" i="5"/>
  <c r="J228" i="5"/>
  <c r="D238" i="5"/>
  <c r="D237" i="5"/>
  <c r="D234" i="5"/>
  <c r="F109" i="5"/>
  <c r="G109" i="5"/>
  <c r="H109" i="5"/>
  <c r="I109" i="5"/>
  <c r="J109" i="5"/>
  <c r="K109" i="5"/>
  <c r="N109" i="5"/>
  <c r="O109" i="5"/>
  <c r="E109" i="5"/>
  <c r="D109" i="5"/>
  <c r="K247" i="5"/>
  <c r="K242" i="5" s="1"/>
  <c r="K246" i="5"/>
  <c r="K241" i="5" s="1"/>
  <c r="E169" i="5" l="1"/>
  <c r="D254" i="5"/>
  <c r="D173" i="5"/>
  <c r="D194" i="5"/>
  <c r="F204" i="5"/>
  <c r="D209" i="5"/>
  <c r="D205" i="5"/>
  <c r="E204" i="5"/>
  <c r="D233" i="5"/>
  <c r="E45" i="5"/>
  <c r="E31" i="5" s="1"/>
  <c r="F45" i="5"/>
  <c r="F31" i="5" s="1"/>
  <c r="G45" i="5"/>
  <c r="G31" i="5" s="1"/>
  <c r="H45" i="5"/>
  <c r="H31" i="5" s="1"/>
  <c r="I45" i="5"/>
  <c r="I31" i="5" s="1"/>
  <c r="J45" i="5"/>
  <c r="J31" i="5" s="1"/>
  <c r="F88" i="5"/>
  <c r="D204" i="5" l="1"/>
  <c r="D87" i="5"/>
  <c r="D86" i="5"/>
  <c r="D85" i="5"/>
  <c r="D84" i="5"/>
  <c r="D83" i="5"/>
  <c r="O82" i="5"/>
  <c r="N82" i="5"/>
  <c r="M82" i="5"/>
  <c r="L82" i="5"/>
  <c r="K82" i="5"/>
  <c r="J82" i="5"/>
  <c r="I82" i="5"/>
  <c r="H82" i="5"/>
  <c r="G82" i="5"/>
  <c r="F82" i="5"/>
  <c r="E82" i="5"/>
  <c r="D82" i="5" l="1"/>
  <c r="O105" i="5"/>
  <c r="O30" i="5" s="1"/>
  <c r="M106" i="5"/>
  <c r="M30" i="5" s="1"/>
  <c r="N105" i="5"/>
  <c r="N30" i="5" s="1"/>
  <c r="K105" i="5"/>
  <c r="J105" i="5"/>
  <c r="J30" i="5" l="1"/>
  <c r="D30" i="5" s="1"/>
  <c r="D105" i="5"/>
  <c r="M223" i="5"/>
  <c r="N223" i="5"/>
  <c r="O223" i="5"/>
  <c r="J103" i="5"/>
  <c r="J29" i="5" s="1"/>
  <c r="J27" i="5" s="1"/>
  <c r="J99" i="5"/>
  <c r="D222" i="5" l="1"/>
  <c r="D220" i="5"/>
  <c r="D253" i="5"/>
  <c r="D252" i="5"/>
  <c r="D251" i="5"/>
  <c r="D250" i="5"/>
  <c r="O249" i="5"/>
  <c r="N249" i="5"/>
  <c r="M249" i="5"/>
  <c r="L249" i="5"/>
  <c r="K249" i="5"/>
  <c r="J249" i="5"/>
  <c r="I249" i="5"/>
  <c r="H249" i="5"/>
  <c r="G249" i="5"/>
  <c r="F249" i="5"/>
  <c r="E249" i="5"/>
  <c r="O248" i="5"/>
  <c r="O243" i="5" s="1"/>
  <c r="N248" i="5"/>
  <c r="N243" i="5" s="1"/>
  <c r="M248" i="5"/>
  <c r="M243" i="5" s="1"/>
  <c r="L248" i="5"/>
  <c r="L243" i="5" s="1"/>
  <c r="K248" i="5"/>
  <c r="K243" i="5" s="1"/>
  <c r="J248" i="5"/>
  <c r="J243" i="5" s="1"/>
  <c r="I248" i="5"/>
  <c r="I243" i="5" s="1"/>
  <c r="H248" i="5"/>
  <c r="H243" i="5" s="1"/>
  <c r="G248" i="5"/>
  <c r="G243" i="5" s="1"/>
  <c r="F248" i="5"/>
  <c r="F243" i="5" s="1"/>
  <c r="E248" i="5"/>
  <c r="E243" i="5" s="1"/>
  <c r="O247" i="5"/>
  <c r="O242" i="5" s="1"/>
  <c r="N247" i="5"/>
  <c r="N242" i="5" s="1"/>
  <c r="M247" i="5"/>
  <c r="M242" i="5" s="1"/>
  <c r="L247" i="5"/>
  <c r="L242" i="5" s="1"/>
  <c r="J247" i="5"/>
  <c r="J242" i="5" s="1"/>
  <c r="I247" i="5"/>
  <c r="I242" i="5" s="1"/>
  <c r="H247" i="5"/>
  <c r="H242" i="5" s="1"/>
  <c r="G247" i="5"/>
  <c r="G242" i="5" s="1"/>
  <c r="F247" i="5"/>
  <c r="F242" i="5" s="1"/>
  <c r="E247" i="5"/>
  <c r="E242" i="5" s="1"/>
  <c r="O246" i="5"/>
  <c r="O241" i="5" s="1"/>
  <c r="N246" i="5"/>
  <c r="N241" i="5" s="1"/>
  <c r="M246" i="5"/>
  <c r="M241" i="5" s="1"/>
  <c r="L246" i="5"/>
  <c r="L241" i="5" s="1"/>
  <c r="J246" i="5"/>
  <c r="J241" i="5" s="1"/>
  <c r="I246" i="5"/>
  <c r="I241" i="5" s="1"/>
  <c r="H246" i="5"/>
  <c r="H241" i="5" s="1"/>
  <c r="G246" i="5"/>
  <c r="G241" i="5" s="1"/>
  <c r="F246" i="5"/>
  <c r="F241" i="5" s="1"/>
  <c r="E246" i="5"/>
  <c r="E241" i="5" s="1"/>
  <c r="O245" i="5"/>
  <c r="O240" i="5" s="1"/>
  <c r="N245" i="5"/>
  <c r="N240" i="5" s="1"/>
  <c r="M245" i="5"/>
  <c r="M240" i="5" s="1"/>
  <c r="L245" i="5"/>
  <c r="L240" i="5" s="1"/>
  <c r="K245" i="5"/>
  <c r="K240" i="5" s="1"/>
  <c r="J245" i="5"/>
  <c r="J240" i="5" s="1"/>
  <c r="I245" i="5"/>
  <c r="I240" i="5" s="1"/>
  <c r="H245" i="5"/>
  <c r="H240" i="5" s="1"/>
  <c r="G245" i="5"/>
  <c r="G240" i="5" s="1"/>
  <c r="F245" i="5"/>
  <c r="F240" i="5" s="1"/>
  <c r="E245" i="5"/>
  <c r="E240" i="5" s="1"/>
  <c r="D232" i="5"/>
  <c r="D231" i="5"/>
  <c r="D230" i="5"/>
  <c r="D229" i="5"/>
  <c r="O228" i="5"/>
  <c r="N228" i="5"/>
  <c r="M228" i="5"/>
  <c r="L228" i="5"/>
  <c r="I228" i="5"/>
  <c r="H228" i="5"/>
  <c r="G228" i="5"/>
  <c r="F228" i="5"/>
  <c r="E228" i="5"/>
  <c r="D219" i="5"/>
  <c r="F214" i="5"/>
  <c r="G214" i="5"/>
  <c r="H214" i="5"/>
  <c r="I214" i="5"/>
  <c r="J214" i="5"/>
  <c r="L214" i="5"/>
  <c r="M214" i="5"/>
  <c r="N214" i="5"/>
  <c r="O214" i="5"/>
  <c r="E214" i="5"/>
  <c r="D214" i="5" l="1"/>
  <c r="L239" i="5"/>
  <c r="E239" i="5"/>
  <c r="F239" i="5"/>
  <c r="H244" i="5"/>
  <c r="D246" i="5"/>
  <c r="D245" i="5"/>
  <c r="N239" i="5"/>
  <c r="F244" i="5"/>
  <c r="N244" i="5"/>
  <c r="J244" i="5"/>
  <c r="G244" i="5"/>
  <c r="H239" i="5"/>
  <c r="D241" i="5"/>
  <c r="L244" i="5"/>
  <c r="K244" i="5"/>
  <c r="J239" i="5"/>
  <c r="D240" i="5"/>
  <c r="E244" i="5"/>
  <c r="I244" i="5"/>
  <c r="M244" i="5"/>
  <c r="O244" i="5"/>
  <c r="D243" i="5"/>
  <c r="G239" i="5"/>
  <c r="I239" i="5"/>
  <c r="K239" i="5"/>
  <c r="M239" i="5"/>
  <c r="O239" i="5"/>
  <c r="D248" i="5"/>
  <c r="D228" i="5"/>
  <c r="D247" i="5"/>
  <c r="D249" i="5"/>
  <c r="D239" i="5" l="1"/>
  <c r="D244" i="5"/>
  <c r="D242" i="5"/>
  <c r="D227" i="5"/>
  <c r="D226" i="5"/>
  <c r="D225" i="5"/>
  <c r="D224" i="5"/>
  <c r="L223" i="5"/>
  <c r="K223" i="5"/>
  <c r="J223" i="5"/>
  <c r="I223" i="5"/>
  <c r="H223" i="5"/>
  <c r="G223" i="5"/>
  <c r="F223" i="5"/>
  <c r="E223" i="5"/>
  <c r="D223" i="5" l="1"/>
  <c r="D193" i="5"/>
  <c r="D221" i="5"/>
  <c r="E13" i="5"/>
  <c r="E9" i="5" s="1"/>
  <c r="F13" i="5"/>
  <c r="F9" i="5" s="1"/>
  <c r="I39" i="5"/>
  <c r="I40" i="5"/>
  <c r="F36" i="5"/>
  <c r="E36" i="5"/>
  <c r="J37" i="5"/>
  <c r="J23" i="5" s="1"/>
  <c r="K37" i="5"/>
  <c r="K23" i="5" s="1"/>
  <c r="L37" i="5"/>
  <c r="L23" i="5" s="1"/>
  <c r="M37" i="5"/>
  <c r="M23" i="5" s="1"/>
  <c r="N37" i="5"/>
  <c r="N23" i="5" s="1"/>
  <c r="O37" i="5"/>
  <c r="O23" i="5" s="1"/>
  <c r="I37" i="5"/>
  <c r="I23" i="5" s="1"/>
  <c r="H37" i="5"/>
  <c r="J38" i="5"/>
  <c r="J24" i="5" s="1"/>
  <c r="K38" i="5"/>
  <c r="L38" i="5"/>
  <c r="M38" i="5"/>
  <c r="N38" i="5"/>
  <c r="O38" i="5"/>
  <c r="I38" i="5"/>
  <c r="H38" i="5"/>
  <c r="G38" i="5"/>
  <c r="J39" i="5"/>
  <c r="K39" i="5"/>
  <c r="L39" i="5"/>
  <c r="M39" i="5"/>
  <c r="N39" i="5"/>
  <c r="O39" i="5"/>
  <c r="H39" i="5"/>
  <c r="G39" i="5"/>
  <c r="J40" i="5"/>
  <c r="K40" i="5"/>
  <c r="L40" i="5"/>
  <c r="M40" i="5"/>
  <c r="N40" i="5"/>
  <c r="O40" i="5"/>
  <c r="H40" i="5"/>
  <c r="G40" i="5"/>
  <c r="F46" i="5"/>
  <c r="G46" i="5"/>
  <c r="H46" i="5"/>
  <c r="I46" i="5"/>
  <c r="J46" i="5"/>
  <c r="E46" i="5"/>
  <c r="E35" i="5"/>
  <c r="F35" i="5"/>
  <c r="G35" i="5"/>
  <c r="H35" i="5"/>
  <c r="I35" i="5"/>
  <c r="J35" i="5"/>
  <c r="D52" i="5"/>
  <c r="F47" i="5"/>
  <c r="G47" i="5"/>
  <c r="H47" i="5"/>
  <c r="I47" i="5"/>
  <c r="J47" i="5"/>
  <c r="K47" i="5"/>
  <c r="L47" i="5"/>
  <c r="M47" i="5"/>
  <c r="N47" i="5"/>
  <c r="O47" i="5"/>
  <c r="E47" i="5"/>
  <c r="D51" i="5"/>
  <c r="D50" i="5"/>
  <c r="D49" i="5"/>
  <c r="D48" i="5"/>
  <c r="D55" i="5"/>
  <c r="D67" i="5"/>
  <c r="K53" i="5"/>
  <c r="L53" i="5"/>
  <c r="M53" i="5"/>
  <c r="N53" i="5"/>
  <c r="O53" i="5"/>
  <c r="J53" i="5"/>
  <c r="E53" i="5"/>
  <c r="D68" i="5"/>
  <c r="F69" i="5"/>
  <c r="G69" i="5"/>
  <c r="H69" i="5"/>
  <c r="I69" i="5"/>
  <c r="J69" i="5"/>
  <c r="K69" i="5"/>
  <c r="L69" i="5"/>
  <c r="M69" i="5"/>
  <c r="N69" i="5"/>
  <c r="O69" i="5"/>
  <c r="E69" i="5"/>
  <c r="D71" i="5"/>
  <c r="D74" i="5"/>
  <c r="D73" i="5"/>
  <c r="D70" i="5"/>
  <c r="G88" i="5"/>
  <c r="H88" i="5"/>
  <c r="I88" i="5"/>
  <c r="J88" i="5"/>
  <c r="L88" i="5"/>
  <c r="M88" i="5"/>
  <c r="N88" i="5"/>
  <c r="O88" i="5"/>
  <c r="D89" i="5"/>
  <c r="D90" i="5"/>
  <c r="D91" i="5"/>
  <c r="D92" i="5"/>
  <c r="D93" i="5"/>
  <c r="L25" i="5"/>
  <c r="M100" i="5"/>
  <c r="M25" i="5" s="1"/>
  <c r="I103" i="5"/>
  <c r="I29" i="5" s="1"/>
  <c r="I27" i="5" s="1"/>
  <c r="I100" i="5"/>
  <c r="I25" i="5" s="1"/>
  <c r="F95" i="5"/>
  <c r="G95" i="5"/>
  <c r="H95" i="5"/>
  <c r="I95" i="5"/>
  <c r="J95" i="5"/>
  <c r="K95" i="5"/>
  <c r="L95" i="5"/>
  <c r="L21" i="5" s="1"/>
  <c r="M95" i="5"/>
  <c r="N95" i="5"/>
  <c r="O95" i="5"/>
  <c r="I99" i="5"/>
  <c r="K99" i="5"/>
  <c r="M99" i="5"/>
  <c r="N99" i="5"/>
  <c r="O99" i="5"/>
  <c r="F100" i="5"/>
  <c r="G100" i="5"/>
  <c r="H100" i="5"/>
  <c r="J100" i="5"/>
  <c r="J25" i="5" s="1"/>
  <c r="K100" i="5"/>
  <c r="K25" i="5" s="1"/>
  <c r="N100" i="5"/>
  <c r="N25" i="5" s="1"/>
  <c r="O100" i="5"/>
  <c r="O25" i="5" s="1"/>
  <c r="F103" i="5"/>
  <c r="F29" i="5" s="1"/>
  <c r="F27" i="5" s="1"/>
  <c r="G103" i="5"/>
  <c r="G29" i="5" s="1"/>
  <c r="G27" i="5" s="1"/>
  <c r="H103" i="5"/>
  <c r="H29" i="5" s="1"/>
  <c r="H27" i="5" s="1"/>
  <c r="K103" i="5"/>
  <c r="K29" i="5" s="1"/>
  <c r="K27" i="5" s="1"/>
  <c r="M104" i="5"/>
  <c r="M29" i="5" s="1"/>
  <c r="M27" i="5" s="1"/>
  <c r="N103" i="5"/>
  <c r="N29" i="5" s="1"/>
  <c r="N27" i="5" s="1"/>
  <c r="O103" i="5"/>
  <c r="O29" i="5" s="1"/>
  <c r="O27" i="5" s="1"/>
  <c r="F111" i="5"/>
  <c r="G111" i="5"/>
  <c r="H111" i="5"/>
  <c r="I111" i="5"/>
  <c r="K111" i="5"/>
  <c r="L111" i="5"/>
  <c r="N111" i="5"/>
  <c r="O111" i="5"/>
  <c r="F112" i="5"/>
  <c r="G112" i="5"/>
  <c r="H112" i="5"/>
  <c r="I112" i="5"/>
  <c r="J112" i="5"/>
  <c r="K112" i="5"/>
  <c r="L112" i="5"/>
  <c r="N112" i="5"/>
  <c r="O112" i="5"/>
  <c r="E95" i="5"/>
  <c r="E100" i="5"/>
  <c r="E103" i="5"/>
  <c r="E29" i="5" s="1"/>
  <c r="E111" i="5"/>
  <c r="E112" i="5"/>
  <c r="D95" i="5"/>
  <c r="J115" i="5"/>
  <c r="J113" i="5" s="1"/>
  <c r="O115" i="5"/>
  <c r="O96" i="5" s="1"/>
  <c r="D100" i="5"/>
  <c r="D111" i="5"/>
  <c r="D112" i="5"/>
  <c r="F147" i="5"/>
  <c r="G147" i="5"/>
  <c r="H147" i="5"/>
  <c r="I147" i="5"/>
  <c r="J147" i="5"/>
  <c r="K147" i="5"/>
  <c r="L147" i="5"/>
  <c r="M147" i="5"/>
  <c r="N147" i="5"/>
  <c r="O147" i="5"/>
  <c r="E147" i="5"/>
  <c r="D151" i="5"/>
  <c r="D150" i="5"/>
  <c r="D149" i="5"/>
  <c r="D148" i="5"/>
  <c r="E143" i="5"/>
  <c r="E138" i="5" s="1"/>
  <c r="F143" i="5"/>
  <c r="G143" i="5"/>
  <c r="G138" i="5" s="1"/>
  <c r="H143" i="5"/>
  <c r="I143" i="5"/>
  <c r="I138" i="5" s="1"/>
  <c r="J143" i="5"/>
  <c r="K143" i="5"/>
  <c r="K138" i="5" s="1"/>
  <c r="L143" i="5"/>
  <c r="M143" i="5"/>
  <c r="M138" i="5" s="1"/>
  <c r="N143" i="5"/>
  <c r="O143" i="5"/>
  <c r="O138" i="5" s="1"/>
  <c r="E144" i="5"/>
  <c r="E139" i="5" s="1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E140" i="5" s="1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L145" i="5"/>
  <c r="L140" i="5" s="1"/>
  <c r="M145" i="5"/>
  <c r="N145" i="5"/>
  <c r="N140" i="5" s="1"/>
  <c r="O145" i="5"/>
  <c r="O140" i="5" s="1"/>
  <c r="E146" i="5"/>
  <c r="E141" i="5" s="1"/>
  <c r="F146" i="5"/>
  <c r="F141" i="5" s="1"/>
  <c r="G146" i="5"/>
  <c r="G141" i="5" s="1"/>
  <c r="H146" i="5"/>
  <c r="H141" i="5" s="1"/>
  <c r="I146" i="5"/>
  <c r="I141" i="5" s="1"/>
  <c r="J146" i="5"/>
  <c r="J141" i="5" s="1"/>
  <c r="K146" i="5"/>
  <c r="K141" i="5" s="1"/>
  <c r="L146" i="5"/>
  <c r="L141" i="5" s="1"/>
  <c r="M146" i="5"/>
  <c r="M141" i="5" s="1"/>
  <c r="N146" i="5"/>
  <c r="N141" i="5" s="1"/>
  <c r="O146" i="5"/>
  <c r="O141" i="5" s="1"/>
  <c r="F160" i="5"/>
  <c r="F153" i="5" s="1"/>
  <c r="G160" i="5"/>
  <c r="G153" i="5" s="1"/>
  <c r="H160" i="5"/>
  <c r="H153" i="5" s="1"/>
  <c r="I160" i="5"/>
  <c r="I153" i="5" s="1"/>
  <c r="J160" i="5"/>
  <c r="J153" i="5" s="1"/>
  <c r="K160" i="5"/>
  <c r="K153" i="5" s="1"/>
  <c r="L160" i="5"/>
  <c r="L153" i="5" s="1"/>
  <c r="M160" i="5"/>
  <c r="M153" i="5" s="1"/>
  <c r="N160" i="5"/>
  <c r="O160" i="5"/>
  <c r="O153" i="5" s="1"/>
  <c r="F161" i="5"/>
  <c r="F155" i="5" s="1"/>
  <c r="G161" i="5"/>
  <c r="G155" i="5" s="1"/>
  <c r="H161" i="5"/>
  <c r="H155" i="5" s="1"/>
  <c r="I161" i="5"/>
  <c r="I155" i="5" s="1"/>
  <c r="J161" i="5"/>
  <c r="J155" i="5" s="1"/>
  <c r="K161" i="5"/>
  <c r="K155" i="5" s="1"/>
  <c r="L161" i="5"/>
  <c r="L155" i="5" s="1"/>
  <c r="M161" i="5"/>
  <c r="M155" i="5" s="1"/>
  <c r="N161" i="5"/>
  <c r="N155" i="5" s="1"/>
  <c r="O161" i="5"/>
  <c r="O155" i="5" s="1"/>
  <c r="F162" i="5"/>
  <c r="F157" i="5" s="1"/>
  <c r="G162" i="5"/>
  <c r="G157" i="5" s="1"/>
  <c r="H162" i="5"/>
  <c r="H157" i="5" s="1"/>
  <c r="I162" i="5"/>
  <c r="I157" i="5" s="1"/>
  <c r="J162" i="5"/>
  <c r="J157" i="5" s="1"/>
  <c r="K162" i="5"/>
  <c r="K157" i="5" s="1"/>
  <c r="L162" i="5"/>
  <c r="L157" i="5" s="1"/>
  <c r="M157" i="5"/>
  <c r="N157" i="5"/>
  <c r="O157" i="5"/>
  <c r="E163" i="5"/>
  <c r="E158" i="5" s="1"/>
  <c r="F163" i="5"/>
  <c r="F158" i="5" s="1"/>
  <c r="G163" i="5"/>
  <c r="G158" i="5" s="1"/>
  <c r="H163" i="5"/>
  <c r="H158" i="5" s="1"/>
  <c r="I163" i="5"/>
  <c r="I158" i="5" s="1"/>
  <c r="J163" i="5"/>
  <c r="J158" i="5" s="1"/>
  <c r="K163" i="5"/>
  <c r="K158" i="5" s="1"/>
  <c r="O158" i="5"/>
  <c r="F164" i="5"/>
  <c r="G164" i="5"/>
  <c r="H164" i="5"/>
  <c r="I164" i="5"/>
  <c r="J164" i="5"/>
  <c r="K164" i="5"/>
  <c r="L164" i="5"/>
  <c r="M164" i="5"/>
  <c r="N164" i="5"/>
  <c r="O164" i="5"/>
  <c r="E164" i="5"/>
  <c r="D168" i="5"/>
  <c r="D167" i="5"/>
  <c r="D166" i="5"/>
  <c r="D165" i="5"/>
  <c r="D183" i="5"/>
  <c r="D182" i="5"/>
  <c r="D181" i="5"/>
  <c r="D180" i="5"/>
  <c r="D185" i="5"/>
  <c r="D188" i="5"/>
  <c r="D187" i="5"/>
  <c r="D186" i="5"/>
  <c r="F189" i="5"/>
  <c r="G189" i="5"/>
  <c r="H189" i="5"/>
  <c r="I189" i="5"/>
  <c r="J189" i="5"/>
  <c r="K189" i="5"/>
  <c r="L189" i="5"/>
  <c r="M189" i="5"/>
  <c r="N189" i="5"/>
  <c r="O189" i="5"/>
  <c r="E189" i="5"/>
  <c r="D192" i="5"/>
  <c r="D191" i="5"/>
  <c r="D190" i="5"/>
  <c r="E179" i="5"/>
  <c r="F179" i="5"/>
  <c r="G179" i="5"/>
  <c r="H179" i="5"/>
  <c r="I179" i="5"/>
  <c r="J179" i="5"/>
  <c r="K179" i="5"/>
  <c r="L179" i="5"/>
  <c r="M179" i="5"/>
  <c r="N179" i="5"/>
  <c r="O179" i="5"/>
  <c r="L36" i="5"/>
  <c r="M36" i="5"/>
  <c r="M34" i="5" s="1"/>
  <c r="N36" i="5"/>
  <c r="O36" i="5"/>
  <c r="L184" i="5"/>
  <c r="M184" i="5"/>
  <c r="N184" i="5"/>
  <c r="O184" i="5"/>
  <c r="I115" i="5"/>
  <c r="I113" i="5" s="1"/>
  <c r="H115" i="5"/>
  <c r="H113" i="5" s="1"/>
  <c r="G99" i="5"/>
  <c r="F115" i="5"/>
  <c r="F113" i="5" s="1"/>
  <c r="E99" i="5"/>
  <c r="E88" i="5"/>
  <c r="D64" i="5"/>
  <c r="D40" i="5" s="1"/>
  <c r="D26" i="5" s="1"/>
  <c r="D66" i="5"/>
  <c r="I184" i="5"/>
  <c r="J184" i="5"/>
  <c r="K184" i="5"/>
  <c r="N14" i="5" l="1"/>
  <c r="G14" i="5"/>
  <c r="D41" i="5"/>
  <c r="D27" i="5" s="1"/>
  <c r="I13" i="5"/>
  <c r="I9" i="5" s="1"/>
  <c r="I20" i="5"/>
  <c r="L13" i="5"/>
  <c r="L9" i="5" s="1"/>
  <c r="L20" i="5"/>
  <c r="L14" i="5"/>
  <c r="F14" i="5"/>
  <c r="I14" i="5"/>
  <c r="O13" i="5"/>
  <c r="O9" i="5" s="1"/>
  <c r="O20" i="5"/>
  <c r="K13" i="5"/>
  <c r="K9" i="5" s="1"/>
  <c r="K20" i="5"/>
  <c r="K14" i="5"/>
  <c r="N13" i="5"/>
  <c r="N9" i="5" s="1"/>
  <c r="N20" i="5"/>
  <c r="J13" i="5"/>
  <c r="J9" i="5" s="1"/>
  <c r="J20" i="5"/>
  <c r="J14" i="5"/>
  <c r="O14" i="5"/>
  <c r="H14" i="5"/>
  <c r="D36" i="5"/>
  <c r="M13" i="5"/>
  <c r="M9" i="5" s="1"/>
  <c r="M20" i="5"/>
  <c r="M14" i="5"/>
  <c r="N153" i="5"/>
  <c r="N159" i="5"/>
  <c r="N16" i="5"/>
  <c r="O16" i="5"/>
  <c r="E27" i="5"/>
  <c r="D29" i="5"/>
  <c r="L16" i="5"/>
  <c r="N24" i="5"/>
  <c r="D53" i="5"/>
  <c r="D46" i="5"/>
  <c r="D33" i="5" s="1"/>
  <c r="L158" i="5"/>
  <c r="N158" i="5"/>
  <c r="D45" i="5"/>
  <c r="D31" i="5" s="1"/>
  <c r="D88" i="5"/>
  <c r="D170" i="5"/>
  <c r="I96" i="5"/>
  <c r="I94" i="5"/>
  <c r="J16" i="5"/>
  <c r="L96" i="5"/>
  <c r="L22" i="5" s="1"/>
  <c r="L12" i="5" s="1"/>
  <c r="L94" i="5"/>
  <c r="K94" i="5"/>
  <c r="M97" i="5"/>
  <c r="M22" i="5" s="1"/>
  <c r="J96" i="5"/>
  <c r="L24" i="5"/>
  <c r="J21" i="5"/>
  <c r="D176" i="5"/>
  <c r="O24" i="5"/>
  <c r="D177" i="5"/>
  <c r="D172" i="5"/>
  <c r="K21" i="5"/>
  <c r="K10" i="5" s="1"/>
  <c r="I21" i="5"/>
  <c r="I10" i="5" s="1"/>
  <c r="D175" i="5"/>
  <c r="D47" i="5"/>
  <c r="D189" i="5"/>
  <c r="D163" i="5"/>
  <c r="E174" i="5"/>
  <c r="D35" i="5"/>
  <c r="D21" i="5" s="1"/>
  <c r="E33" i="5"/>
  <c r="E18" i="5" s="1"/>
  <c r="N33" i="5"/>
  <c r="L33" i="5"/>
  <c r="L18" i="5" s="1"/>
  <c r="J33" i="5"/>
  <c r="J18" i="5" s="1"/>
  <c r="H33" i="5"/>
  <c r="H18" i="5" s="1"/>
  <c r="F33" i="5"/>
  <c r="F18" i="5" s="1"/>
  <c r="G36" i="5"/>
  <c r="I174" i="5"/>
  <c r="N174" i="5"/>
  <c r="L174" i="5"/>
  <c r="J174" i="5"/>
  <c r="G174" i="5"/>
  <c r="N142" i="5"/>
  <c r="L142" i="5"/>
  <c r="J142" i="5"/>
  <c r="H142" i="5"/>
  <c r="F142" i="5"/>
  <c r="E34" i="5"/>
  <c r="O33" i="5"/>
  <c r="O18" i="5" s="1"/>
  <c r="M33" i="5"/>
  <c r="K33" i="5"/>
  <c r="K18" i="5" s="1"/>
  <c r="I33" i="5"/>
  <c r="I18" i="5" s="1"/>
  <c r="G33" i="5"/>
  <c r="G18" i="5" s="1"/>
  <c r="D178" i="5"/>
  <c r="O174" i="5"/>
  <c r="M174" i="5"/>
  <c r="K174" i="5"/>
  <c r="H174" i="5"/>
  <c r="F174" i="5"/>
  <c r="D164" i="5"/>
  <c r="D147" i="5"/>
  <c r="D179" i="5"/>
  <c r="F96" i="5"/>
  <c r="F94" i="5"/>
  <c r="H96" i="5"/>
  <c r="H94" i="5"/>
  <c r="I169" i="5"/>
  <c r="O137" i="5"/>
  <c r="K137" i="5"/>
  <c r="I137" i="5"/>
  <c r="G137" i="5"/>
  <c r="E137" i="5"/>
  <c r="H169" i="5"/>
  <c r="F169" i="5"/>
  <c r="D141" i="5"/>
  <c r="D139" i="5"/>
  <c r="D143" i="5"/>
  <c r="D146" i="5"/>
  <c r="O142" i="5"/>
  <c r="M142" i="5"/>
  <c r="K142" i="5"/>
  <c r="I142" i="5"/>
  <c r="G142" i="5"/>
  <c r="N138" i="5"/>
  <c r="N137" i="5" s="1"/>
  <c r="L138" i="5"/>
  <c r="L137" i="5" s="1"/>
  <c r="J138" i="5"/>
  <c r="J137" i="5" s="1"/>
  <c r="H138" i="5"/>
  <c r="H137" i="5" s="1"/>
  <c r="F138" i="5"/>
  <c r="D99" i="5"/>
  <c r="G115" i="5"/>
  <c r="G113" i="5" s="1"/>
  <c r="E115" i="5"/>
  <c r="D115" i="5" s="1"/>
  <c r="H99" i="5"/>
  <c r="F99" i="5"/>
  <c r="D144" i="5"/>
  <c r="E142" i="5"/>
  <c r="M140" i="5"/>
  <c r="O94" i="5"/>
  <c r="J94" i="5"/>
  <c r="D69" i="5"/>
  <c r="O169" i="5"/>
  <c r="N169" i="5"/>
  <c r="M169" i="5"/>
  <c r="L169" i="5"/>
  <c r="J169" i="5"/>
  <c r="N96" i="5"/>
  <c r="N22" i="5" s="1"/>
  <c r="M94" i="5"/>
  <c r="D145" i="5"/>
  <c r="M24" i="5"/>
  <c r="O21" i="5"/>
  <c r="O10" i="5" s="1"/>
  <c r="N21" i="5"/>
  <c r="M21" i="5"/>
  <c r="M10" i="5" s="1"/>
  <c r="O152" i="5"/>
  <c r="O22" i="5"/>
  <c r="O12" i="5" s="1"/>
  <c r="L159" i="5"/>
  <c r="N94" i="5"/>
  <c r="N34" i="5"/>
  <c r="L34" i="5"/>
  <c r="O159" i="5"/>
  <c r="M159" i="5"/>
  <c r="O34" i="5"/>
  <c r="K36" i="5"/>
  <c r="K34" i="5" s="1"/>
  <c r="K24" i="5"/>
  <c r="K16" i="5"/>
  <c r="D62" i="5"/>
  <c r="D39" i="5" s="1"/>
  <c r="D25" i="5" s="1"/>
  <c r="D113" i="5" l="1"/>
  <c r="D96" i="5"/>
  <c r="D22" i="5" s="1"/>
  <c r="D12" i="5" s="1"/>
  <c r="N18" i="5"/>
  <c r="O8" i="5"/>
  <c r="N10" i="5"/>
  <c r="L10" i="5"/>
  <c r="M137" i="5"/>
  <c r="M16" i="5"/>
  <c r="M152" i="5"/>
  <c r="M18" i="5"/>
  <c r="L152" i="5"/>
  <c r="D94" i="5"/>
  <c r="M19" i="5"/>
  <c r="N12" i="5"/>
  <c r="N19" i="5"/>
  <c r="D158" i="5"/>
  <c r="N152" i="5"/>
  <c r="E113" i="5"/>
  <c r="E94" i="5" s="1"/>
  <c r="M12" i="5"/>
  <c r="G169" i="5"/>
  <c r="K22" i="5"/>
  <c r="K12" i="5" s="1"/>
  <c r="D171" i="5"/>
  <c r="J10" i="5"/>
  <c r="D142" i="5"/>
  <c r="D174" i="5"/>
  <c r="G96" i="5"/>
  <c r="G94" i="5"/>
  <c r="F137" i="5"/>
  <c r="D137" i="5" s="1"/>
  <c r="D138" i="5"/>
  <c r="D140" i="5"/>
  <c r="H36" i="5"/>
  <c r="E96" i="5"/>
  <c r="K169" i="5"/>
  <c r="O19" i="5"/>
  <c r="L19" i="5"/>
  <c r="K152" i="5"/>
  <c r="K159" i="5"/>
  <c r="G57" i="5"/>
  <c r="G54" i="5" s="1"/>
  <c r="D24" i="5"/>
  <c r="G37" i="5"/>
  <c r="H23" i="5"/>
  <c r="H26" i="5"/>
  <c r="H13" i="5" l="1"/>
  <c r="H9" i="5" s="1"/>
  <c r="H20" i="5"/>
  <c r="D18" i="5"/>
  <c r="N8" i="5"/>
  <c r="M8" i="5"/>
  <c r="L8" i="5"/>
  <c r="D169" i="5"/>
  <c r="K8" i="5"/>
  <c r="K19" i="5"/>
  <c r="D19" i="5" l="1"/>
  <c r="D34" i="5"/>
  <c r="G23" i="5"/>
  <c r="I36" i="5"/>
  <c r="I22" i="5" s="1"/>
  <c r="I12" i="5" s="1"/>
  <c r="J36" i="5"/>
  <c r="J22" i="5" s="1"/>
  <c r="J12" i="5" s="1"/>
  <c r="H24" i="5"/>
  <c r="I24" i="5"/>
  <c r="H25" i="5"/>
  <c r="G13" i="5" l="1"/>
  <c r="G9" i="5" s="1"/>
  <c r="D9" i="5" s="1"/>
  <c r="G20" i="5"/>
  <c r="D20" i="5" s="1"/>
  <c r="F16" i="5"/>
  <c r="H22" i="5" l="1"/>
  <c r="H12" i="5" s="1"/>
  <c r="H184" i="5"/>
  <c r="G184" i="5"/>
  <c r="F184" i="5"/>
  <c r="E184" i="5"/>
  <c r="E162" i="5"/>
  <c r="D162" i="5" s="1"/>
  <c r="E161" i="5"/>
  <c r="D161" i="5" s="1"/>
  <c r="J159" i="5"/>
  <c r="H159" i="5"/>
  <c r="G159" i="5"/>
  <c r="F159" i="5"/>
  <c r="E160" i="5"/>
  <c r="H152" i="5"/>
  <c r="F152" i="5"/>
  <c r="J152" i="5"/>
  <c r="I53" i="5"/>
  <c r="I16" i="5"/>
  <c r="H16" i="5"/>
  <c r="G16" i="5"/>
  <c r="G24" i="5"/>
  <c r="E22" i="5"/>
  <c r="E12" i="5" s="1"/>
  <c r="H21" i="5"/>
  <c r="H10" i="5" s="1"/>
  <c r="G21" i="5"/>
  <c r="G10" i="5" s="1"/>
  <c r="F22" i="5"/>
  <c r="F12" i="5" s="1"/>
  <c r="F21" i="5"/>
  <c r="F10" i="5" s="1"/>
  <c r="E155" i="5" l="1"/>
  <c r="J8" i="5"/>
  <c r="E157" i="5"/>
  <c r="F8" i="5"/>
  <c r="H8" i="5"/>
  <c r="H19" i="5"/>
  <c r="D160" i="5"/>
  <c r="E153" i="5"/>
  <c r="D184" i="5"/>
  <c r="J19" i="5"/>
  <c r="I34" i="5"/>
  <c r="J34" i="5"/>
  <c r="H34" i="5"/>
  <c r="E21" i="5"/>
  <c r="F34" i="5"/>
  <c r="F19" i="5"/>
  <c r="G22" i="5"/>
  <c r="G12" i="5" s="1"/>
  <c r="G8" i="5" s="1"/>
  <c r="G26" i="5"/>
  <c r="G25" i="5"/>
  <c r="I159" i="5"/>
  <c r="G152" i="5"/>
  <c r="I152" i="5"/>
  <c r="E159" i="5"/>
  <c r="D155" i="5" l="1"/>
  <c r="D14" i="5" s="1"/>
  <c r="E14" i="5"/>
  <c r="D159" i="5"/>
  <c r="D153" i="5"/>
  <c r="E10" i="5"/>
  <c r="D10" i="5" s="1"/>
  <c r="D157" i="5"/>
  <c r="D16" i="5" s="1"/>
  <c r="D8" i="5" s="1"/>
  <c r="E16" i="5"/>
  <c r="E152" i="5"/>
  <c r="D152" i="5" s="1"/>
  <c r="I8" i="5"/>
  <c r="E19" i="5"/>
  <c r="I19" i="5"/>
  <c r="G34" i="5"/>
  <c r="E8" i="5" l="1"/>
  <c r="G19" i="5"/>
</calcChain>
</file>

<file path=xl/sharedStrings.xml><?xml version="1.0" encoding="utf-8"?>
<sst xmlns="http://schemas.openxmlformats.org/spreadsheetml/2006/main" count="357" uniqueCount="131">
  <si>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</si>
  <si>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</si>
  <si>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</si>
  <si>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</si>
  <si>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</si>
  <si>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</si>
  <si>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</si>
  <si>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</si>
  <si>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</si>
  <si>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</si>
  <si>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</si>
  <si>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</si>
  <si>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</si>
  <si>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</si>
  <si>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</si>
  <si>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</si>
  <si>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</si>
  <si>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</si>
  <si>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</si>
  <si>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</si>
  <si>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</si>
  <si>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</si>
  <si>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</si>
  <si>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</si>
  <si>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</si>
  <si>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</si>
  <si>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</si>
  <si>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</si>
  <si>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</si>
  <si>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</si>
  <si>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</si>
  <si>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</si>
  <si>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</si>
  <si>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</si>
  <si>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</si>
  <si>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</si>
  <si>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</si>
  <si>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</si>
  <si>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</si>
  <si>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</si>
  <si>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</si>
  <si>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</si>
  <si>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</si>
  <si>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</si>
  <si>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</si>
  <si>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</si>
  <si>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</si>
  <si>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</si>
  <si>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</si>
  <si>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</si>
  <si>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</si>
  <si>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</si>
  <si>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</si>
  <si>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</si>
  <si>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</si>
  <si>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</si>
  <si>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</si>
  <si>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</si>
  <si>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</si>
  <si>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</si>
  <si>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</si>
  <si>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</si>
  <si>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</si>
  <si>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</si>
  <si>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</si>
  <si>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</si>
  <si>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</si>
  <si>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</si>
  <si>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</si>
  <si>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</si>
  <si>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</si>
  <si>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</si>
  <si>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</si>
  <si>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</si>
  <si>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</si>
  <si>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</si>
  <si>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</si>
  <si>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</si>
  <si>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</si>
  <si>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</si>
  <si>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</si>
  <si>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</si>
  <si>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</si>
  <si>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</si>
  <si>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</si>
  <si>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</si>
  <si>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</si>
  <si>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</si>
  <si>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</si>
  <si>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</si>
  <si>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</si>
  <si>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</si>
  <si>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</si>
  <si>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</si>
  <si>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</si>
  <si>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</si>
  <si>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</si>
  <si>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</si>
  <si>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</si>
  <si>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</si>
  <si>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</si>
  <si>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</si>
  <si>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</si>
  <si>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</si>
  <si>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</si>
  <si>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</si>
  <si>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</si>
  <si>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</si>
  <si>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</si>
  <si>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</si>
  <si>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</si>
  <si>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</si>
  <si>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</si>
  <si>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</si>
  <si>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</si>
  <si>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</si>
  <si>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</si>
  <si>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</si>
  <si>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</si>
  <si>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</si>
  <si>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</si>
  <si>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</si>
  <si>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</si>
  <si>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</si>
  <si>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Всего, в том числе</t>
  </si>
  <si>
    <t>Всего, в том числе:</t>
  </si>
  <si>
    <t xml:space="preserve">федеральный бюджет, в том числе: </t>
  </si>
  <si>
    <t xml:space="preserve">ГК - Фонд содействия реформированию ЖКХ, в том числе: </t>
  </si>
  <si>
    <t xml:space="preserve">областной бюджет, в том числе: </t>
  </si>
  <si>
    <t>городской бюджет, в том числе:</t>
  </si>
  <si>
    <t>Приложение № 4
к постановлению администрации 
города Благовещенска  
 от     12.10.2023      №      5404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</si>
</sst>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6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20"/>
      <name val="Arial"/>
      <family val="2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8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 applyProtection="1">
      <alignment horizontal="center"/>
    </xf>
    <xf numFmtId="0" fontId="6" fillId="2" borderId="0" xfId="0" applyFont="1" applyFill="1" applyProtection="1"/>
    <xf numFmtId="0" fontId="0" fillId="2" borderId="0" xfId="0" applyFill="1" applyProtection="1"/>
    <xf numFmtId="0" fontId="3" fillId="2" borderId="0" xfId="0" applyFont="1" applyFill="1" applyProtection="1"/>
    <xf numFmtId="0" fontId="6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wrapText="1"/>
    </xf>
    <xf numFmtId="49" fontId="13" fillId="2" borderId="2" xfId="0" applyNumberFormat="1" applyFont="1" applyFill="1" applyBorder="1" applyAlignment="1">
      <alignment horizontal="right" vertic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wrapText="1"/>
    </xf>
    <xf numFmtId="165" fontId="2" fillId="2" borderId="3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3" fontId="14" fillId="2" borderId="2" xfId="0" applyNumberFormat="1" applyFont="1" applyFill="1" applyBorder="1" applyAlignment="1">
      <alignment horizontal="right" wrapText="1"/>
    </xf>
    <xf numFmtId="165" fontId="7" fillId="2" borderId="2" xfId="0" applyNumberFormat="1" applyFont="1" applyFill="1" applyBorder="1" applyAlignment="1">
      <alignment horizontal="right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11" fillId="2" borderId="0" xfId="0" applyNumberFormat="1" applyFont="1" applyFill="1"/>
    <xf numFmtId="3" fontId="15" fillId="2" borderId="2" xfId="0" applyNumberFormat="1" applyFont="1" applyFill="1" applyBorder="1" applyAlignment="1">
      <alignment horizontal="right" wrapText="1"/>
    </xf>
    <xf numFmtId="165" fontId="10" fillId="2" borderId="2" xfId="0" applyNumberFormat="1" applyFont="1" applyFill="1" applyBorder="1" applyAlignment="1">
      <alignment horizontal="right" wrapText="1"/>
    </xf>
    <xf numFmtId="3" fontId="14" fillId="2" borderId="11" xfId="0" applyNumberFormat="1" applyFont="1" applyFill="1" applyBorder="1" applyAlignment="1">
      <alignment horizontal="right" wrapText="1"/>
    </xf>
    <xf numFmtId="3" fontId="14" fillId="2" borderId="7" xfId="0" applyNumberFormat="1" applyFont="1" applyFill="1" applyBorder="1" applyAlignment="1">
      <alignment horizontal="right" wrapText="1"/>
    </xf>
    <xf numFmtId="0" fontId="3" fillId="2" borderId="0" xfId="0" applyFont="1" applyFill="1"/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12" xfId="0" applyNumberFormat="1" applyFont="1" applyFill="1" applyBorder="1" applyAlignment="1">
      <alignment horizont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165" fontId="7" fillId="3" borderId="1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12" xfId="0" applyNumberFormat="1" applyFont="1" applyFill="1" applyBorder="1" applyAlignment="1">
      <alignment horizontal="center" wrapText="1"/>
    </xf>
    <xf numFmtId="165" fontId="2" fillId="2" borderId="10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165" fontId="2" fillId="2" borderId="9" xfId="0" applyNumberFormat="1" applyFont="1" applyFill="1" applyBorder="1" applyAlignment="1">
      <alignment horizontal="center" wrapText="1"/>
    </xf>
    <xf numFmtId="0" fontId="8" fillId="2" borderId="4" xfId="0" applyFont="1" applyFill="1" applyBorder="1"/>
    <xf numFmtId="166" fontId="2" fillId="2" borderId="2" xfId="2" applyNumberFormat="1" applyFont="1" applyFill="1" applyBorder="1" applyAlignment="1">
      <alignment wrapText="1"/>
    </xf>
    <xf numFmtId="166" fontId="2" fillId="2" borderId="4" xfId="2" applyNumberFormat="1" applyFont="1" applyFill="1" applyBorder="1" applyAlignment="1">
      <alignment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165" fontId="2" fillId="2" borderId="11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880"/>
  <sheetViews>
    <sheetView tabSelected="1" topLeftCell="D1" zoomScale="50" zoomScaleNormal="50" zoomScaleSheetLayoutView="70" workbookViewId="0">
      <selection activeCell="M1" sqref="M1:O1"/>
    </sheetView>
  </sheetViews>
  <sheetFormatPr defaultColWidth="9.109375" defaultRowHeight="13.2" x14ac:dyDescent="0.25"/>
  <cols>
    <col min="1" max="1" width="24.109375" style="6" customWidth="1"/>
    <col min="2" max="2" width="47.109375" style="3" customWidth="1"/>
    <col min="3" max="3" width="69.33203125" style="2" customWidth="1"/>
    <col min="4" max="4" width="20.6640625" style="1" customWidth="1"/>
    <col min="5" max="5" width="18" style="1" customWidth="1"/>
    <col min="6" max="6" width="16.109375" style="1" customWidth="1"/>
    <col min="7" max="7" width="16.6640625" style="1" customWidth="1"/>
    <col min="8" max="8" width="18.6640625" style="1" customWidth="1"/>
    <col min="9" max="9" width="16.44140625" style="1" customWidth="1"/>
    <col min="10" max="10" width="19.33203125" style="1" customWidth="1"/>
    <col min="11" max="11" width="17.88671875" style="1" customWidth="1"/>
    <col min="12" max="12" width="15.44140625" style="1" customWidth="1"/>
    <col min="13" max="13" width="18.5546875" style="42" customWidth="1"/>
    <col min="14" max="14" width="19.88671875" style="1" customWidth="1"/>
    <col min="15" max="15" width="15.6640625" style="1" customWidth="1"/>
    <col min="16" max="16" width="9.5546875" style="1" bestFit="1" customWidth="1"/>
    <col min="17" max="18" width="9.109375" style="1"/>
    <col min="19" max="19" width="56.5546875" style="1" customWidth="1"/>
    <col min="20" max="16384" width="9.109375" style="1"/>
  </cols>
  <sheetData>
    <row r="1" spans="1:15" ht="91.5" customHeight="1" x14ac:dyDescent="0.35">
      <c r="B1" s="4"/>
      <c r="F1" s="5"/>
      <c r="H1" s="8"/>
      <c r="M1" s="70" t="s">
        <v>130</v>
      </c>
      <c r="N1" s="70"/>
      <c r="O1" s="70"/>
    </row>
    <row r="2" spans="1:15" ht="56.25" customHeight="1" x14ac:dyDescent="0.4">
      <c r="F2" s="5"/>
      <c r="L2" s="8"/>
      <c r="M2" s="71" t="s">
        <v>87</v>
      </c>
      <c r="N2" s="71"/>
      <c r="O2" s="71"/>
    </row>
    <row r="3" spans="1:15" ht="56.25" customHeight="1" x14ac:dyDescent="0.4">
      <c r="C3" s="72" t="s">
        <v>70</v>
      </c>
      <c r="D3" s="72"/>
      <c r="E3" s="72"/>
      <c r="F3" s="72"/>
      <c r="L3" s="8"/>
      <c r="M3" s="12"/>
      <c r="N3" s="12"/>
      <c r="O3" s="12"/>
    </row>
    <row r="4" spans="1:15" s="15" customFormat="1" ht="46.5" customHeight="1" x14ac:dyDescent="0.35">
      <c r="A4" s="13"/>
      <c r="B4" s="73" t="s">
        <v>71</v>
      </c>
      <c r="C4" s="73"/>
      <c r="D4" s="73"/>
      <c r="E4" s="73"/>
      <c r="F4" s="73"/>
      <c r="G4" s="73"/>
      <c r="H4" s="73"/>
      <c r="I4" s="73"/>
      <c r="J4" s="14"/>
      <c r="K4" s="14"/>
      <c r="M4" s="16"/>
    </row>
    <row r="5" spans="1:15" s="15" customFormat="1" ht="37.5" customHeight="1" x14ac:dyDescent="0.25">
      <c r="A5" s="82" t="s">
        <v>11</v>
      </c>
      <c r="B5" s="74" t="s">
        <v>37</v>
      </c>
      <c r="C5" s="74" t="s">
        <v>39</v>
      </c>
      <c r="D5" s="75" t="s">
        <v>41</v>
      </c>
      <c r="E5" s="76"/>
      <c r="F5" s="76"/>
      <c r="G5" s="76"/>
      <c r="H5" s="76"/>
      <c r="I5" s="76"/>
      <c r="J5" s="76"/>
      <c r="K5" s="76"/>
      <c r="L5" s="76"/>
      <c r="M5" s="76"/>
      <c r="N5" s="76"/>
      <c r="O5" s="77"/>
    </row>
    <row r="6" spans="1:15" s="15" customFormat="1" ht="71.25" customHeight="1" x14ac:dyDescent="0.25">
      <c r="A6" s="83"/>
      <c r="B6" s="74"/>
      <c r="C6" s="74"/>
      <c r="D6" s="17" t="s">
        <v>1</v>
      </c>
      <c r="E6" s="17" t="s">
        <v>112</v>
      </c>
      <c r="F6" s="17" t="s">
        <v>10</v>
      </c>
      <c r="G6" s="17" t="s">
        <v>6</v>
      </c>
      <c r="H6" s="17" t="s">
        <v>7</v>
      </c>
      <c r="I6" s="17" t="s">
        <v>8</v>
      </c>
      <c r="J6" s="17" t="s">
        <v>9</v>
      </c>
      <c r="K6" s="17" t="s">
        <v>48</v>
      </c>
      <c r="L6" s="17" t="s">
        <v>59</v>
      </c>
      <c r="M6" s="17" t="s">
        <v>60</v>
      </c>
      <c r="N6" s="17" t="s">
        <v>61</v>
      </c>
      <c r="O6" s="17" t="s">
        <v>62</v>
      </c>
    </row>
    <row r="7" spans="1:15" ht="18.75" customHeight="1" x14ac:dyDescent="0.25">
      <c r="A7" s="18">
        <v>1</v>
      </c>
      <c r="B7" s="19">
        <v>2</v>
      </c>
      <c r="C7" s="18">
        <v>3</v>
      </c>
      <c r="D7" s="19">
        <v>4</v>
      </c>
      <c r="E7" s="18">
        <v>5</v>
      </c>
      <c r="F7" s="19">
        <v>6</v>
      </c>
      <c r="G7" s="18">
        <v>7</v>
      </c>
      <c r="H7" s="19">
        <v>8</v>
      </c>
      <c r="I7" s="18">
        <v>9</v>
      </c>
      <c r="J7" s="19">
        <v>10</v>
      </c>
      <c r="K7" s="19">
        <v>11</v>
      </c>
      <c r="L7" s="19">
        <v>12</v>
      </c>
      <c r="M7" s="19">
        <v>13</v>
      </c>
      <c r="N7" s="19">
        <v>14</v>
      </c>
      <c r="O7" s="19">
        <v>15</v>
      </c>
    </row>
    <row r="8" spans="1:15" ht="36" customHeight="1" x14ac:dyDescent="0.3">
      <c r="A8" s="54" t="s">
        <v>12</v>
      </c>
      <c r="B8" s="54" t="s">
        <v>73</v>
      </c>
      <c r="C8" s="20" t="s">
        <v>125</v>
      </c>
      <c r="D8" s="49">
        <f>D10+D12+D14+D16+D18</f>
        <v>4085129.7980000004</v>
      </c>
      <c r="E8" s="10">
        <f>E10+E12+E14+E16+E18</f>
        <v>30624.5</v>
      </c>
      <c r="F8" s="10">
        <f>F10+F12+F14+F16+F18</f>
        <v>1230565.0000000002</v>
      </c>
      <c r="G8" s="10">
        <f>G10+G12+G14+G16+G18</f>
        <v>1060906.7</v>
      </c>
      <c r="H8" s="10">
        <f t="shared" ref="H8:O8" si="0">H10+H12+H14+H16+H18</f>
        <v>490867.20000000007</v>
      </c>
      <c r="I8" s="10">
        <f t="shared" ref="I8:N8" si="1">I10+I12+I14+I16+I18</f>
        <v>154166.20000000001</v>
      </c>
      <c r="J8" s="10">
        <f t="shared" si="1"/>
        <v>409834.60000000003</v>
      </c>
      <c r="K8" s="10">
        <f t="shared" si="1"/>
        <v>522968.58</v>
      </c>
      <c r="L8" s="10">
        <f t="shared" si="1"/>
        <v>863841.20000000007</v>
      </c>
      <c r="M8" s="49">
        <f t="shared" si="1"/>
        <v>480444.59800000006</v>
      </c>
      <c r="N8" s="10">
        <f t="shared" si="1"/>
        <v>206735.2</v>
      </c>
      <c r="O8" s="10">
        <f t="shared" si="0"/>
        <v>309831.40000000002</v>
      </c>
    </row>
    <row r="9" spans="1:15" ht="36" customHeight="1" x14ac:dyDescent="0.35">
      <c r="A9" s="54"/>
      <c r="B9" s="54"/>
      <c r="C9" s="21" t="s">
        <v>42</v>
      </c>
      <c r="D9" s="9">
        <f>E9+F9+G9+H9+I9+J9+K9+L9+M9+N9+O9</f>
        <v>1546849.0000000002</v>
      </c>
      <c r="E9" s="9">
        <f>E11+E13+E15+E17</f>
        <v>194.3</v>
      </c>
      <c r="F9" s="9">
        <f t="shared" ref="F9:O9" si="2">F11+F13+F15+F17</f>
        <v>0</v>
      </c>
      <c r="G9" s="9">
        <f t="shared" si="2"/>
        <v>865999.4</v>
      </c>
      <c r="H9" s="9">
        <f t="shared" si="2"/>
        <v>296163.7</v>
      </c>
      <c r="I9" s="9">
        <f t="shared" si="2"/>
        <v>0</v>
      </c>
      <c r="J9" s="9">
        <f t="shared" si="2"/>
        <v>0</v>
      </c>
      <c r="K9" s="9">
        <f t="shared" si="2"/>
        <v>0</v>
      </c>
      <c r="L9" s="9">
        <f t="shared" si="2"/>
        <v>134501</v>
      </c>
      <c r="M9" s="9">
        <f t="shared" si="2"/>
        <v>249990.6</v>
      </c>
      <c r="N9" s="9">
        <f t="shared" si="2"/>
        <v>0</v>
      </c>
      <c r="O9" s="9">
        <f t="shared" si="2"/>
        <v>0</v>
      </c>
    </row>
    <row r="10" spans="1:15" ht="36" customHeight="1" x14ac:dyDescent="0.35">
      <c r="A10" s="85"/>
      <c r="B10" s="54"/>
      <c r="C10" s="21" t="s">
        <v>126</v>
      </c>
      <c r="D10" s="9">
        <f>E10+F10+G10+H10+I10+J10+K10+L10+M10+N10+O10</f>
        <v>674012.49800000002</v>
      </c>
      <c r="E10" s="9">
        <f>E21+E138+E153+E170+E205+E240</f>
        <v>1683.1</v>
      </c>
      <c r="F10" s="9">
        <f t="shared" ref="F10:K10" si="3">F21+F138+F153+F170+F205+F240</f>
        <v>2461.1</v>
      </c>
      <c r="G10" s="9">
        <f t="shared" si="3"/>
        <v>2005.8</v>
      </c>
      <c r="H10" s="9">
        <f t="shared" si="3"/>
        <v>95590.399999999994</v>
      </c>
      <c r="I10" s="9">
        <f t="shared" si="3"/>
        <v>36530.6</v>
      </c>
      <c r="J10" s="9">
        <f t="shared" si="3"/>
        <v>142413.70000000001</v>
      </c>
      <c r="K10" s="9">
        <f t="shared" si="3"/>
        <v>0</v>
      </c>
      <c r="L10" s="9">
        <f>L21+L138+L153+L170+L205+L240</f>
        <v>119589.90000000001</v>
      </c>
      <c r="M10" s="9">
        <f>M21+M138+M153+M170+M205+M240</f>
        <v>59269.997999999992</v>
      </c>
      <c r="N10" s="9">
        <f t="shared" ref="N10:O10" si="4">N21+N138+N153+N170+N205+N240</f>
        <v>53058.6</v>
      </c>
      <c r="O10" s="9">
        <f t="shared" si="4"/>
        <v>161409.30000000002</v>
      </c>
    </row>
    <row r="11" spans="1:15" ht="36" customHeight="1" x14ac:dyDescent="0.35">
      <c r="A11" s="85"/>
      <c r="B11" s="54"/>
      <c r="C11" s="21" t="s">
        <v>42</v>
      </c>
      <c r="D11" s="9">
        <f>E11+F11+G11+H11+I11+J11+K11+L11+M11+N11+O11</f>
        <v>14.3</v>
      </c>
      <c r="E11" s="9">
        <f>E154</f>
        <v>14.3</v>
      </c>
      <c r="F11" s="9">
        <f t="shared" ref="F11:O11" si="5">F154</f>
        <v>0</v>
      </c>
      <c r="G11" s="9">
        <f t="shared" si="5"/>
        <v>0</v>
      </c>
      <c r="H11" s="9">
        <f t="shared" si="5"/>
        <v>0</v>
      </c>
      <c r="I11" s="9">
        <f t="shared" si="5"/>
        <v>0</v>
      </c>
      <c r="J11" s="9">
        <f t="shared" si="5"/>
        <v>0</v>
      </c>
      <c r="K11" s="9">
        <f t="shared" si="5"/>
        <v>0</v>
      </c>
      <c r="L11" s="9">
        <f t="shared" si="5"/>
        <v>0</v>
      </c>
      <c r="M11" s="9">
        <f t="shared" si="5"/>
        <v>0</v>
      </c>
      <c r="N11" s="9">
        <f t="shared" si="5"/>
        <v>0</v>
      </c>
      <c r="O11" s="9">
        <f t="shared" si="5"/>
        <v>0</v>
      </c>
    </row>
    <row r="12" spans="1:15" ht="36" customHeight="1" x14ac:dyDescent="0.35">
      <c r="A12" s="85"/>
      <c r="B12" s="54"/>
      <c r="C12" s="21" t="s">
        <v>127</v>
      </c>
      <c r="D12" s="9">
        <f>D22</f>
        <v>2018331.4000000001</v>
      </c>
      <c r="E12" s="9">
        <f t="shared" ref="E12:O12" si="6">E22</f>
        <v>0</v>
      </c>
      <c r="F12" s="9">
        <f t="shared" si="6"/>
        <v>1185718.6000000001</v>
      </c>
      <c r="G12" s="9">
        <f t="shared" si="6"/>
        <v>1006834.3999999999</v>
      </c>
      <c r="H12" s="9">
        <f t="shared" si="6"/>
        <v>351489.80000000005</v>
      </c>
      <c r="I12" s="9">
        <f t="shared" si="6"/>
        <v>68724.5</v>
      </c>
      <c r="J12" s="9">
        <f t="shared" si="6"/>
        <v>101682.79999999999</v>
      </c>
      <c r="K12" s="9">
        <f t="shared" si="6"/>
        <v>307483.18</v>
      </c>
      <c r="L12" s="9">
        <f>L22</f>
        <v>416244.69999999995</v>
      </c>
      <c r="M12" s="9">
        <f t="shared" si="6"/>
        <v>159920.1</v>
      </c>
      <c r="N12" s="9">
        <f t="shared" si="6"/>
        <v>0</v>
      </c>
      <c r="O12" s="9">
        <f t="shared" si="6"/>
        <v>0</v>
      </c>
    </row>
    <row r="13" spans="1:15" ht="36" customHeight="1" x14ac:dyDescent="0.35">
      <c r="A13" s="85"/>
      <c r="B13" s="54"/>
      <c r="C13" s="21" t="s">
        <v>42</v>
      </c>
      <c r="D13" s="9">
        <f>D23</f>
        <v>1450240.2000000002</v>
      </c>
      <c r="E13" s="9">
        <f t="shared" ref="E13:H13" si="7">E23</f>
        <v>0</v>
      </c>
      <c r="F13" s="9">
        <f t="shared" si="7"/>
        <v>0</v>
      </c>
      <c r="G13" s="9">
        <f t="shared" si="7"/>
        <v>865999.4</v>
      </c>
      <c r="H13" s="9">
        <f t="shared" si="7"/>
        <v>296163.7</v>
      </c>
      <c r="I13" s="9">
        <f>I23</f>
        <v>0</v>
      </c>
      <c r="J13" s="9">
        <f t="shared" ref="J13:O13" si="8">J23</f>
        <v>0</v>
      </c>
      <c r="K13" s="9">
        <f t="shared" si="8"/>
        <v>0</v>
      </c>
      <c r="L13" s="9">
        <f t="shared" si="8"/>
        <v>128157</v>
      </c>
      <c r="M13" s="9">
        <f t="shared" si="8"/>
        <v>159920.1</v>
      </c>
      <c r="N13" s="9">
        <f t="shared" si="8"/>
        <v>0</v>
      </c>
      <c r="O13" s="9">
        <f t="shared" si="8"/>
        <v>0</v>
      </c>
    </row>
    <row r="14" spans="1:15" ht="36" customHeight="1" x14ac:dyDescent="0.35">
      <c r="A14" s="85"/>
      <c r="B14" s="54"/>
      <c r="C14" s="21" t="s">
        <v>128</v>
      </c>
      <c r="D14" s="9">
        <f>D27+D139+D155+D171+D206+D241+D266</f>
        <v>557918.19999999995</v>
      </c>
      <c r="E14" s="9">
        <f>E27+E139+E155+E171+E206+E241+E266</f>
        <v>2089.9</v>
      </c>
      <c r="F14" s="9">
        <f t="shared" ref="F14:O14" si="9">F27+F139+F155+F171+F206+F241+F266</f>
        <v>1537.6</v>
      </c>
      <c r="G14" s="9">
        <f t="shared" si="9"/>
        <v>1643</v>
      </c>
      <c r="H14" s="9">
        <f t="shared" si="9"/>
        <v>8724</v>
      </c>
      <c r="I14" s="9">
        <f t="shared" si="9"/>
        <v>6205.8</v>
      </c>
      <c r="J14" s="9">
        <f t="shared" si="9"/>
        <v>63992</v>
      </c>
      <c r="K14" s="9">
        <f t="shared" si="9"/>
        <v>134397.1</v>
      </c>
      <c r="L14" s="9">
        <f t="shared" si="9"/>
        <v>200324.2</v>
      </c>
      <c r="M14" s="9">
        <f t="shared" si="9"/>
        <v>156673.4</v>
      </c>
      <c r="N14" s="9">
        <f t="shared" si="9"/>
        <v>40638.9</v>
      </c>
      <c r="O14" s="9">
        <f t="shared" si="9"/>
        <v>35189.599999999999</v>
      </c>
    </row>
    <row r="15" spans="1:15" ht="36" customHeight="1" x14ac:dyDescent="0.35">
      <c r="A15" s="85"/>
      <c r="B15" s="54"/>
      <c r="C15" s="21" t="s">
        <v>42</v>
      </c>
      <c r="D15" s="9">
        <f>E15+F15+G15+H15+I15+J15+K15+L15+M15+N15+O15</f>
        <v>94203.1</v>
      </c>
      <c r="E15" s="9">
        <f>E156</f>
        <v>180</v>
      </c>
      <c r="F15" s="9">
        <f t="shared" ref="F15:K15" si="10">F28</f>
        <v>0</v>
      </c>
      <c r="G15" s="9">
        <f t="shared" si="10"/>
        <v>0</v>
      </c>
      <c r="H15" s="9">
        <f t="shared" si="10"/>
        <v>0</v>
      </c>
      <c r="I15" s="9">
        <f t="shared" si="10"/>
        <v>0</v>
      </c>
      <c r="J15" s="9">
        <f t="shared" si="10"/>
        <v>0</v>
      </c>
      <c r="K15" s="9">
        <f t="shared" si="10"/>
        <v>0</v>
      </c>
      <c r="L15" s="9">
        <f>L28</f>
        <v>6344</v>
      </c>
      <c r="M15" s="9">
        <f t="shared" ref="M15:O15" si="11">M28</f>
        <v>87679.1</v>
      </c>
      <c r="N15" s="9">
        <f t="shared" si="11"/>
        <v>0</v>
      </c>
      <c r="O15" s="9">
        <f t="shared" si="11"/>
        <v>0</v>
      </c>
    </row>
    <row r="16" spans="1:15" ht="36" customHeight="1" x14ac:dyDescent="0.35">
      <c r="A16" s="85"/>
      <c r="B16" s="54"/>
      <c r="C16" s="21" t="s">
        <v>129</v>
      </c>
      <c r="D16" s="11">
        <f>D31+D140+D157+D172+D207+D242+D267</f>
        <v>673537.6</v>
      </c>
      <c r="E16" s="9">
        <f>E31+E140+E157+E172+E207+E242</f>
        <v>23027.200000000001</v>
      </c>
      <c r="F16" s="9">
        <f t="shared" ref="F16:K16" si="12">F31+F140+F157+F172+F207+F242</f>
        <v>34797.300000000003</v>
      </c>
      <c r="G16" s="9">
        <f t="shared" si="12"/>
        <v>44114.399999999994</v>
      </c>
      <c r="H16" s="9">
        <f t="shared" si="12"/>
        <v>27953.7</v>
      </c>
      <c r="I16" s="9">
        <f t="shared" si="12"/>
        <v>39472.199999999997</v>
      </c>
      <c r="J16" s="9">
        <f t="shared" si="12"/>
        <v>38737.9</v>
      </c>
      <c r="K16" s="9">
        <f t="shared" si="12"/>
        <v>63593.5</v>
      </c>
      <c r="L16" s="9">
        <f>L31+L140+L157+L172+L207+L242+L267</f>
        <v>110268.6</v>
      </c>
      <c r="M16" s="11">
        <f>M31+M140+M157+M172+M207+M242</f>
        <v>101000.4</v>
      </c>
      <c r="N16" s="9">
        <f t="shared" ref="N16:O16" si="13">N31+N140+N157+N172+N207+N242</f>
        <v>96385.400000000009</v>
      </c>
      <c r="O16" s="9">
        <f t="shared" si="13"/>
        <v>96578.4</v>
      </c>
    </row>
    <row r="17" spans="1:15" ht="36" customHeight="1" x14ac:dyDescent="0.35">
      <c r="A17" s="85"/>
      <c r="B17" s="54"/>
      <c r="C17" s="21" t="s">
        <v>42</v>
      </c>
      <c r="D17" s="9">
        <f>D32</f>
        <v>2391.4</v>
      </c>
      <c r="E17" s="9">
        <f>E32</f>
        <v>0</v>
      </c>
      <c r="F17" s="9">
        <f t="shared" ref="F17:O17" si="14">F32</f>
        <v>0</v>
      </c>
      <c r="G17" s="9">
        <f t="shared" si="14"/>
        <v>0</v>
      </c>
      <c r="H17" s="9">
        <f t="shared" si="14"/>
        <v>0</v>
      </c>
      <c r="I17" s="9">
        <f t="shared" si="14"/>
        <v>0</v>
      </c>
      <c r="J17" s="9">
        <f t="shared" si="14"/>
        <v>0</v>
      </c>
      <c r="K17" s="9">
        <f t="shared" si="14"/>
        <v>0</v>
      </c>
      <c r="L17" s="9">
        <f t="shared" si="14"/>
        <v>0</v>
      </c>
      <c r="M17" s="9">
        <f t="shared" si="14"/>
        <v>2391.4</v>
      </c>
      <c r="N17" s="9">
        <f t="shared" si="14"/>
        <v>0</v>
      </c>
      <c r="O17" s="9">
        <f t="shared" si="14"/>
        <v>0</v>
      </c>
    </row>
    <row r="18" spans="1:15" ht="36" customHeight="1" x14ac:dyDescent="0.35">
      <c r="A18" s="85"/>
      <c r="B18" s="54"/>
      <c r="C18" s="21" t="s">
        <v>5</v>
      </c>
      <c r="D18" s="9">
        <f>E18+F18+G18+H18+I18+J18+K18+L18+M18+N18+O18</f>
        <v>161330.1</v>
      </c>
      <c r="E18" s="9">
        <f t="shared" ref="E18:K18" si="15">E33+E141+E158+E173+E208+E243</f>
        <v>3824.3</v>
      </c>
      <c r="F18" s="9">
        <f t="shared" si="15"/>
        <v>6050.4</v>
      </c>
      <c r="G18" s="9">
        <f t="shared" si="15"/>
        <v>6309.1</v>
      </c>
      <c r="H18" s="9">
        <f t="shared" si="15"/>
        <v>7109.3</v>
      </c>
      <c r="I18" s="9">
        <f t="shared" si="15"/>
        <v>3233.1</v>
      </c>
      <c r="J18" s="9">
        <f t="shared" si="15"/>
        <v>63008.2</v>
      </c>
      <c r="K18" s="9">
        <f t="shared" si="15"/>
        <v>17494.8</v>
      </c>
      <c r="L18" s="9">
        <f>L33+L141+L158+L173+L208+L243</f>
        <v>17413.8</v>
      </c>
      <c r="M18" s="9">
        <f t="shared" ref="M18:O18" si="16">M33+M141+M158+M173+M208+M243</f>
        <v>3580.7</v>
      </c>
      <c r="N18" s="9">
        <f t="shared" si="16"/>
        <v>16652.3</v>
      </c>
      <c r="O18" s="9">
        <f t="shared" si="16"/>
        <v>16654.099999999999</v>
      </c>
    </row>
    <row r="19" spans="1:15" ht="36" customHeight="1" x14ac:dyDescent="0.3">
      <c r="A19" s="54" t="s">
        <v>14</v>
      </c>
      <c r="B19" s="54" t="s">
        <v>27</v>
      </c>
      <c r="C19" s="20" t="s">
        <v>124</v>
      </c>
      <c r="D19" s="10">
        <f>D21+D22+D27+D31+D33</f>
        <v>2494798.3000000003</v>
      </c>
      <c r="E19" s="10">
        <f>E21+E22+E27+E31+E33</f>
        <v>0</v>
      </c>
      <c r="F19" s="10">
        <f t="shared" ref="F19:K19" si="17">F21+F22+F27+F31+F33</f>
        <v>1198906.1000000001</v>
      </c>
      <c r="G19" s="10">
        <f t="shared" si="17"/>
        <v>1027681.8999999999</v>
      </c>
      <c r="H19" s="10">
        <f>H21+H22+H27+H31+H33</f>
        <v>452237.00000000006</v>
      </c>
      <c r="I19" s="10">
        <f>I21+I22+I27+I31+I33</f>
        <v>120212</v>
      </c>
      <c r="J19" s="10">
        <f t="shared" si="17"/>
        <v>252971.3</v>
      </c>
      <c r="K19" s="10">
        <f t="shared" si="17"/>
        <v>339773.18</v>
      </c>
      <c r="L19" s="10">
        <f t="shared" ref="L19:O19" si="18">L21+L22+L27+L31+L33</f>
        <v>518072.19999999995</v>
      </c>
      <c r="M19" s="10">
        <f>M21+M22+M27+M31+M33</f>
        <v>252314.80000000002</v>
      </c>
      <c r="N19" s="10">
        <f t="shared" si="18"/>
        <v>7290.1</v>
      </c>
      <c r="O19" s="10">
        <f t="shared" si="18"/>
        <v>995.1</v>
      </c>
    </row>
    <row r="20" spans="1:15" ht="36" customHeight="1" x14ac:dyDescent="0.35">
      <c r="A20" s="54"/>
      <c r="B20" s="54"/>
      <c r="C20" s="21" t="s">
        <v>42</v>
      </c>
      <c r="D20" s="9">
        <f>E20+F20+G20+H20+I20+J20+K20+L20+M20+N20+O20</f>
        <v>1546654.7000000002</v>
      </c>
      <c r="E20" s="9">
        <f>E23+E28+E32</f>
        <v>0</v>
      </c>
      <c r="F20" s="9">
        <f t="shared" ref="F20:O20" si="19">F23+F28+F32</f>
        <v>0</v>
      </c>
      <c r="G20" s="9">
        <f t="shared" si="19"/>
        <v>865999.4</v>
      </c>
      <c r="H20" s="9">
        <f t="shared" si="19"/>
        <v>296163.7</v>
      </c>
      <c r="I20" s="9">
        <f t="shared" si="19"/>
        <v>0</v>
      </c>
      <c r="J20" s="9">
        <f t="shared" si="19"/>
        <v>0</v>
      </c>
      <c r="K20" s="9">
        <f t="shared" si="19"/>
        <v>0</v>
      </c>
      <c r="L20" s="9">
        <f t="shared" si="19"/>
        <v>134501</v>
      </c>
      <c r="M20" s="9">
        <f t="shared" si="19"/>
        <v>249990.6</v>
      </c>
      <c r="N20" s="9">
        <f t="shared" si="19"/>
        <v>0</v>
      </c>
      <c r="O20" s="9">
        <f t="shared" si="19"/>
        <v>0</v>
      </c>
    </row>
    <row r="21" spans="1:15" ht="36" customHeight="1" x14ac:dyDescent="0.35">
      <c r="A21" s="54"/>
      <c r="B21" s="54"/>
      <c r="C21" s="21" t="s">
        <v>38</v>
      </c>
      <c r="D21" s="9">
        <f>D35+D95</f>
        <v>274534.7</v>
      </c>
      <c r="E21" s="9">
        <f>E35</f>
        <v>0</v>
      </c>
      <c r="F21" s="9">
        <f>F35</f>
        <v>0</v>
      </c>
      <c r="G21" s="9">
        <f>G35</f>
        <v>0</v>
      </c>
      <c r="H21" s="9">
        <f>H35</f>
        <v>95590.399999999994</v>
      </c>
      <c r="I21" s="9">
        <f>I35+I95</f>
        <v>36530.6</v>
      </c>
      <c r="J21" s="9">
        <f t="shared" ref="J21:K21" si="20">J35+J95</f>
        <v>142413.70000000001</v>
      </c>
      <c r="K21" s="9">
        <f t="shared" si="20"/>
        <v>0</v>
      </c>
      <c r="L21" s="9">
        <f>L35+L95</f>
        <v>0</v>
      </c>
      <c r="M21" s="9">
        <f t="shared" ref="M21:O21" si="21">M35+M95</f>
        <v>0</v>
      </c>
      <c r="N21" s="9">
        <f t="shared" si="21"/>
        <v>0</v>
      </c>
      <c r="O21" s="9">
        <f t="shared" si="21"/>
        <v>0</v>
      </c>
    </row>
    <row r="22" spans="1:15" ht="36" customHeight="1" x14ac:dyDescent="0.35">
      <c r="A22" s="54"/>
      <c r="B22" s="54"/>
      <c r="C22" s="21" t="s">
        <v>127</v>
      </c>
      <c r="D22" s="9">
        <f>D36+D96</f>
        <v>2018331.4000000001</v>
      </c>
      <c r="E22" s="9">
        <f t="shared" ref="E22:H22" si="22">E36</f>
        <v>0</v>
      </c>
      <c r="F22" s="9">
        <f t="shared" si="22"/>
        <v>1185718.6000000001</v>
      </c>
      <c r="G22" s="9">
        <f>G36</f>
        <v>1006834.3999999999</v>
      </c>
      <c r="H22" s="9">
        <f t="shared" si="22"/>
        <v>351489.80000000005</v>
      </c>
      <c r="I22" s="9">
        <f>I36+I96</f>
        <v>68724.5</v>
      </c>
      <c r="J22" s="9">
        <f>J36+J96</f>
        <v>101682.79999999999</v>
      </c>
      <c r="K22" s="9">
        <f>K36+K96</f>
        <v>307483.18</v>
      </c>
      <c r="L22" s="9">
        <f>L36+L96</f>
        <v>416244.69999999995</v>
      </c>
      <c r="M22" s="9">
        <f>M36+M97</f>
        <v>159920.1</v>
      </c>
      <c r="N22" s="9">
        <f>N36+N96</f>
        <v>0</v>
      </c>
      <c r="O22" s="9">
        <f>O36+O96</f>
        <v>0</v>
      </c>
    </row>
    <row r="23" spans="1:15" ht="39.6" customHeight="1" x14ac:dyDescent="0.35">
      <c r="A23" s="54"/>
      <c r="B23" s="54"/>
      <c r="C23" s="21" t="s">
        <v>42</v>
      </c>
      <c r="D23" s="9">
        <f>D37+D98</f>
        <v>1450240.2000000002</v>
      </c>
      <c r="E23" s="9">
        <v>0</v>
      </c>
      <c r="F23" s="9">
        <v>0</v>
      </c>
      <c r="G23" s="9">
        <f>G37</f>
        <v>865999.4</v>
      </c>
      <c r="H23" s="9">
        <f t="shared" ref="H23:H24" si="23">H37</f>
        <v>296163.7</v>
      </c>
      <c r="I23" s="9">
        <f t="shared" ref="I23:L24" si="24">I37+I98</f>
        <v>0</v>
      </c>
      <c r="J23" s="9">
        <f t="shared" si="24"/>
        <v>0</v>
      </c>
      <c r="K23" s="9">
        <f t="shared" si="24"/>
        <v>0</v>
      </c>
      <c r="L23" s="9">
        <f t="shared" si="24"/>
        <v>128157</v>
      </c>
      <c r="M23" s="9">
        <f>M37+M98</f>
        <v>159920.1</v>
      </c>
      <c r="N23" s="9">
        <f>N37+N98</f>
        <v>0</v>
      </c>
      <c r="O23" s="9">
        <f>O37+O98</f>
        <v>0</v>
      </c>
    </row>
    <row r="24" spans="1:15" ht="98.25" customHeight="1" x14ac:dyDescent="0.35">
      <c r="A24" s="54"/>
      <c r="B24" s="54"/>
      <c r="C24" s="21" t="s">
        <v>44</v>
      </c>
      <c r="D24" s="9">
        <f>D38+D99</f>
        <v>1105458.8999999999</v>
      </c>
      <c r="E24" s="9">
        <v>0</v>
      </c>
      <c r="F24" s="9">
        <v>0</v>
      </c>
      <c r="G24" s="9">
        <f>G38</f>
        <v>595334.19999999995</v>
      </c>
      <c r="H24" s="9">
        <f t="shared" si="23"/>
        <v>32620</v>
      </c>
      <c r="I24" s="9">
        <f t="shared" si="24"/>
        <v>3316.5</v>
      </c>
      <c r="J24" s="9">
        <f t="shared" si="24"/>
        <v>13873.4</v>
      </c>
      <c r="K24" s="9">
        <f t="shared" si="24"/>
        <v>257414.18</v>
      </c>
      <c r="L24" s="9">
        <f t="shared" si="24"/>
        <v>283223.09999999998</v>
      </c>
      <c r="M24" s="9">
        <f>M38+M99</f>
        <v>111892</v>
      </c>
      <c r="N24" s="9">
        <f>N38+N99</f>
        <v>0</v>
      </c>
      <c r="O24" s="9">
        <f>O38+O99</f>
        <v>0</v>
      </c>
    </row>
    <row r="25" spans="1:15" ht="83.25" customHeight="1" x14ac:dyDescent="0.35">
      <c r="A25" s="54"/>
      <c r="B25" s="54"/>
      <c r="C25" s="21" t="s">
        <v>43</v>
      </c>
      <c r="D25" s="9">
        <f>D39+D100</f>
        <v>472159.89999999991</v>
      </c>
      <c r="E25" s="9">
        <v>0</v>
      </c>
      <c r="F25" s="9">
        <v>0</v>
      </c>
      <c r="G25" s="9">
        <f>G39</f>
        <v>49500.2</v>
      </c>
      <c r="H25" s="9">
        <f t="shared" ref="H25" si="25">H39</f>
        <v>43721.9</v>
      </c>
      <c r="I25" s="9">
        <f>I100</f>
        <v>65408</v>
      </c>
      <c r="J25" s="9">
        <f t="shared" ref="J25:K25" si="26">J100</f>
        <v>87809.4</v>
      </c>
      <c r="K25" s="9">
        <f t="shared" si="26"/>
        <v>50069</v>
      </c>
      <c r="L25" s="9">
        <f t="shared" ref="L25:O25" si="27">L100</f>
        <v>133021.6</v>
      </c>
      <c r="M25" s="9">
        <f t="shared" si="27"/>
        <v>48028.1</v>
      </c>
      <c r="N25" s="9">
        <f t="shared" si="27"/>
        <v>0</v>
      </c>
      <c r="O25" s="9">
        <f t="shared" si="27"/>
        <v>0</v>
      </c>
    </row>
    <row r="26" spans="1:15" ht="57.75" customHeight="1" x14ac:dyDescent="0.35">
      <c r="A26" s="54"/>
      <c r="B26" s="54"/>
      <c r="C26" s="21" t="s">
        <v>45</v>
      </c>
      <c r="D26" s="9">
        <f>D40</f>
        <v>361550</v>
      </c>
      <c r="E26" s="9">
        <v>0</v>
      </c>
      <c r="F26" s="9">
        <v>0</v>
      </c>
      <c r="G26" s="9">
        <f>G40</f>
        <v>362000</v>
      </c>
      <c r="H26" s="9">
        <f t="shared" ref="H26" si="28">H40</f>
        <v>275147.90000000002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</row>
    <row r="27" spans="1:15" ht="36" customHeight="1" x14ac:dyDescent="0.35">
      <c r="A27" s="54"/>
      <c r="B27" s="54"/>
      <c r="C27" s="21" t="s">
        <v>128</v>
      </c>
      <c r="D27" s="9">
        <f>D41+D101</f>
        <v>115640</v>
      </c>
      <c r="E27" s="9">
        <f>E29+E30</f>
        <v>0</v>
      </c>
      <c r="F27" s="9">
        <f t="shared" ref="F27:O27" si="29">F29+F30</f>
        <v>0</v>
      </c>
      <c r="G27" s="9">
        <f t="shared" si="29"/>
        <v>0</v>
      </c>
      <c r="H27" s="9">
        <f t="shared" si="29"/>
        <v>3897.6</v>
      </c>
      <c r="I27" s="9">
        <f t="shared" si="29"/>
        <v>2125.5</v>
      </c>
      <c r="J27" s="9">
        <f t="shared" si="29"/>
        <v>4738.7999999999993</v>
      </c>
      <c r="K27" s="9">
        <f t="shared" si="29"/>
        <v>8380.6</v>
      </c>
      <c r="L27" s="9">
        <f t="shared" si="29"/>
        <v>96035.7</v>
      </c>
      <c r="M27" s="9">
        <f t="shared" si="29"/>
        <v>87679.1</v>
      </c>
      <c r="N27" s="9">
        <f t="shared" si="29"/>
        <v>6280</v>
      </c>
      <c r="O27" s="9">
        <f t="shared" si="29"/>
        <v>0</v>
      </c>
    </row>
    <row r="28" spans="1:15" ht="36" customHeight="1" x14ac:dyDescent="0.35">
      <c r="A28" s="54"/>
      <c r="B28" s="54"/>
      <c r="C28" s="21" t="s">
        <v>42</v>
      </c>
      <c r="D28" s="9">
        <f>D42+D102</f>
        <v>94023.1</v>
      </c>
      <c r="E28" s="9">
        <f t="shared" ref="E28:L28" si="30">E102</f>
        <v>0</v>
      </c>
      <c r="F28" s="9">
        <f t="shared" si="30"/>
        <v>0</v>
      </c>
      <c r="G28" s="9">
        <f t="shared" si="30"/>
        <v>0</v>
      </c>
      <c r="H28" s="9">
        <f t="shared" si="30"/>
        <v>0</v>
      </c>
      <c r="I28" s="9">
        <f t="shared" si="30"/>
        <v>0</v>
      </c>
      <c r="J28" s="9">
        <f t="shared" si="30"/>
        <v>0</v>
      </c>
      <c r="K28" s="9">
        <f t="shared" si="30"/>
        <v>0</v>
      </c>
      <c r="L28" s="9">
        <f t="shared" si="30"/>
        <v>6344</v>
      </c>
      <c r="M28" s="9">
        <f>M42+M102</f>
        <v>87679.1</v>
      </c>
      <c r="N28" s="9">
        <f>N102</f>
        <v>0</v>
      </c>
      <c r="O28" s="9">
        <f>O102</f>
        <v>0</v>
      </c>
    </row>
    <row r="29" spans="1:15" ht="66.75" customHeight="1" x14ac:dyDescent="0.35">
      <c r="A29" s="54"/>
      <c r="B29" s="54"/>
      <c r="C29" s="21" t="s">
        <v>46</v>
      </c>
      <c r="D29" s="9">
        <f>E29+F29+G29+H29+I29+J29+K29+L29+M29+N29+O29</f>
        <v>24799.3</v>
      </c>
      <c r="E29" s="9">
        <f>E43+E103</f>
        <v>0</v>
      </c>
      <c r="F29" s="9">
        <f t="shared" ref="F29:I29" si="31">F43+F103</f>
        <v>0</v>
      </c>
      <c r="G29" s="9">
        <f t="shared" si="31"/>
        <v>0</v>
      </c>
      <c r="H29" s="9">
        <f t="shared" si="31"/>
        <v>3897.6</v>
      </c>
      <c r="I29" s="9">
        <f t="shared" si="31"/>
        <v>2125.5</v>
      </c>
      <c r="J29" s="9">
        <f>J43+J103</f>
        <v>868.4</v>
      </c>
      <c r="K29" s="9">
        <f>K43+K103</f>
        <v>8380.6</v>
      </c>
      <c r="L29" s="9">
        <f>L43+L103</f>
        <v>2629.9</v>
      </c>
      <c r="M29" s="9">
        <f>M43+M104</f>
        <v>617.29999999999995</v>
      </c>
      <c r="N29" s="9">
        <f>N43+N103</f>
        <v>6280</v>
      </c>
      <c r="O29" s="9">
        <f>O43+O103</f>
        <v>0</v>
      </c>
    </row>
    <row r="30" spans="1:15" ht="88.5" customHeight="1" x14ac:dyDescent="0.35">
      <c r="A30" s="54"/>
      <c r="B30" s="54"/>
      <c r="C30" s="21" t="s">
        <v>86</v>
      </c>
      <c r="D30" s="9">
        <f>E30+F30+G30+H30+I30+J30+K30+L30-6435.5+M30+N30+O30</f>
        <v>177902.5</v>
      </c>
      <c r="E30" s="9">
        <f>E44+E104</f>
        <v>0</v>
      </c>
      <c r="F30" s="9">
        <f t="shared" ref="F30:I30" si="32">F44+F104</f>
        <v>0</v>
      </c>
      <c r="G30" s="9">
        <f t="shared" si="32"/>
        <v>0</v>
      </c>
      <c r="H30" s="9">
        <f t="shared" si="32"/>
        <v>0</v>
      </c>
      <c r="I30" s="9">
        <f t="shared" si="32"/>
        <v>0</v>
      </c>
      <c r="J30" s="9">
        <f>J44+J105</f>
        <v>3870.3999999999996</v>
      </c>
      <c r="K30" s="9">
        <f>K44+K104</f>
        <v>0</v>
      </c>
      <c r="L30" s="9">
        <f>L44+L105</f>
        <v>93405.8</v>
      </c>
      <c r="M30" s="9">
        <f>M44+M106</f>
        <v>87061.8</v>
      </c>
      <c r="N30" s="9">
        <f>N44+N105</f>
        <v>0</v>
      </c>
      <c r="O30" s="9">
        <f>O44+O105</f>
        <v>0</v>
      </c>
    </row>
    <row r="31" spans="1:15" ht="36" customHeight="1" x14ac:dyDescent="0.35">
      <c r="A31" s="54"/>
      <c r="B31" s="54"/>
      <c r="C31" s="21" t="s">
        <v>129</v>
      </c>
      <c r="D31" s="9">
        <f>D45+D107</f>
        <v>86292.2</v>
      </c>
      <c r="E31" s="9">
        <f t="shared" ref="E31:O31" si="33">E45+E107</f>
        <v>0</v>
      </c>
      <c r="F31" s="9">
        <f t="shared" si="33"/>
        <v>13187.5</v>
      </c>
      <c r="G31" s="9">
        <f t="shared" si="33"/>
        <v>20847.5</v>
      </c>
      <c r="H31" s="9">
        <f t="shared" si="33"/>
        <v>1259.2</v>
      </c>
      <c r="I31" s="9">
        <f t="shared" si="33"/>
        <v>12831.4</v>
      </c>
      <c r="J31" s="9">
        <f t="shared" si="33"/>
        <v>4136</v>
      </c>
      <c r="K31" s="9">
        <f t="shared" si="33"/>
        <v>23909.4</v>
      </c>
      <c r="L31" s="9">
        <f t="shared" si="33"/>
        <v>5791.8</v>
      </c>
      <c r="M31" s="9">
        <f>M45+M107</f>
        <v>4715.6000000000004</v>
      </c>
      <c r="N31" s="9">
        <f t="shared" si="33"/>
        <v>1010.1</v>
      </c>
      <c r="O31" s="9">
        <f t="shared" si="33"/>
        <v>995.1</v>
      </c>
    </row>
    <row r="32" spans="1:15" ht="36" customHeight="1" x14ac:dyDescent="0.35">
      <c r="A32" s="54"/>
      <c r="B32" s="54"/>
      <c r="C32" s="21" t="s">
        <v>42</v>
      </c>
      <c r="D32" s="9">
        <f>D108</f>
        <v>2391.4</v>
      </c>
      <c r="E32" s="9">
        <f t="shared" ref="E32:L32" si="34">E108</f>
        <v>0</v>
      </c>
      <c r="F32" s="9">
        <f t="shared" si="34"/>
        <v>0</v>
      </c>
      <c r="G32" s="9">
        <f t="shared" si="34"/>
        <v>0</v>
      </c>
      <c r="H32" s="9">
        <f t="shared" si="34"/>
        <v>0</v>
      </c>
      <c r="I32" s="9">
        <f t="shared" si="34"/>
        <v>0</v>
      </c>
      <c r="J32" s="9">
        <f t="shared" si="34"/>
        <v>0</v>
      </c>
      <c r="K32" s="9">
        <f t="shared" si="34"/>
        <v>0</v>
      </c>
      <c r="L32" s="9">
        <f t="shared" si="34"/>
        <v>0</v>
      </c>
      <c r="M32" s="9">
        <f>M108</f>
        <v>2391.4</v>
      </c>
      <c r="N32" s="9">
        <f t="shared" ref="N32:O32" si="35">N108</f>
        <v>0</v>
      </c>
      <c r="O32" s="9">
        <f t="shared" si="35"/>
        <v>0</v>
      </c>
    </row>
    <row r="33" spans="1:15" ht="36" customHeight="1" x14ac:dyDescent="0.35">
      <c r="A33" s="54"/>
      <c r="B33" s="54"/>
      <c r="C33" s="21" t="s">
        <v>5</v>
      </c>
      <c r="D33" s="9">
        <f t="shared" ref="D33:O33" si="36">D46+D112</f>
        <v>0</v>
      </c>
      <c r="E33" s="9">
        <f t="shared" si="36"/>
        <v>0</v>
      </c>
      <c r="F33" s="9">
        <f t="shared" si="36"/>
        <v>0</v>
      </c>
      <c r="G33" s="9">
        <f t="shared" si="36"/>
        <v>0</v>
      </c>
      <c r="H33" s="9">
        <f t="shared" si="36"/>
        <v>0</v>
      </c>
      <c r="I33" s="9">
        <f t="shared" si="36"/>
        <v>0</v>
      </c>
      <c r="J33" s="9">
        <f t="shared" si="36"/>
        <v>0</v>
      </c>
      <c r="K33" s="9">
        <f t="shared" si="36"/>
        <v>0</v>
      </c>
      <c r="L33" s="9">
        <f t="shared" si="36"/>
        <v>0</v>
      </c>
      <c r="M33" s="9">
        <f t="shared" si="36"/>
        <v>0</v>
      </c>
      <c r="N33" s="9">
        <f t="shared" si="36"/>
        <v>0</v>
      </c>
      <c r="O33" s="9">
        <f t="shared" si="36"/>
        <v>0</v>
      </c>
    </row>
    <row r="34" spans="1:15" ht="36" customHeight="1" x14ac:dyDescent="0.35">
      <c r="A34" s="55" t="s">
        <v>13</v>
      </c>
      <c r="B34" s="55" t="s">
        <v>20</v>
      </c>
      <c r="C34" s="21" t="s">
        <v>0</v>
      </c>
      <c r="D34" s="9">
        <f>D35+D36+D41+D45+D46</f>
        <v>1765594.7000000002</v>
      </c>
      <c r="E34" s="9">
        <f>E35+E36+E41+E45+E46</f>
        <v>0</v>
      </c>
      <c r="F34" s="9">
        <f t="shared" ref="F34:I34" si="37">F35+F36+F41+F45+F46</f>
        <v>1198906.1000000001</v>
      </c>
      <c r="G34" s="9">
        <f t="shared" si="37"/>
        <v>1027681.8999999999</v>
      </c>
      <c r="H34" s="9">
        <f t="shared" si="37"/>
        <v>452237.00000000006</v>
      </c>
      <c r="I34" s="9">
        <f t="shared" si="37"/>
        <v>45898</v>
      </c>
      <c r="J34" s="9">
        <f t="shared" ref="J34" si="38">J35+J36+J41+J45+J46</f>
        <v>147004.90000000002</v>
      </c>
      <c r="K34" s="9">
        <f>K35+K36+K41+K45+K46</f>
        <v>2729.2000000000003</v>
      </c>
      <c r="L34" s="9">
        <f t="shared" ref="L34:O34" si="39">L35+L36+L41+L45+L46</f>
        <v>89853.6</v>
      </c>
      <c r="M34" s="9">
        <f>M35+M36+M41+M45+M46</f>
        <v>89386</v>
      </c>
      <c r="N34" s="9">
        <f t="shared" si="39"/>
        <v>1010.1</v>
      </c>
      <c r="O34" s="9">
        <f t="shared" si="39"/>
        <v>995.1</v>
      </c>
    </row>
    <row r="35" spans="1:15" ht="36" customHeight="1" x14ac:dyDescent="0.35">
      <c r="A35" s="55"/>
      <c r="B35" s="55"/>
      <c r="C35" s="21" t="s">
        <v>38</v>
      </c>
      <c r="D35" s="9">
        <f>D48+D55+D70+D89</f>
        <v>274534.7</v>
      </c>
      <c r="E35" s="9">
        <f t="shared" ref="E35:J35" si="40">E48+E55+E70+E89</f>
        <v>0</v>
      </c>
      <c r="F35" s="9">
        <f t="shared" si="40"/>
        <v>0</v>
      </c>
      <c r="G35" s="9">
        <f t="shared" si="40"/>
        <v>0</v>
      </c>
      <c r="H35" s="9">
        <f t="shared" si="40"/>
        <v>95590.399999999994</v>
      </c>
      <c r="I35" s="9">
        <f t="shared" si="40"/>
        <v>36530.6</v>
      </c>
      <c r="J35" s="9">
        <f t="shared" si="40"/>
        <v>142413.70000000001</v>
      </c>
      <c r="K35" s="9">
        <f>K48+K55+K70+K76+K83+K89</f>
        <v>0</v>
      </c>
      <c r="L35" s="9">
        <f t="shared" ref="L35:O35" si="41">L48+L55+L70+L76+L83+L89</f>
        <v>0</v>
      </c>
      <c r="M35" s="9">
        <f t="shared" si="41"/>
        <v>0</v>
      </c>
      <c r="N35" s="9">
        <f t="shared" si="41"/>
        <v>0</v>
      </c>
      <c r="O35" s="9">
        <f t="shared" si="41"/>
        <v>0</v>
      </c>
    </row>
    <row r="36" spans="1:15" ht="36" customHeight="1" x14ac:dyDescent="0.35">
      <c r="A36" s="55"/>
      <c r="B36" s="55"/>
      <c r="C36" s="21" t="s">
        <v>127</v>
      </c>
      <c r="D36" s="9">
        <f>D49+D56+D84+D90</f>
        <v>1340997.4000000001</v>
      </c>
      <c r="E36" s="9">
        <f>E49+E56+E90</f>
        <v>0</v>
      </c>
      <c r="F36" s="9">
        <f>F49+F57+F90</f>
        <v>1185718.6000000001</v>
      </c>
      <c r="G36" s="9">
        <f>G38+G39+G40</f>
        <v>1006834.3999999999</v>
      </c>
      <c r="H36" s="9">
        <f>H49+H56+H90</f>
        <v>351489.80000000005</v>
      </c>
      <c r="I36" s="9">
        <f>I49+I56+I90</f>
        <v>0</v>
      </c>
      <c r="J36" s="9">
        <f>J49+J56+J90</f>
        <v>0</v>
      </c>
      <c r="K36" s="9">
        <f>K49+K56+K90</f>
        <v>0</v>
      </c>
      <c r="L36" s="9">
        <f t="shared" ref="L36:O36" si="42">L49+L56+L90</f>
        <v>0</v>
      </c>
      <c r="M36" s="9">
        <f t="shared" si="42"/>
        <v>0</v>
      </c>
      <c r="N36" s="9">
        <f t="shared" si="42"/>
        <v>0</v>
      </c>
      <c r="O36" s="9">
        <f t="shared" si="42"/>
        <v>0</v>
      </c>
    </row>
    <row r="37" spans="1:15" ht="36" customHeight="1" x14ac:dyDescent="0.35">
      <c r="A37" s="55"/>
      <c r="B37" s="55"/>
      <c r="C37" s="21" t="s">
        <v>42</v>
      </c>
      <c r="D37" s="9">
        <f>D58</f>
        <v>1162163.1000000001</v>
      </c>
      <c r="E37" s="9">
        <v>0</v>
      </c>
      <c r="F37" s="9">
        <v>0</v>
      </c>
      <c r="G37" s="9">
        <f>G59</f>
        <v>865999.4</v>
      </c>
      <c r="H37" s="9">
        <f>H59</f>
        <v>296163.7</v>
      </c>
      <c r="I37" s="9">
        <f>I58</f>
        <v>0</v>
      </c>
      <c r="J37" s="9">
        <f t="shared" ref="J37:O37" si="43">J58</f>
        <v>0</v>
      </c>
      <c r="K37" s="9">
        <f t="shared" si="43"/>
        <v>0</v>
      </c>
      <c r="L37" s="9">
        <f t="shared" si="43"/>
        <v>0</v>
      </c>
      <c r="M37" s="9">
        <f t="shared" si="43"/>
        <v>0</v>
      </c>
      <c r="N37" s="9">
        <f t="shared" si="43"/>
        <v>0</v>
      </c>
      <c r="O37" s="9">
        <f t="shared" si="43"/>
        <v>0</v>
      </c>
    </row>
    <row r="38" spans="1:15" ht="95.25" customHeight="1" x14ac:dyDescent="0.35">
      <c r="A38" s="55"/>
      <c r="B38" s="55"/>
      <c r="C38" s="21" t="s">
        <v>44</v>
      </c>
      <c r="D38" s="9">
        <f>D60</f>
        <v>570584.6</v>
      </c>
      <c r="E38" s="9">
        <v>0</v>
      </c>
      <c r="F38" s="9">
        <v>0</v>
      </c>
      <c r="G38" s="9">
        <f>G60</f>
        <v>595334.19999999995</v>
      </c>
      <c r="H38" s="9">
        <f>H61</f>
        <v>32620</v>
      </c>
      <c r="I38" s="9">
        <f>I60</f>
        <v>0</v>
      </c>
      <c r="J38" s="9">
        <f t="shared" ref="J38:O38" si="44">J60</f>
        <v>0</v>
      </c>
      <c r="K38" s="9">
        <f t="shared" si="44"/>
        <v>0</v>
      </c>
      <c r="L38" s="9">
        <f t="shared" si="44"/>
        <v>0</v>
      </c>
      <c r="M38" s="9">
        <f t="shared" si="44"/>
        <v>0</v>
      </c>
      <c r="N38" s="9">
        <f t="shared" si="44"/>
        <v>0</v>
      </c>
      <c r="O38" s="9">
        <f t="shared" si="44"/>
        <v>0</v>
      </c>
    </row>
    <row r="39" spans="1:15" ht="82.5" customHeight="1" x14ac:dyDescent="0.35">
      <c r="A39" s="55"/>
      <c r="B39" s="55"/>
      <c r="C39" s="21" t="s">
        <v>43</v>
      </c>
      <c r="D39" s="9">
        <f>D62</f>
        <v>89143.6</v>
      </c>
      <c r="E39" s="9">
        <v>0</v>
      </c>
      <c r="F39" s="9">
        <v>0</v>
      </c>
      <c r="G39" s="9">
        <f>G62</f>
        <v>49500.2</v>
      </c>
      <c r="H39" s="9">
        <f>H63</f>
        <v>43721.9</v>
      </c>
      <c r="I39" s="9">
        <f>I62</f>
        <v>0</v>
      </c>
      <c r="J39" s="9">
        <f t="shared" ref="J39:O39" si="45">J62</f>
        <v>0</v>
      </c>
      <c r="K39" s="9">
        <f t="shared" si="45"/>
        <v>0</v>
      </c>
      <c r="L39" s="9">
        <f t="shared" si="45"/>
        <v>0</v>
      </c>
      <c r="M39" s="9">
        <f t="shared" si="45"/>
        <v>0</v>
      </c>
      <c r="N39" s="9">
        <f t="shared" si="45"/>
        <v>0</v>
      </c>
      <c r="O39" s="9">
        <f t="shared" si="45"/>
        <v>0</v>
      </c>
    </row>
    <row r="40" spans="1:15" ht="54" customHeight="1" x14ac:dyDescent="0.35">
      <c r="A40" s="55"/>
      <c r="B40" s="55"/>
      <c r="C40" s="21" t="s">
        <v>45</v>
      </c>
      <c r="D40" s="9">
        <f>D64</f>
        <v>361550</v>
      </c>
      <c r="E40" s="9">
        <v>0</v>
      </c>
      <c r="F40" s="9">
        <v>0</v>
      </c>
      <c r="G40" s="9">
        <f>G64</f>
        <v>362000</v>
      </c>
      <c r="H40" s="9">
        <f>H65</f>
        <v>275147.90000000002</v>
      </c>
      <c r="I40" s="9">
        <f>I64</f>
        <v>0</v>
      </c>
      <c r="J40" s="9">
        <f t="shared" ref="J40:O40" si="46">J64</f>
        <v>0</v>
      </c>
      <c r="K40" s="9">
        <f t="shared" si="46"/>
        <v>0</v>
      </c>
      <c r="L40" s="9">
        <f t="shared" si="46"/>
        <v>0</v>
      </c>
      <c r="M40" s="9">
        <f t="shared" si="46"/>
        <v>0</v>
      </c>
      <c r="N40" s="9">
        <f t="shared" si="46"/>
        <v>0</v>
      </c>
      <c r="O40" s="9">
        <f t="shared" si="46"/>
        <v>0</v>
      </c>
    </row>
    <row r="41" spans="1:15" ht="36" customHeight="1" x14ac:dyDescent="0.35">
      <c r="A41" s="55"/>
      <c r="B41" s="55"/>
      <c r="C41" s="21" t="s">
        <v>128</v>
      </c>
      <c r="D41" s="9">
        <f>D50+D66+D71+D78+D85+D91</f>
        <v>93550.6</v>
      </c>
      <c r="E41" s="9">
        <f>E43+E44</f>
        <v>0</v>
      </c>
      <c r="F41" s="9">
        <f t="shared" ref="F41:H41" si="47">F43+F44</f>
        <v>0</v>
      </c>
      <c r="G41" s="9">
        <f t="shared" si="47"/>
        <v>0</v>
      </c>
      <c r="H41" s="9">
        <f t="shared" si="47"/>
        <v>3897.6</v>
      </c>
      <c r="I41" s="9">
        <f>I43+I44</f>
        <v>0</v>
      </c>
      <c r="J41" s="9">
        <f t="shared" ref="J41" si="48">J43+J44</f>
        <v>2591.1999999999998</v>
      </c>
      <c r="K41" s="9">
        <f>K43+K44</f>
        <v>0</v>
      </c>
      <c r="L41" s="9">
        <f t="shared" ref="L41" si="49">L43+L44</f>
        <v>87061.8</v>
      </c>
      <c r="M41" s="9">
        <f>M43+M44</f>
        <v>87061.8</v>
      </c>
      <c r="N41" s="9">
        <f t="shared" ref="N41" si="50">N43+N44</f>
        <v>0</v>
      </c>
      <c r="O41" s="9">
        <f t="shared" ref="O41" si="51">O43+O44</f>
        <v>0</v>
      </c>
    </row>
    <row r="42" spans="1:15" ht="36" customHeight="1" x14ac:dyDescent="0.35">
      <c r="A42" s="55"/>
      <c r="B42" s="55"/>
      <c r="C42" s="21" t="s">
        <v>42</v>
      </c>
      <c r="D42" s="9">
        <f>E42+F42+G42+H42+I42+J42+K42+L42+M42+N42+O42</f>
        <v>87061.8</v>
      </c>
      <c r="E42" s="9">
        <f>E79</f>
        <v>0</v>
      </c>
      <c r="F42" s="9">
        <f>F79</f>
        <v>0</v>
      </c>
      <c r="G42" s="9">
        <f t="shared" ref="G42:L42" si="52">G79</f>
        <v>0</v>
      </c>
      <c r="H42" s="9">
        <f t="shared" si="52"/>
        <v>0</v>
      </c>
      <c r="I42" s="9">
        <f t="shared" si="52"/>
        <v>0</v>
      </c>
      <c r="J42" s="9">
        <f t="shared" si="52"/>
        <v>0</v>
      </c>
      <c r="K42" s="9">
        <f t="shared" si="52"/>
        <v>0</v>
      </c>
      <c r="L42" s="9">
        <f t="shared" si="52"/>
        <v>0</v>
      </c>
      <c r="M42" s="9">
        <f>M79</f>
        <v>87061.8</v>
      </c>
      <c r="N42" s="9">
        <f t="shared" ref="N42:O42" si="53">N79</f>
        <v>0</v>
      </c>
      <c r="O42" s="9">
        <f t="shared" si="53"/>
        <v>0</v>
      </c>
    </row>
    <row r="43" spans="1:15" ht="87.75" customHeight="1" x14ac:dyDescent="0.35">
      <c r="A43" s="55"/>
      <c r="B43" s="55"/>
      <c r="C43" s="21" t="s">
        <v>46</v>
      </c>
      <c r="D43" s="9">
        <f>E43+F43+G43+H43+I43+J43+K43+L43+M43+N43+O43</f>
        <v>3897.6</v>
      </c>
      <c r="E43" s="9">
        <f>E66</f>
        <v>0</v>
      </c>
      <c r="F43" s="9">
        <f t="shared" ref="F43:O43" si="54">F66</f>
        <v>0</v>
      </c>
      <c r="G43" s="9">
        <f t="shared" si="54"/>
        <v>0</v>
      </c>
      <c r="H43" s="9">
        <f t="shared" si="54"/>
        <v>3897.6</v>
      </c>
      <c r="I43" s="9">
        <f t="shared" si="54"/>
        <v>0</v>
      </c>
      <c r="J43" s="9">
        <f t="shared" si="54"/>
        <v>0</v>
      </c>
      <c r="K43" s="9">
        <f t="shared" si="54"/>
        <v>0</v>
      </c>
      <c r="L43" s="9">
        <f t="shared" si="54"/>
        <v>0</v>
      </c>
      <c r="M43" s="9">
        <f t="shared" si="54"/>
        <v>0</v>
      </c>
      <c r="N43" s="9">
        <f t="shared" si="54"/>
        <v>0</v>
      </c>
      <c r="O43" s="9">
        <f t="shared" si="54"/>
        <v>0</v>
      </c>
    </row>
    <row r="44" spans="1:15" ht="78.75" customHeight="1" x14ac:dyDescent="0.35">
      <c r="A44" s="55"/>
      <c r="B44" s="55"/>
      <c r="C44" s="21" t="s">
        <v>86</v>
      </c>
      <c r="D44" s="9">
        <f>E44+F44+G44+H44+I44+J44+K44+L44+M44+N44+O44</f>
        <v>176714.8</v>
      </c>
      <c r="E44" s="9">
        <f>E71+E78</f>
        <v>0</v>
      </c>
      <c r="F44" s="9">
        <f t="shared" ref="F44:K44" si="55">F71+F78</f>
        <v>0</v>
      </c>
      <c r="G44" s="9">
        <f t="shared" si="55"/>
        <v>0</v>
      </c>
      <c r="H44" s="9">
        <f t="shared" si="55"/>
        <v>0</v>
      </c>
      <c r="I44" s="9">
        <f t="shared" si="55"/>
        <v>0</v>
      </c>
      <c r="J44" s="9">
        <f>J71</f>
        <v>2591.1999999999998</v>
      </c>
      <c r="K44" s="9">
        <f t="shared" si="55"/>
        <v>0</v>
      </c>
      <c r="L44" s="9">
        <f>L72+L78</f>
        <v>87061.8</v>
      </c>
      <c r="M44" s="9">
        <f t="shared" ref="M44:N44" si="56">M72+M78</f>
        <v>87061.8</v>
      </c>
      <c r="N44" s="9">
        <f t="shared" si="56"/>
        <v>0</v>
      </c>
      <c r="O44" s="9">
        <f>O72+O78</f>
        <v>0</v>
      </c>
    </row>
    <row r="45" spans="1:15" ht="36" customHeight="1" x14ac:dyDescent="0.35">
      <c r="A45" s="55"/>
      <c r="B45" s="55"/>
      <c r="C45" s="21" t="s">
        <v>4</v>
      </c>
      <c r="D45" s="9">
        <f>D51+D67+D73+D92+D86</f>
        <v>56512</v>
      </c>
      <c r="E45" s="9">
        <f t="shared" ref="E45:J45" si="57">E51+E67+E73+E92+E86</f>
        <v>0</v>
      </c>
      <c r="F45" s="9">
        <f t="shared" si="57"/>
        <v>13187.5</v>
      </c>
      <c r="G45" s="9">
        <f t="shared" si="57"/>
        <v>20847.5</v>
      </c>
      <c r="H45" s="9">
        <f t="shared" si="57"/>
        <v>1259.2</v>
      </c>
      <c r="I45" s="9">
        <f t="shared" si="57"/>
        <v>9367.4</v>
      </c>
      <c r="J45" s="9">
        <f t="shared" si="57"/>
        <v>2000</v>
      </c>
      <c r="K45" s="9">
        <f>K51+K67+K73+K80+K92+K86</f>
        <v>2729.2000000000003</v>
      </c>
      <c r="L45" s="9">
        <f t="shared" ref="L45:O45" si="58">L51+L67+L73+L80+L92+L86</f>
        <v>2791.8</v>
      </c>
      <c r="M45" s="9">
        <f t="shared" si="58"/>
        <v>2324.1999999999998</v>
      </c>
      <c r="N45" s="9">
        <f t="shared" si="58"/>
        <v>1010.1</v>
      </c>
      <c r="O45" s="9">
        <f t="shared" si="58"/>
        <v>995.1</v>
      </c>
    </row>
    <row r="46" spans="1:15" ht="36" customHeight="1" x14ac:dyDescent="0.35">
      <c r="A46" s="55"/>
      <c r="B46" s="55"/>
      <c r="C46" s="21" t="s">
        <v>5</v>
      </c>
      <c r="D46" s="9">
        <f>D52+D68+D74+D93</f>
        <v>0</v>
      </c>
      <c r="E46" s="9">
        <f>E52+E68+E74+E93</f>
        <v>0</v>
      </c>
      <c r="F46" s="9">
        <f t="shared" ref="F46:J46" si="59">F52+F68+F74+F93</f>
        <v>0</v>
      </c>
      <c r="G46" s="9">
        <f t="shared" si="59"/>
        <v>0</v>
      </c>
      <c r="H46" s="9">
        <f t="shared" si="59"/>
        <v>0</v>
      </c>
      <c r="I46" s="9">
        <f t="shared" si="59"/>
        <v>0</v>
      </c>
      <c r="J46" s="9">
        <f t="shared" si="59"/>
        <v>0</v>
      </c>
      <c r="K46" s="9">
        <f>K52+K68+K74+K81+K87+K93</f>
        <v>0</v>
      </c>
      <c r="L46" s="9">
        <f t="shared" ref="L46:O46" si="60">L52+L68+L74+L81+L87+L93</f>
        <v>0</v>
      </c>
      <c r="M46" s="9">
        <f t="shared" si="60"/>
        <v>0</v>
      </c>
      <c r="N46" s="9">
        <f t="shared" si="60"/>
        <v>0</v>
      </c>
      <c r="O46" s="9">
        <f t="shared" si="60"/>
        <v>0</v>
      </c>
    </row>
    <row r="47" spans="1:15" ht="36" customHeight="1" x14ac:dyDescent="0.35">
      <c r="A47" s="55" t="s">
        <v>28</v>
      </c>
      <c r="B47" s="55" t="s">
        <v>34</v>
      </c>
      <c r="C47" s="21" t="s">
        <v>0</v>
      </c>
      <c r="D47" s="9">
        <f t="shared" ref="D47:D50" si="61">E47+F47+G47+H47+I47+J47+K47+L47+M47+N47+O47</f>
        <v>12719</v>
      </c>
      <c r="E47" s="9">
        <f>E48+E49+E50+E51+E52</f>
        <v>0</v>
      </c>
      <c r="F47" s="9">
        <f t="shared" ref="F47:O47" si="62">F48+F49+F50+F51+F52</f>
        <v>12719</v>
      </c>
      <c r="G47" s="9">
        <f t="shared" si="62"/>
        <v>0</v>
      </c>
      <c r="H47" s="9">
        <f t="shared" si="62"/>
        <v>0</v>
      </c>
      <c r="I47" s="9">
        <f t="shared" si="62"/>
        <v>0</v>
      </c>
      <c r="J47" s="9">
        <f t="shared" si="62"/>
        <v>0</v>
      </c>
      <c r="K47" s="9">
        <f t="shared" si="62"/>
        <v>0</v>
      </c>
      <c r="L47" s="9">
        <f t="shared" si="62"/>
        <v>0</v>
      </c>
      <c r="M47" s="9">
        <f t="shared" si="62"/>
        <v>0</v>
      </c>
      <c r="N47" s="9">
        <f t="shared" si="62"/>
        <v>0</v>
      </c>
      <c r="O47" s="9">
        <f t="shared" si="62"/>
        <v>0</v>
      </c>
    </row>
    <row r="48" spans="1:15" ht="36" customHeight="1" x14ac:dyDescent="0.35">
      <c r="A48" s="55"/>
      <c r="B48" s="55"/>
      <c r="C48" s="21" t="s">
        <v>38</v>
      </c>
      <c r="D48" s="9">
        <f t="shared" si="61"/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</row>
    <row r="49" spans="1:15" ht="36" customHeight="1" x14ac:dyDescent="0.35">
      <c r="A49" s="55"/>
      <c r="B49" s="55"/>
      <c r="C49" s="21" t="s">
        <v>40</v>
      </c>
      <c r="D49" s="9">
        <f t="shared" si="61"/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</row>
    <row r="50" spans="1:15" ht="36" customHeight="1" x14ac:dyDescent="0.35">
      <c r="A50" s="55"/>
      <c r="B50" s="55"/>
      <c r="C50" s="21" t="s">
        <v>3</v>
      </c>
      <c r="D50" s="9">
        <f t="shared" si="61"/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</row>
    <row r="51" spans="1:15" ht="36" customHeight="1" x14ac:dyDescent="0.35">
      <c r="A51" s="55"/>
      <c r="B51" s="55"/>
      <c r="C51" s="21" t="s">
        <v>4</v>
      </c>
      <c r="D51" s="9">
        <f>E51+F51+G51+H51+I51+J51+K51+L51+M51+N51+O51</f>
        <v>12719</v>
      </c>
      <c r="E51" s="9">
        <v>0</v>
      </c>
      <c r="F51" s="9">
        <v>12719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</row>
    <row r="52" spans="1:15" ht="36" customHeight="1" x14ac:dyDescent="0.35">
      <c r="A52" s="55"/>
      <c r="B52" s="55"/>
      <c r="C52" s="21" t="s">
        <v>5</v>
      </c>
      <c r="D52" s="9">
        <f>E52+F52+G52+H52+I52+J52+K52+L52+M52+N52+O52</f>
        <v>0</v>
      </c>
      <c r="E52" s="9">
        <v>0</v>
      </c>
      <c r="F52" s="22">
        <v>0</v>
      </c>
      <c r="G52" s="22">
        <v>0</v>
      </c>
      <c r="H52" s="22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</row>
    <row r="53" spans="1:15" ht="11.25" customHeight="1" x14ac:dyDescent="0.25">
      <c r="A53" s="55" t="s">
        <v>29</v>
      </c>
      <c r="B53" s="55" t="s">
        <v>50</v>
      </c>
      <c r="C53" s="55" t="s">
        <v>0</v>
      </c>
      <c r="D53" s="60">
        <f>D55+D56+D66+D67+D68</f>
        <v>1365242.5000000002</v>
      </c>
      <c r="E53" s="69">
        <f>E55+E56+E66+E67+E68</f>
        <v>0</v>
      </c>
      <c r="F53" s="23" t="s">
        <v>113</v>
      </c>
      <c r="G53" s="23" t="s">
        <v>114</v>
      </c>
      <c r="H53" s="50">
        <f>H55+H56+H66+H67+H68</f>
        <v>355387.4</v>
      </c>
      <c r="I53" s="78">
        <f>I55+I56+I66+I67+I68</f>
        <v>0</v>
      </c>
      <c r="J53" s="60">
        <f>J55+J56+J66+J67+J68</f>
        <v>0</v>
      </c>
      <c r="K53" s="60">
        <f t="shared" ref="K53:O53" si="63">K55+K56+K66+K67+K68</f>
        <v>0</v>
      </c>
      <c r="L53" s="60">
        <f t="shared" si="63"/>
        <v>0</v>
      </c>
      <c r="M53" s="60">
        <f t="shared" si="63"/>
        <v>0</v>
      </c>
      <c r="N53" s="60">
        <f t="shared" si="63"/>
        <v>0</v>
      </c>
      <c r="O53" s="60">
        <f t="shared" si="63"/>
        <v>0</v>
      </c>
    </row>
    <row r="54" spans="1:15" ht="31.5" customHeight="1" x14ac:dyDescent="0.35">
      <c r="A54" s="55"/>
      <c r="B54" s="55"/>
      <c r="C54" s="55"/>
      <c r="D54" s="60"/>
      <c r="E54" s="69"/>
      <c r="F54" s="24">
        <v>1185718.6000000001</v>
      </c>
      <c r="G54" s="25">
        <f>G55+G57+G66+G67+G68</f>
        <v>1027181.8999999999</v>
      </c>
      <c r="H54" s="79"/>
      <c r="I54" s="78"/>
      <c r="J54" s="60"/>
      <c r="K54" s="60"/>
      <c r="L54" s="60"/>
      <c r="M54" s="60"/>
      <c r="N54" s="60"/>
      <c r="O54" s="60"/>
    </row>
    <row r="55" spans="1:15" ht="36" customHeight="1" x14ac:dyDescent="0.35">
      <c r="A55" s="55"/>
      <c r="B55" s="55"/>
      <c r="C55" s="21" t="s">
        <v>38</v>
      </c>
      <c r="D55" s="9">
        <f>E55+F55+G55+H55+I55+J55+K55+L55+M55+N55+O55</f>
        <v>0</v>
      </c>
      <c r="E55" s="26">
        <v>0</v>
      </c>
      <c r="F55" s="9">
        <v>0</v>
      </c>
      <c r="G55" s="9">
        <v>0</v>
      </c>
      <c r="H55" s="9">
        <v>0</v>
      </c>
      <c r="I55" s="27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</row>
    <row r="56" spans="1:15" ht="11.25" customHeight="1" x14ac:dyDescent="0.25">
      <c r="A56" s="55"/>
      <c r="B56" s="55"/>
      <c r="C56" s="55" t="s">
        <v>127</v>
      </c>
      <c r="D56" s="60">
        <f>319719.2+669788.4+H56+I56+J56+K56+L56+M56+N56+O56</f>
        <v>1340997.4000000001</v>
      </c>
      <c r="E56" s="69">
        <v>0</v>
      </c>
      <c r="F56" s="23" t="s">
        <v>113</v>
      </c>
      <c r="G56" s="23" t="s">
        <v>114</v>
      </c>
      <c r="H56" s="80">
        <f>H61+H63+H65</f>
        <v>351489.80000000005</v>
      </c>
      <c r="I56" s="78">
        <v>0</v>
      </c>
      <c r="J56" s="60">
        <v>0</v>
      </c>
      <c r="K56" s="60">
        <v>0</v>
      </c>
      <c r="L56" s="60">
        <v>0</v>
      </c>
      <c r="M56" s="60">
        <v>0</v>
      </c>
      <c r="N56" s="60">
        <v>0</v>
      </c>
      <c r="O56" s="60">
        <v>0</v>
      </c>
    </row>
    <row r="57" spans="1:15" ht="26.25" customHeight="1" x14ac:dyDescent="0.35">
      <c r="A57" s="55"/>
      <c r="B57" s="55"/>
      <c r="C57" s="55"/>
      <c r="D57" s="60"/>
      <c r="E57" s="69"/>
      <c r="F57" s="24">
        <v>1185718.6000000001</v>
      </c>
      <c r="G57" s="24">
        <f>G60+G62+G64</f>
        <v>1006834.3999999999</v>
      </c>
      <c r="H57" s="81"/>
      <c r="I57" s="78"/>
      <c r="J57" s="60"/>
      <c r="K57" s="60"/>
      <c r="L57" s="60"/>
      <c r="M57" s="60"/>
      <c r="N57" s="60"/>
      <c r="O57" s="60"/>
    </row>
    <row r="58" spans="1:15" ht="12" customHeight="1" x14ac:dyDescent="0.25">
      <c r="A58" s="55"/>
      <c r="B58" s="55"/>
      <c r="C58" s="55" t="s">
        <v>42</v>
      </c>
      <c r="D58" s="60">
        <f>G59+H59</f>
        <v>1162163.1000000001</v>
      </c>
      <c r="E58" s="69">
        <v>0</v>
      </c>
      <c r="F58" s="60">
        <v>0</v>
      </c>
      <c r="G58" s="23" t="s">
        <v>113</v>
      </c>
      <c r="H58" s="23" t="s">
        <v>114</v>
      </c>
      <c r="I58" s="78">
        <v>0</v>
      </c>
      <c r="J58" s="60">
        <v>0</v>
      </c>
      <c r="K58" s="60">
        <v>0</v>
      </c>
      <c r="L58" s="60">
        <v>0</v>
      </c>
      <c r="M58" s="60">
        <v>0</v>
      </c>
      <c r="N58" s="60">
        <v>0</v>
      </c>
      <c r="O58" s="60">
        <v>0</v>
      </c>
    </row>
    <row r="59" spans="1:15" ht="31.5" customHeight="1" x14ac:dyDescent="0.35">
      <c r="A59" s="55"/>
      <c r="B59" s="55"/>
      <c r="C59" s="55"/>
      <c r="D59" s="60"/>
      <c r="E59" s="69"/>
      <c r="F59" s="60"/>
      <c r="G59" s="24">
        <v>865999.4</v>
      </c>
      <c r="H59" s="24">
        <v>296163.7</v>
      </c>
      <c r="I59" s="78"/>
      <c r="J59" s="60"/>
      <c r="K59" s="60"/>
      <c r="L59" s="60"/>
      <c r="M59" s="60"/>
      <c r="N59" s="60"/>
      <c r="O59" s="60"/>
    </row>
    <row r="60" spans="1:15" ht="21.75" customHeight="1" x14ac:dyDescent="0.25">
      <c r="A60" s="55"/>
      <c r="B60" s="55"/>
      <c r="C60" s="55" t="s">
        <v>44</v>
      </c>
      <c r="D60" s="60">
        <f>537964.6+H61</f>
        <v>570584.6</v>
      </c>
      <c r="E60" s="69">
        <v>0</v>
      </c>
      <c r="F60" s="60">
        <v>0</v>
      </c>
      <c r="G60" s="50">
        <v>595334.19999999995</v>
      </c>
      <c r="H60" s="28">
        <v>3</v>
      </c>
      <c r="I60" s="78">
        <v>0</v>
      </c>
      <c r="J60" s="60">
        <v>0</v>
      </c>
      <c r="K60" s="60">
        <v>0</v>
      </c>
      <c r="L60" s="60">
        <v>0</v>
      </c>
      <c r="M60" s="60">
        <v>0</v>
      </c>
      <c r="N60" s="60">
        <v>0</v>
      </c>
      <c r="O60" s="60">
        <v>0</v>
      </c>
    </row>
    <row r="61" spans="1:15" ht="58.5" customHeight="1" x14ac:dyDescent="0.35">
      <c r="A61" s="55"/>
      <c r="B61" s="55"/>
      <c r="C61" s="55"/>
      <c r="D61" s="60"/>
      <c r="E61" s="69"/>
      <c r="F61" s="60"/>
      <c r="G61" s="51"/>
      <c r="H61" s="24">
        <v>32620</v>
      </c>
      <c r="I61" s="78"/>
      <c r="J61" s="60"/>
      <c r="K61" s="60"/>
      <c r="L61" s="60"/>
      <c r="M61" s="60"/>
      <c r="N61" s="60"/>
      <c r="O61" s="60"/>
    </row>
    <row r="62" spans="1:15" ht="21.75" customHeight="1" x14ac:dyDescent="0.25">
      <c r="A62" s="55"/>
      <c r="B62" s="55"/>
      <c r="C62" s="55" t="s">
        <v>43</v>
      </c>
      <c r="D62" s="60">
        <f>45421.7+H63</f>
        <v>89143.6</v>
      </c>
      <c r="E62" s="60">
        <v>0</v>
      </c>
      <c r="F62" s="51">
        <v>0</v>
      </c>
      <c r="G62" s="64">
        <v>49500.2</v>
      </c>
      <c r="H62" s="28">
        <v>3</v>
      </c>
      <c r="I62" s="78">
        <v>0</v>
      </c>
      <c r="J62" s="60">
        <v>0</v>
      </c>
      <c r="K62" s="60">
        <v>0</v>
      </c>
      <c r="L62" s="60">
        <v>0</v>
      </c>
      <c r="M62" s="60">
        <v>0</v>
      </c>
      <c r="N62" s="60">
        <v>0</v>
      </c>
      <c r="O62" s="60">
        <v>0</v>
      </c>
    </row>
    <row r="63" spans="1:15" ht="59.25" customHeight="1" x14ac:dyDescent="0.35">
      <c r="A63" s="55"/>
      <c r="B63" s="55"/>
      <c r="C63" s="55"/>
      <c r="D63" s="60"/>
      <c r="E63" s="60"/>
      <c r="F63" s="60"/>
      <c r="G63" s="69"/>
      <c r="H63" s="24">
        <v>43721.9</v>
      </c>
      <c r="I63" s="78"/>
      <c r="J63" s="60"/>
      <c r="K63" s="60"/>
      <c r="L63" s="60"/>
      <c r="M63" s="60"/>
      <c r="N63" s="60"/>
      <c r="O63" s="60"/>
    </row>
    <row r="64" spans="1:15" ht="14.25" customHeight="1" x14ac:dyDescent="0.25">
      <c r="A64" s="55"/>
      <c r="B64" s="55"/>
      <c r="C64" s="55" t="s">
        <v>45</v>
      </c>
      <c r="D64" s="60">
        <f>86402.1+H65</f>
        <v>361550</v>
      </c>
      <c r="E64" s="60">
        <v>0</v>
      </c>
      <c r="F64" s="60">
        <v>0</v>
      </c>
      <c r="G64" s="69">
        <v>362000</v>
      </c>
      <c r="H64" s="28">
        <v>3</v>
      </c>
      <c r="I64" s="78">
        <v>0</v>
      </c>
      <c r="J64" s="60">
        <v>0</v>
      </c>
      <c r="K64" s="60">
        <v>0</v>
      </c>
      <c r="L64" s="60">
        <v>0</v>
      </c>
      <c r="M64" s="60">
        <v>0</v>
      </c>
      <c r="N64" s="60">
        <v>0</v>
      </c>
      <c r="O64" s="60">
        <v>0</v>
      </c>
    </row>
    <row r="65" spans="1:15" ht="39" customHeight="1" x14ac:dyDescent="0.35">
      <c r="A65" s="55"/>
      <c r="B65" s="55"/>
      <c r="C65" s="55"/>
      <c r="D65" s="60"/>
      <c r="E65" s="60"/>
      <c r="F65" s="60"/>
      <c r="G65" s="69"/>
      <c r="H65" s="24">
        <v>275147.90000000002</v>
      </c>
      <c r="I65" s="78"/>
      <c r="J65" s="60"/>
      <c r="K65" s="60"/>
      <c r="L65" s="60"/>
      <c r="M65" s="60"/>
      <c r="N65" s="60"/>
      <c r="O65" s="60"/>
    </row>
    <row r="66" spans="1:15" ht="73.5" customHeight="1" x14ac:dyDescent="0.35">
      <c r="A66" s="55"/>
      <c r="B66" s="55"/>
      <c r="C66" s="21" t="s">
        <v>46</v>
      </c>
      <c r="D66" s="9">
        <f>E66+F66+G66+H66+I66+J66+K66</f>
        <v>3897.6</v>
      </c>
      <c r="E66" s="9">
        <v>0</v>
      </c>
      <c r="F66" s="9">
        <v>0</v>
      </c>
      <c r="G66" s="9">
        <v>0</v>
      </c>
      <c r="H66" s="9">
        <v>3897.6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</row>
    <row r="67" spans="1:15" ht="54" customHeight="1" x14ac:dyDescent="0.35">
      <c r="A67" s="55"/>
      <c r="B67" s="55"/>
      <c r="C67" s="21" t="s">
        <v>4</v>
      </c>
      <c r="D67" s="9">
        <f>E67+F67+G67+H67+I67+J67+K67+L67+M67+N67+O67</f>
        <v>20347.5</v>
      </c>
      <c r="E67" s="9">
        <v>0</v>
      </c>
      <c r="F67" s="9">
        <v>0</v>
      </c>
      <c r="G67" s="9">
        <v>20347.5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</row>
    <row r="68" spans="1:15" ht="45.75" customHeight="1" x14ac:dyDescent="0.35">
      <c r="A68" s="55"/>
      <c r="B68" s="55"/>
      <c r="C68" s="21" t="s">
        <v>5</v>
      </c>
      <c r="D68" s="9">
        <f>E68+F68+G68+H68+I68+J68+K68+L68+M68+N68+O68</f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</row>
    <row r="69" spans="1:15" ht="36" customHeight="1" x14ac:dyDescent="0.35">
      <c r="A69" s="55" t="s">
        <v>36</v>
      </c>
      <c r="B69" s="55" t="s">
        <v>103</v>
      </c>
      <c r="C69" s="21" t="s">
        <v>0</v>
      </c>
      <c r="D69" s="9">
        <f t="shared" ref="D69:D86" si="64">E69+F69+G69+H69+I69+J69+K69+L69+M69+N69+O69</f>
        <v>277125.90000000002</v>
      </c>
      <c r="E69" s="9">
        <f t="shared" ref="E69:K69" si="65">E70+E71+E73+E74</f>
        <v>0</v>
      </c>
      <c r="F69" s="9">
        <f t="shared" si="65"/>
        <v>0</v>
      </c>
      <c r="G69" s="9">
        <f t="shared" si="65"/>
        <v>0</v>
      </c>
      <c r="H69" s="9">
        <f t="shared" si="65"/>
        <v>95590.399999999994</v>
      </c>
      <c r="I69" s="9">
        <f t="shared" si="65"/>
        <v>36530.6</v>
      </c>
      <c r="J69" s="9">
        <f t="shared" si="65"/>
        <v>145004.90000000002</v>
      </c>
      <c r="K69" s="9">
        <f t="shared" si="65"/>
        <v>0</v>
      </c>
      <c r="L69" s="9">
        <f t="shared" ref="L69:O69" si="66">L70+L72+L73+L74</f>
        <v>0</v>
      </c>
      <c r="M69" s="9">
        <f t="shared" si="66"/>
        <v>0</v>
      </c>
      <c r="N69" s="9">
        <f t="shared" si="66"/>
        <v>0</v>
      </c>
      <c r="O69" s="9">
        <f t="shared" si="66"/>
        <v>0</v>
      </c>
    </row>
    <row r="70" spans="1:15" ht="36" customHeight="1" x14ac:dyDescent="0.35">
      <c r="A70" s="55"/>
      <c r="B70" s="55"/>
      <c r="C70" s="21" t="s">
        <v>38</v>
      </c>
      <c r="D70" s="9">
        <f t="shared" si="64"/>
        <v>274534.7</v>
      </c>
      <c r="E70" s="9">
        <v>0</v>
      </c>
      <c r="F70" s="9">
        <v>0</v>
      </c>
      <c r="G70" s="9">
        <v>0</v>
      </c>
      <c r="H70" s="9">
        <v>95590.399999999994</v>
      </c>
      <c r="I70" s="9">
        <v>36530.6</v>
      </c>
      <c r="J70" s="9">
        <v>142413.70000000001</v>
      </c>
      <c r="K70" s="9">
        <v>0</v>
      </c>
      <c r="L70" s="22">
        <v>0</v>
      </c>
      <c r="M70" s="22">
        <v>0</v>
      </c>
      <c r="N70" s="22">
        <v>0</v>
      </c>
      <c r="O70" s="22">
        <v>0</v>
      </c>
    </row>
    <row r="71" spans="1:15" ht="12.75" customHeight="1" x14ac:dyDescent="0.35">
      <c r="A71" s="55"/>
      <c r="B71" s="55"/>
      <c r="C71" s="56" t="s">
        <v>3</v>
      </c>
      <c r="D71" s="50">
        <f>E71+F71+G71+H71+I71+J71+K71+L72+M72+N72+O72</f>
        <v>2591.1999999999998</v>
      </c>
      <c r="E71" s="50">
        <v>0</v>
      </c>
      <c r="F71" s="50">
        <v>0</v>
      </c>
      <c r="G71" s="50">
        <v>0</v>
      </c>
      <c r="H71" s="50">
        <v>0</v>
      </c>
      <c r="I71" s="50">
        <v>0</v>
      </c>
      <c r="J71" s="50">
        <v>2591.1999999999998</v>
      </c>
      <c r="K71" s="63">
        <v>0</v>
      </c>
      <c r="L71" s="29"/>
      <c r="M71" s="22"/>
      <c r="N71" s="22"/>
      <c r="O71" s="22"/>
    </row>
    <row r="72" spans="1:15" ht="36" customHeight="1" x14ac:dyDescent="0.35">
      <c r="A72" s="55"/>
      <c r="B72" s="55"/>
      <c r="C72" s="57"/>
      <c r="D72" s="51"/>
      <c r="E72" s="51"/>
      <c r="F72" s="51"/>
      <c r="G72" s="51"/>
      <c r="H72" s="51"/>
      <c r="I72" s="51"/>
      <c r="J72" s="51"/>
      <c r="K72" s="64"/>
      <c r="L72" s="30">
        <v>0</v>
      </c>
      <c r="M72" s="24">
        <v>0</v>
      </c>
      <c r="N72" s="24">
        <v>0</v>
      </c>
      <c r="O72" s="24">
        <v>0</v>
      </c>
    </row>
    <row r="73" spans="1:15" ht="36" customHeight="1" x14ac:dyDescent="0.35">
      <c r="A73" s="55"/>
      <c r="B73" s="55"/>
      <c r="C73" s="21" t="s">
        <v>4</v>
      </c>
      <c r="D73" s="9">
        <f t="shared" si="64"/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24">
        <v>0</v>
      </c>
      <c r="M73" s="24">
        <v>0</v>
      </c>
      <c r="N73" s="24">
        <v>0</v>
      </c>
      <c r="O73" s="24">
        <v>0</v>
      </c>
    </row>
    <row r="74" spans="1:15" ht="36" customHeight="1" x14ac:dyDescent="0.35">
      <c r="A74" s="55"/>
      <c r="B74" s="55"/>
      <c r="C74" s="21" t="s">
        <v>5</v>
      </c>
      <c r="D74" s="9">
        <f t="shared" si="64"/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</row>
    <row r="75" spans="1:15" ht="36" customHeight="1" x14ac:dyDescent="0.35">
      <c r="A75" s="56" t="s">
        <v>51</v>
      </c>
      <c r="B75" s="56" t="s">
        <v>102</v>
      </c>
      <c r="C75" s="21" t="s">
        <v>0</v>
      </c>
      <c r="D75" s="9">
        <f>E75+F75+G75+H75+I75+J75+K75+L75+M75+N75+O75</f>
        <v>174123.6</v>
      </c>
      <c r="E75" s="9">
        <f>E76+E78+E80+E81</f>
        <v>0</v>
      </c>
      <c r="F75" s="9">
        <f t="shared" ref="F75:O75" si="67">F76+F78+F80+F81</f>
        <v>0</v>
      </c>
      <c r="G75" s="9">
        <f t="shared" si="67"/>
        <v>0</v>
      </c>
      <c r="H75" s="9">
        <f t="shared" si="67"/>
        <v>0</v>
      </c>
      <c r="I75" s="9">
        <f t="shared" si="67"/>
        <v>0</v>
      </c>
      <c r="J75" s="9">
        <f t="shared" si="67"/>
        <v>0</v>
      </c>
      <c r="K75" s="9">
        <f t="shared" si="67"/>
        <v>0</v>
      </c>
      <c r="L75" s="9">
        <f t="shared" si="67"/>
        <v>87061.8</v>
      </c>
      <c r="M75" s="9">
        <f>M76+M78+M80+M81</f>
        <v>87061.8</v>
      </c>
      <c r="N75" s="9">
        <f t="shared" si="67"/>
        <v>0</v>
      </c>
      <c r="O75" s="9">
        <f t="shared" si="67"/>
        <v>0</v>
      </c>
    </row>
    <row r="76" spans="1:15" ht="36" customHeight="1" x14ac:dyDescent="0.35">
      <c r="A76" s="68"/>
      <c r="B76" s="68"/>
      <c r="C76" s="21" t="s">
        <v>38</v>
      </c>
      <c r="D76" s="22">
        <f>E76+F76+G76+H76+I76+J76+K76+L76+M76+N76+O76</f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</row>
    <row r="77" spans="1:15" ht="15" customHeight="1" x14ac:dyDescent="0.35">
      <c r="A77" s="68"/>
      <c r="B77" s="68"/>
      <c r="C77" s="58" t="s">
        <v>128</v>
      </c>
      <c r="D77" s="31"/>
      <c r="E77" s="22"/>
      <c r="F77" s="22"/>
      <c r="G77" s="22"/>
      <c r="H77" s="22"/>
      <c r="I77" s="22"/>
      <c r="J77" s="22"/>
      <c r="K77" s="22"/>
      <c r="L77" s="22"/>
      <c r="M77" s="28"/>
      <c r="N77" s="22"/>
      <c r="O77" s="22"/>
    </row>
    <row r="78" spans="1:15" ht="36" customHeight="1" x14ac:dyDescent="0.35">
      <c r="A78" s="68"/>
      <c r="B78" s="68"/>
      <c r="C78" s="59"/>
      <c r="D78" s="30">
        <f>E78+F78+G78+H78+I78+J78+K78+0+M78+N78+O78</f>
        <v>87061.8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87061.8</v>
      </c>
      <c r="M78" s="24">
        <v>87061.8</v>
      </c>
      <c r="N78" s="24">
        <v>0</v>
      </c>
      <c r="O78" s="24">
        <v>0</v>
      </c>
    </row>
    <row r="79" spans="1:15" ht="36" customHeight="1" x14ac:dyDescent="0.35">
      <c r="A79" s="68"/>
      <c r="B79" s="68"/>
      <c r="C79" s="32" t="s">
        <v>42</v>
      </c>
      <c r="D79" s="24">
        <f>E79+F79+G79+H79+I79+J79+K79+L79+M79+N79+O79</f>
        <v>87061.8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>
        <v>87061.8</v>
      </c>
      <c r="N79" s="24">
        <v>0</v>
      </c>
      <c r="O79" s="24">
        <v>0</v>
      </c>
    </row>
    <row r="80" spans="1:15" ht="36" customHeight="1" x14ac:dyDescent="0.35">
      <c r="A80" s="68"/>
      <c r="B80" s="68"/>
      <c r="C80" s="21" t="s">
        <v>4</v>
      </c>
      <c r="D80" s="24">
        <f>E80+F80+G80+H80+I80+J80+K80+L80+M80+N80+O80</f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</row>
    <row r="81" spans="1:15" ht="36" customHeight="1" x14ac:dyDescent="0.35">
      <c r="A81" s="57"/>
      <c r="B81" s="57"/>
      <c r="C81" s="21" t="s">
        <v>5</v>
      </c>
      <c r="D81" s="9">
        <f t="shared" ref="D81" si="68">E81+F81+G81+H81+I81+J81+K81+L81+M81+N81+O81</f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</row>
    <row r="82" spans="1:15" ht="36" customHeight="1" x14ac:dyDescent="0.35">
      <c r="A82" s="55" t="s">
        <v>89</v>
      </c>
      <c r="B82" s="55" t="s">
        <v>35</v>
      </c>
      <c r="C82" s="21" t="s">
        <v>0</v>
      </c>
      <c r="D82" s="9">
        <f t="shared" si="64"/>
        <v>23299.199999999997</v>
      </c>
      <c r="E82" s="9">
        <f>E83+E84+E85+E86+E87</f>
        <v>0</v>
      </c>
      <c r="F82" s="9">
        <f>F83+F84+F85+F86+F87</f>
        <v>468.5</v>
      </c>
      <c r="G82" s="9">
        <f t="shared" ref="G82:O82" si="69">G83+G84+G85+G86+G87</f>
        <v>500</v>
      </c>
      <c r="H82" s="9">
        <f t="shared" si="69"/>
        <v>1259.2</v>
      </c>
      <c r="I82" s="9">
        <f t="shared" si="69"/>
        <v>9367.4</v>
      </c>
      <c r="J82" s="9">
        <f t="shared" si="69"/>
        <v>2000</v>
      </c>
      <c r="K82" s="9">
        <f t="shared" si="69"/>
        <v>2582.9</v>
      </c>
      <c r="L82" s="9">
        <f t="shared" si="69"/>
        <v>2791.8</v>
      </c>
      <c r="M82" s="9">
        <f t="shared" si="69"/>
        <v>2324.1999999999998</v>
      </c>
      <c r="N82" s="9">
        <f t="shared" si="69"/>
        <v>1010.1</v>
      </c>
      <c r="O82" s="9">
        <f t="shared" si="69"/>
        <v>995.1</v>
      </c>
    </row>
    <row r="83" spans="1:15" ht="36" customHeight="1" x14ac:dyDescent="0.35">
      <c r="A83" s="55"/>
      <c r="B83" s="55"/>
      <c r="C83" s="21" t="s">
        <v>38</v>
      </c>
      <c r="D83" s="9">
        <f t="shared" si="64"/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</row>
    <row r="84" spans="1:15" ht="36" customHeight="1" x14ac:dyDescent="0.35">
      <c r="A84" s="55"/>
      <c r="B84" s="55"/>
      <c r="C84" s="21" t="s">
        <v>40</v>
      </c>
      <c r="D84" s="9">
        <f t="shared" si="64"/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47">
        <v>0</v>
      </c>
      <c r="N84" s="47">
        <v>0</v>
      </c>
      <c r="O84" s="9">
        <v>0</v>
      </c>
    </row>
    <row r="85" spans="1:15" ht="36" customHeight="1" x14ac:dyDescent="0.35">
      <c r="A85" s="55"/>
      <c r="B85" s="55"/>
      <c r="C85" s="21" t="s">
        <v>3</v>
      </c>
      <c r="D85" s="9">
        <f t="shared" si="64"/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47">
        <v>0</v>
      </c>
      <c r="N85" s="47">
        <v>0</v>
      </c>
      <c r="O85" s="9">
        <v>0</v>
      </c>
    </row>
    <row r="86" spans="1:15" ht="36" customHeight="1" x14ac:dyDescent="0.35">
      <c r="A86" s="55"/>
      <c r="B86" s="55"/>
      <c r="C86" s="21" t="s">
        <v>4</v>
      </c>
      <c r="D86" s="9">
        <f t="shared" si="64"/>
        <v>23299.199999999997</v>
      </c>
      <c r="E86" s="9">
        <v>0</v>
      </c>
      <c r="F86" s="9">
        <v>468.5</v>
      </c>
      <c r="G86" s="9">
        <v>500</v>
      </c>
      <c r="H86" s="9">
        <v>1259.2</v>
      </c>
      <c r="I86" s="9">
        <v>9367.4</v>
      </c>
      <c r="J86" s="9">
        <v>2000</v>
      </c>
      <c r="K86" s="9">
        <v>2582.9</v>
      </c>
      <c r="L86" s="9">
        <v>2791.8</v>
      </c>
      <c r="M86" s="47">
        <v>2324.1999999999998</v>
      </c>
      <c r="N86" s="47">
        <v>1010.1</v>
      </c>
      <c r="O86" s="9">
        <v>995.1</v>
      </c>
    </row>
    <row r="87" spans="1:15" ht="36" customHeight="1" x14ac:dyDescent="0.35">
      <c r="A87" s="55"/>
      <c r="B87" s="55"/>
      <c r="C87" s="21" t="s">
        <v>5</v>
      </c>
      <c r="D87" s="9">
        <f>E87+F87+G87+H87+I87+J87+K87+L87+M87+N87+O87</f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47">
        <v>0</v>
      </c>
      <c r="N87" s="47">
        <v>0</v>
      </c>
      <c r="O87" s="9">
        <v>0</v>
      </c>
    </row>
    <row r="88" spans="1:15" ht="36" customHeight="1" x14ac:dyDescent="0.35">
      <c r="A88" s="55" t="s">
        <v>104</v>
      </c>
      <c r="B88" s="55" t="s">
        <v>90</v>
      </c>
      <c r="C88" s="21" t="s">
        <v>0</v>
      </c>
      <c r="D88" s="9">
        <f>E88+F88+G88+H88+I88+J88+K88+L88+M88+N88+O88</f>
        <v>146.30000000000001</v>
      </c>
      <c r="E88" s="9">
        <f>E89+E90+E91+E92+E93</f>
        <v>0</v>
      </c>
      <c r="F88" s="9">
        <f>F89+F90+F91+F92+F93</f>
        <v>0</v>
      </c>
      <c r="G88" s="9">
        <f t="shared" ref="G88:O88" si="70">G89+G90+G91+G92+G93</f>
        <v>0</v>
      </c>
      <c r="H88" s="9">
        <f t="shared" si="70"/>
        <v>0</v>
      </c>
      <c r="I88" s="9">
        <f t="shared" si="70"/>
        <v>0</v>
      </c>
      <c r="J88" s="9">
        <f t="shared" si="70"/>
        <v>0</v>
      </c>
      <c r="K88" s="9">
        <f t="shared" si="70"/>
        <v>146.30000000000001</v>
      </c>
      <c r="L88" s="9">
        <f t="shared" si="70"/>
        <v>0</v>
      </c>
      <c r="M88" s="47">
        <f t="shared" si="70"/>
        <v>0</v>
      </c>
      <c r="N88" s="47">
        <f t="shared" si="70"/>
        <v>0</v>
      </c>
      <c r="O88" s="9">
        <f t="shared" si="70"/>
        <v>0</v>
      </c>
    </row>
    <row r="89" spans="1:15" ht="36" customHeight="1" x14ac:dyDescent="0.35">
      <c r="A89" s="55"/>
      <c r="B89" s="55"/>
      <c r="C89" s="21" t="s">
        <v>38</v>
      </c>
      <c r="D89" s="9">
        <f t="shared" ref="D89:D92" si="71">E89+F89+G89+H89+I89+J89+K89+L89+M89+N89+O89</f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47">
        <v>0</v>
      </c>
      <c r="N89" s="47">
        <v>0</v>
      </c>
      <c r="O89" s="9">
        <v>0</v>
      </c>
    </row>
    <row r="90" spans="1:15" ht="36" customHeight="1" x14ac:dyDescent="0.35">
      <c r="A90" s="55"/>
      <c r="B90" s="55"/>
      <c r="C90" s="21" t="s">
        <v>40</v>
      </c>
      <c r="D90" s="9">
        <f t="shared" si="71"/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47">
        <v>0</v>
      </c>
      <c r="N90" s="47">
        <v>0</v>
      </c>
      <c r="O90" s="9">
        <v>0</v>
      </c>
    </row>
    <row r="91" spans="1:15" ht="36" customHeight="1" x14ac:dyDescent="0.35">
      <c r="A91" s="55"/>
      <c r="B91" s="55"/>
      <c r="C91" s="21" t="s">
        <v>3</v>
      </c>
      <c r="D91" s="9">
        <f t="shared" si="71"/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47">
        <v>0</v>
      </c>
      <c r="N91" s="47">
        <v>0</v>
      </c>
      <c r="O91" s="9">
        <v>0</v>
      </c>
    </row>
    <row r="92" spans="1:15" ht="36" customHeight="1" x14ac:dyDescent="0.35">
      <c r="A92" s="55"/>
      <c r="B92" s="55"/>
      <c r="C92" s="21" t="s">
        <v>4</v>
      </c>
      <c r="D92" s="9">
        <f t="shared" si="71"/>
        <v>146.30000000000001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146.30000000000001</v>
      </c>
      <c r="L92" s="9">
        <v>0</v>
      </c>
      <c r="M92" s="47">
        <v>0</v>
      </c>
      <c r="N92" s="47">
        <v>0</v>
      </c>
      <c r="O92" s="9">
        <v>0</v>
      </c>
    </row>
    <row r="93" spans="1:15" ht="36" customHeight="1" x14ac:dyDescent="0.35">
      <c r="A93" s="55"/>
      <c r="B93" s="55"/>
      <c r="C93" s="21" t="s">
        <v>5</v>
      </c>
      <c r="D93" s="9">
        <f>E93+F93+G93+H93+I93+J93+K93+L93+M93+N93+O93</f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47">
        <v>0</v>
      </c>
      <c r="N93" s="47">
        <v>0</v>
      </c>
      <c r="O93" s="9">
        <v>0</v>
      </c>
    </row>
    <row r="94" spans="1:15" ht="36" customHeight="1" x14ac:dyDescent="0.35">
      <c r="A94" s="55" t="s">
        <v>57</v>
      </c>
      <c r="B94" s="55" t="s">
        <v>88</v>
      </c>
      <c r="C94" s="21" t="s">
        <v>0</v>
      </c>
      <c r="D94" s="9">
        <f>D113</f>
        <v>729203.6</v>
      </c>
      <c r="E94" s="9">
        <f>E113</f>
        <v>0</v>
      </c>
      <c r="F94" s="9">
        <f t="shared" ref="F94:K94" si="72">F113</f>
        <v>0</v>
      </c>
      <c r="G94" s="9">
        <f t="shared" si="72"/>
        <v>0</v>
      </c>
      <c r="H94" s="9">
        <f>H113</f>
        <v>0</v>
      </c>
      <c r="I94" s="9">
        <f>I113</f>
        <v>74314</v>
      </c>
      <c r="J94" s="9">
        <f t="shared" si="72"/>
        <v>105966.39999999998</v>
      </c>
      <c r="K94" s="9">
        <f t="shared" si="72"/>
        <v>337043.98</v>
      </c>
      <c r="L94" s="9">
        <f t="shared" ref="L94:O94" si="73">L113</f>
        <v>428218.6</v>
      </c>
      <c r="M94" s="47">
        <f t="shared" si="73"/>
        <v>162928.79999999999</v>
      </c>
      <c r="N94" s="47">
        <f t="shared" si="73"/>
        <v>6280</v>
      </c>
      <c r="O94" s="9">
        <f t="shared" si="73"/>
        <v>0</v>
      </c>
    </row>
    <row r="95" spans="1:15" ht="36" customHeight="1" x14ac:dyDescent="0.35">
      <c r="A95" s="55"/>
      <c r="B95" s="55"/>
      <c r="C95" s="21" t="s">
        <v>38</v>
      </c>
      <c r="D95" s="9">
        <f>D114</f>
        <v>0</v>
      </c>
      <c r="E95" s="9">
        <f t="shared" ref="E95:O95" si="74">E114</f>
        <v>0</v>
      </c>
      <c r="F95" s="9">
        <f t="shared" si="74"/>
        <v>0</v>
      </c>
      <c r="G95" s="9">
        <f t="shared" si="74"/>
        <v>0</v>
      </c>
      <c r="H95" s="9">
        <f t="shared" si="74"/>
        <v>0</v>
      </c>
      <c r="I95" s="9">
        <f t="shared" si="74"/>
        <v>0</v>
      </c>
      <c r="J95" s="9">
        <f t="shared" si="74"/>
        <v>0</v>
      </c>
      <c r="K95" s="9">
        <f t="shared" si="74"/>
        <v>0</v>
      </c>
      <c r="L95" s="9">
        <f t="shared" si="74"/>
        <v>0</v>
      </c>
      <c r="M95" s="43">
        <f t="shared" si="74"/>
        <v>0</v>
      </c>
      <c r="N95" s="47">
        <f t="shared" si="74"/>
        <v>0</v>
      </c>
      <c r="O95" s="9">
        <f t="shared" si="74"/>
        <v>0</v>
      </c>
    </row>
    <row r="96" spans="1:15" ht="15.75" customHeight="1" x14ac:dyDescent="0.35">
      <c r="A96" s="55"/>
      <c r="B96" s="55"/>
      <c r="C96" s="56" t="s">
        <v>127</v>
      </c>
      <c r="D96" s="50">
        <f>D115</f>
        <v>677334</v>
      </c>
      <c r="E96" s="50">
        <f t="shared" ref="E96:J96" si="75">E115</f>
        <v>0</v>
      </c>
      <c r="F96" s="50">
        <f t="shared" si="75"/>
        <v>0</v>
      </c>
      <c r="G96" s="50">
        <f t="shared" si="75"/>
        <v>0</v>
      </c>
      <c r="H96" s="50">
        <f t="shared" si="75"/>
        <v>0</v>
      </c>
      <c r="I96" s="50">
        <f t="shared" si="75"/>
        <v>68724.5</v>
      </c>
      <c r="J96" s="50">
        <f t="shared" si="75"/>
        <v>101682.79999999999</v>
      </c>
      <c r="K96" s="50">
        <f>K116</f>
        <v>307483.18</v>
      </c>
      <c r="L96" s="63">
        <f>L116</f>
        <v>416244.69999999995</v>
      </c>
      <c r="M96" s="33"/>
      <c r="N96" s="61">
        <f>N116</f>
        <v>0</v>
      </c>
      <c r="O96" s="50">
        <f>O115</f>
        <v>0</v>
      </c>
    </row>
    <row r="97" spans="1:15" ht="29.25" customHeight="1" x14ac:dyDescent="0.35">
      <c r="A97" s="55"/>
      <c r="B97" s="55"/>
      <c r="C97" s="57"/>
      <c r="D97" s="51"/>
      <c r="E97" s="51"/>
      <c r="F97" s="51"/>
      <c r="G97" s="51"/>
      <c r="H97" s="51"/>
      <c r="I97" s="51"/>
      <c r="J97" s="51"/>
      <c r="K97" s="51"/>
      <c r="L97" s="64"/>
      <c r="M97" s="44">
        <f>M116</f>
        <v>159920.1</v>
      </c>
      <c r="N97" s="62"/>
      <c r="O97" s="51"/>
    </row>
    <row r="98" spans="1:15" ht="36" customHeight="1" x14ac:dyDescent="0.35">
      <c r="A98" s="55"/>
      <c r="B98" s="55"/>
      <c r="C98" s="32" t="s">
        <v>42</v>
      </c>
      <c r="D98" s="24">
        <f t="shared" ref="D98:K98" si="76">D117</f>
        <v>288077.09999999998</v>
      </c>
      <c r="E98" s="24">
        <f t="shared" si="76"/>
        <v>0</v>
      </c>
      <c r="F98" s="24">
        <f t="shared" si="76"/>
        <v>0</v>
      </c>
      <c r="G98" s="24">
        <f t="shared" si="76"/>
        <v>0</v>
      </c>
      <c r="H98" s="24">
        <f t="shared" si="76"/>
        <v>0</v>
      </c>
      <c r="I98" s="24">
        <f t="shared" si="76"/>
        <v>0</v>
      </c>
      <c r="J98" s="24">
        <f t="shared" si="76"/>
        <v>0</v>
      </c>
      <c r="K98" s="24">
        <f t="shared" si="76"/>
        <v>0</v>
      </c>
      <c r="L98" s="24">
        <f t="shared" ref="L98" si="77">L118</f>
        <v>128157</v>
      </c>
      <c r="M98" s="44">
        <f t="shared" ref="M98:O98" si="78">M118</f>
        <v>159920.1</v>
      </c>
      <c r="N98" s="44">
        <f t="shared" si="78"/>
        <v>0</v>
      </c>
      <c r="O98" s="24">
        <f t="shared" si="78"/>
        <v>0</v>
      </c>
    </row>
    <row r="99" spans="1:15" ht="93.75" customHeight="1" x14ac:dyDescent="0.35">
      <c r="A99" s="55"/>
      <c r="B99" s="55"/>
      <c r="C99" s="21" t="s">
        <v>44</v>
      </c>
      <c r="D99" s="9">
        <f t="shared" ref="D99:K99" si="79">D119</f>
        <v>534874.30000000005</v>
      </c>
      <c r="E99" s="9">
        <f t="shared" si="79"/>
        <v>0</v>
      </c>
      <c r="F99" s="9">
        <f t="shared" si="79"/>
        <v>0</v>
      </c>
      <c r="G99" s="9">
        <f t="shared" si="79"/>
        <v>0</v>
      </c>
      <c r="H99" s="9">
        <f t="shared" si="79"/>
        <v>0</v>
      </c>
      <c r="I99" s="9">
        <f t="shared" si="79"/>
        <v>3316.5</v>
      </c>
      <c r="J99" s="9">
        <f t="shared" si="79"/>
        <v>13873.4</v>
      </c>
      <c r="K99" s="9">
        <f t="shared" si="79"/>
        <v>257414.18</v>
      </c>
      <c r="L99" s="9">
        <f>L120</f>
        <v>283223.09999999998</v>
      </c>
      <c r="M99" s="44">
        <f>M120</f>
        <v>111892</v>
      </c>
      <c r="N99" s="47">
        <f>N119</f>
        <v>0</v>
      </c>
      <c r="O99" s="9">
        <f>O119</f>
        <v>0</v>
      </c>
    </row>
    <row r="100" spans="1:15" ht="96" customHeight="1" x14ac:dyDescent="0.35">
      <c r="A100" s="55"/>
      <c r="B100" s="55"/>
      <c r="C100" s="21" t="s">
        <v>43</v>
      </c>
      <c r="D100" s="9">
        <f t="shared" ref="D100" si="80">D122</f>
        <v>383016.29999999993</v>
      </c>
      <c r="E100" s="9">
        <f t="shared" ref="E100:K100" si="81">E122</f>
        <v>0</v>
      </c>
      <c r="F100" s="9">
        <f t="shared" si="81"/>
        <v>0</v>
      </c>
      <c r="G100" s="9">
        <f t="shared" si="81"/>
        <v>0</v>
      </c>
      <c r="H100" s="9">
        <f t="shared" si="81"/>
        <v>0</v>
      </c>
      <c r="I100" s="9">
        <f t="shared" si="81"/>
        <v>65408</v>
      </c>
      <c r="J100" s="9">
        <f t="shared" si="81"/>
        <v>87809.4</v>
      </c>
      <c r="K100" s="9">
        <f t="shared" si="81"/>
        <v>50069</v>
      </c>
      <c r="L100" s="9">
        <f>L122</f>
        <v>133021.6</v>
      </c>
      <c r="M100" s="43">
        <f>M122</f>
        <v>48028.1</v>
      </c>
      <c r="N100" s="47">
        <f>N122</f>
        <v>0</v>
      </c>
      <c r="O100" s="9">
        <f>O122</f>
        <v>0</v>
      </c>
    </row>
    <row r="101" spans="1:15" ht="34.5" customHeight="1" x14ac:dyDescent="0.35">
      <c r="A101" s="55"/>
      <c r="B101" s="55"/>
      <c r="C101" s="34" t="s">
        <v>128</v>
      </c>
      <c r="D101" s="22">
        <f>D123</f>
        <v>22089.4</v>
      </c>
      <c r="E101" s="22">
        <f>E123</f>
        <v>0</v>
      </c>
      <c r="F101" s="22">
        <f t="shared" ref="F101:J101" si="82">F123</f>
        <v>0</v>
      </c>
      <c r="G101" s="22">
        <f t="shared" si="82"/>
        <v>0</v>
      </c>
      <c r="H101" s="22">
        <f t="shared" si="82"/>
        <v>0</v>
      </c>
      <c r="I101" s="22">
        <f t="shared" si="82"/>
        <v>2125.5</v>
      </c>
      <c r="J101" s="22">
        <f t="shared" si="82"/>
        <v>2147.6</v>
      </c>
      <c r="K101" s="22">
        <f>K124</f>
        <v>8380.6</v>
      </c>
      <c r="L101" s="31">
        <f>L124</f>
        <v>8973.9</v>
      </c>
      <c r="M101" s="43">
        <f>M124</f>
        <v>617.29999999999995</v>
      </c>
      <c r="N101" s="45">
        <f>N124</f>
        <v>6280</v>
      </c>
      <c r="O101" s="22">
        <f>O124</f>
        <v>0</v>
      </c>
    </row>
    <row r="102" spans="1:15" ht="46.5" customHeight="1" x14ac:dyDescent="0.35">
      <c r="A102" s="55"/>
      <c r="B102" s="55"/>
      <c r="C102" s="34" t="s">
        <v>42</v>
      </c>
      <c r="D102" s="22">
        <f>E102+F102+G102+H102+I102+J102+K102+L102+M102+N102+O102</f>
        <v>6961.3</v>
      </c>
      <c r="E102" s="22">
        <f>E125</f>
        <v>0</v>
      </c>
      <c r="F102" s="22">
        <f t="shared" ref="F102:J102" si="83">F125</f>
        <v>0</v>
      </c>
      <c r="G102" s="22">
        <f t="shared" si="83"/>
        <v>0</v>
      </c>
      <c r="H102" s="22">
        <f t="shared" si="83"/>
        <v>0</v>
      </c>
      <c r="I102" s="22">
        <f t="shared" si="83"/>
        <v>0</v>
      </c>
      <c r="J102" s="22">
        <f t="shared" si="83"/>
        <v>0</v>
      </c>
      <c r="K102" s="22">
        <f>K125</f>
        <v>0</v>
      </c>
      <c r="L102" s="31">
        <f>L126</f>
        <v>6344</v>
      </c>
      <c r="M102" s="43">
        <f>M126</f>
        <v>617.29999999999995</v>
      </c>
      <c r="N102" s="43">
        <f t="shared" ref="N102:O102" si="84">N126</f>
        <v>0</v>
      </c>
      <c r="O102" s="22">
        <f t="shared" si="84"/>
        <v>0</v>
      </c>
    </row>
    <row r="103" spans="1:15" ht="20.25" customHeight="1" x14ac:dyDescent="0.35">
      <c r="A103" s="55"/>
      <c r="B103" s="55"/>
      <c r="C103" s="56" t="s">
        <v>46</v>
      </c>
      <c r="D103" s="50">
        <f t="shared" ref="D103:K103" si="85">D127</f>
        <v>14466.2</v>
      </c>
      <c r="E103" s="50">
        <f t="shared" si="85"/>
        <v>0</v>
      </c>
      <c r="F103" s="50">
        <f t="shared" si="85"/>
        <v>0</v>
      </c>
      <c r="G103" s="50">
        <f t="shared" si="85"/>
        <v>0</v>
      </c>
      <c r="H103" s="50">
        <f t="shared" si="85"/>
        <v>0</v>
      </c>
      <c r="I103" s="50">
        <f t="shared" si="85"/>
        <v>2125.5</v>
      </c>
      <c r="J103" s="50">
        <f t="shared" si="85"/>
        <v>868.4</v>
      </c>
      <c r="K103" s="50">
        <f t="shared" si="85"/>
        <v>8380.6</v>
      </c>
      <c r="L103" s="63">
        <f>L128</f>
        <v>2629.9</v>
      </c>
      <c r="M103" s="33"/>
      <c r="N103" s="61">
        <f>N128</f>
        <v>6280</v>
      </c>
      <c r="O103" s="50">
        <f>O127</f>
        <v>0</v>
      </c>
    </row>
    <row r="104" spans="1:15" ht="48.75" customHeight="1" x14ac:dyDescent="0.35">
      <c r="A104" s="55"/>
      <c r="B104" s="55"/>
      <c r="C104" s="57"/>
      <c r="D104" s="51"/>
      <c r="E104" s="51"/>
      <c r="F104" s="51"/>
      <c r="G104" s="51"/>
      <c r="H104" s="51"/>
      <c r="I104" s="51"/>
      <c r="J104" s="51"/>
      <c r="K104" s="51"/>
      <c r="L104" s="64"/>
      <c r="M104" s="44">
        <f>M128</f>
        <v>617.29999999999995</v>
      </c>
      <c r="N104" s="62"/>
      <c r="O104" s="51"/>
    </row>
    <row r="105" spans="1:15" ht="27.75" customHeight="1" x14ac:dyDescent="0.35">
      <c r="A105" s="55"/>
      <c r="B105" s="55"/>
      <c r="C105" s="56" t="s">
        <v>86</v>
      </c>
      <c r="D105" s="50">
        <f>E105+F105+G105+H105+I105+J105+K105+L105+M106+N105+O105</f>
        <v>7623.2</v>
      </c>
      <c r="E105" s="50">
        <v>0</v>
      </c>
      <c r="F105" s="50">
        <v>0</v>
      </c>
      <c r="G105" s="50">
        <v>0</v>
      </c>
      <c r="H105" s="50">
        <v>0</v>
      </c>
      <c r="I105" s="50">
        <v>0</v>
      </c>
      <c r="J105" s="50">
        <f>J129</f>
        <v>1279.2</v>
      </c>
      <c r="K105" s="50">
        <f>K129</f>
        <v>0</v>
      </c>
      <c r="L105" s="50">
        <f>L130</f>
        <v>6344</v>
      </c>
      <c r="M105" s="33"/>
      <c r="N105" s="50">
        <f>N130</f>
        <v>0</v>
      </c>
      <c r="O105" s="50">
        <f>O129</f>
        <v>0</v>
      </c>
    </row>
    <row r="106" spans="1:15" ht="61.5" customHeight="1" x14ac:dyDescent="0.35">
      <c r="A106" s="55"/>
      <c r="B106" s="55"/>
      <c r="C106" s="57"/>
      <c r="D106" s="51"/>
      <c r="E106" s="51"/>
      <c r="F106" s="51"/>
      <c r="G106" s="51"/>
      <c r="H106" s="51"/>
      <c r="I106" s="51"/>
      <c r="J106" s="51"/>
      <c r="K106" s="51"/>
      <c r="L106" s="51"/>
      <c r="M106" s="44">
        <f t="shared" ref="M106:O107" si="86">M130</f>
        <v>0</v>
      </c>
      <c r="N106" s="51"/>
      <c r="O106" s="51"/>
    </row>
    <row r="107" spans="1:15" ht="40.5" customHeight="1" x14ac:dyDescent="0.35">
      <c r="A107" s="55"/>
      <c r="B107" s="55"/>
      <c r="C107" s="35" t="s">
        <v>129</v>
      </c>
      <c r="D107" s="36">
        <f>D131</f>
        <v>29780.2</v>
      </c>
      <c r="E107" s="36">
        <f t="shared" ref="E107:L107" si="87">E131</f>
        <v>0</v>
      </c>
      <c r="F107" s="36">
        <f t="shared" si="87"/>
        <v>0</v>
      </c>
      <c r="G107" s="36">
        <f t="shared" si="87"/>
        <v>0</v>
      </c>
      <c r="H107" s="36">
        <f t="shared" si="87"/>
        <v>0</v>
      </c>
      <c r="I107" s="36">
        <f t="shared" si="87"/>
        <v>3464</v>
      </c>
      <c r="J107" s="36">
        <f t="shared" si="87"/>
        <v>2136</v>
      </c>
      <c r="K107" s="36">
        <f t="shared" si="87"/>
        <v>21180.2</v>
      </c>
      <c r="L107" s="36">
        <f t="shared" si="87"/>
        <v>3000</v>
      </c>
      <c r="M107" s="43">
        <f t="shared" si="86"/>
        <v>2391.4</v>
      </c>
      <c r="N107" s="46">
        <f t="shared" si="86"/>
        <v>0</v>
      </c>
      <c r="O107" s="36">
        <f t="shared" si="86"/>
        <v>0</v>
      </c>
    </row>
    <row r="108" spans="1:15" ht="35.25" customHeight="1" x14ac:dyDescent="0.35">
      <c r="A108" s="55"/>
      <c r="B108" s="55"/>
      <c r="C108" s="34" t="s">
        <v>42</v>
      </c>
      <c r="D108" s="9">
        <f>D132</f>
        <v>2391.4</v>
      </c>
      <c r="E108" s="9">
        <f t="shared" ref="E108:O108" si="88">E132</f>
        <v>0</v>
      </c>
      <c r="F108" s="9">
        <f t="shared" si="88"/>
        <v>0</v>
      </c>
      <c r="G108" s="9">
        <f t="shared" si="88"/>
        <v>0</v>
      </c>
      <c r="H108" s="9">
        <f t="shared" si="88"/>
        <v>0</v>
      </c>
      <c r="I108" s="9">
        <f t="shared" si="88"/>
        <v>0</v>
      </c>
      <c r="J108" s="9">
        <f t="shared" si="88"/>
        <v>0</v>
      </c>
      <c r="K108" s="9">
        <f t="shared" si="88"/>
        <v>0</v>
      </c>
      <c r="L108" s="9">
        <f t="shared" si="88"/>
        <v>0</v>
      </c>
      <c r="M108" s="47">
        <f t="shared" si="88"/>
        <v>2391.4</v>
      </c>
      <c r="N108" s="47">
        <f t="shared" si="88"/>
        <v>0</v>
      </c>
      <c r="O108" s="9">
        <f t="shared" si="88"/>
        <v>0</v>
      </c>
    </row>
    <row r="109" spans="1:15" ht="21.75" customHeight="1" x14ac:dyDescent="0.35">
      <c r="A109" s="55"/>
      <c r="B109" s="55"/>
      <c r="C109" s="56" t="s">
        <v>92</v>
      </c>
      <c r="D109" s="50">
        <f t="shared" ref="D109:L109" si="89">D133</f>
        <v>22982.7</v>
      </c>
      <c r="E109" s="50">
        <f t="shared" si="89"/>
        <v>0</v>
      </c>
      <c r="F109" s="50">
        <f t="shared" si="89"/>
        <v>0</v>
      </c>
      <c r="G109" s="50">
        <f t="shared" si="89"/>
        <v>0</v>
      </c>
      <c r="H109" s="50">
        <f t="shared" si="89"/>
        <v>0</v>
      </c>
      <c r="I109" s="50">
        <f t="shared" si="89"/>
        <v>0</v>
      </c>
      <c r="J109" s="50">
        <f t="shared" si="89"/>
        <v>0</v>
      </c>
      <c r="K109" s="50">
        <f t="shared" si="89"/>
        <v>17591.3</v>
      </c>
      <c r="L109" s="63">
        <f t="shared" si="89"/>
        <v>3000</v>
      </c>
      <c r="M109" s="33"/>
      <c r="N109" s="61">
        <f>N133</f>
        <v>0</v>
      </c>
      <c r="O109" s="50">
        <f>O133</f>
        <v>0</v>
      </c>
    </row>
    <row r="110" spans="1:15" ht="52.5" customHeight="1" x14ac:dyDescent="0.35">
      <c r="A110" s="55"/>
      <c r="B110" s="55"/>
      <c r="C110" s="57"/>
      <c r="D110" s="51"/>
      <c r="E110" s="51"/>
      <c r="F110" s="51"/>
      <c r="G110" s="51"/>
      <c r="H110" s="51"/>
      <c r="I110" s="51"/>
      <c r="J110" s="51"/>
      <c r="K110" s="51"/>
      <c r="L110" s="64"/>
      <c r="M110" s="44">
        <f>M134</f>
        <v>2391.4</v>
      </c>
      <c r="N110" s="62"/>
      <c r="O110" s="51"/>
    </row>
    <row r="111" spans="1:15" ht="82.5" customHeight="1" x14ac:dyDescent="0.35">
      <c r="A111" s="55"/>
      <c r="B111" s="55"/>
      <c r="C111" s="21" t="s">
        <v>91</v>
      </c>
      <c r="D111" s="9">
        <f t="shared" ref="D111:I111" si="90">D135</f>
        <v>9188.9</v>
      </c>
      <c r="E111" s="9">
        <f t="shared" si="90"/>
        <v>0</v>
      </c>
      <c r="F111" s="9">
        <f t="shared" si="90"/>
        <v>0</v>
      </c>
      <c r="G111" s="9">
        <f t="shared" si="90"/>
        <v>0</v>
      </c>
      <c r="H111" s="9">
        <f t="shared" si="90"/>
        <v>0</v>
      </c>
      <c r="I111" s="9">
        <f t="shared" si="90"/>
        <v>3464</v>
      </c>
      <c r="J111" s="9">
        <v>2136</v>
      </c>
      <c r="K111" s="9">
        <f>K135</f>
        <v>3588.9</v>
      </c>
      <c r="L111" s="9">
        <f>L135</f>
        <v>0</v>
      </c>
      <c r="M111" s="47">
        <f>M135</f>
        <v>0</v>
      </c>
      <c r="N111" s="47">
        <f>N135</f>
        <v>0</v>
      </c>
      <c r="O111" s="9">
        <f>O135</f>
        <v>0</v>
      </c>
    </row>
    <row r="112" spans="1:15" ht="36.75" customHeight="1" x14ac:dyDescent="0.35">
      <c r="A112" s="55"/>
      <c r="B112" s="55"/>
      <c r="C112" s="21" t="s">
        <v>5</v>
      </c>
      <c r="D112" s="9">
        <f>D136</f>
        <v>0</v>
      </c>
      <c r="E112" s="9">
        <f>E136</f>
        <v>0</v>
      </c>
      <c r="F112" s="9">
        <f t="shared" ref="F112:O112" si="91">F136</f>
        <v>0</v>
      </c>
      <c r="G112" s="9">
        <f t="shared" si="91"/>
        <v>0</v>
      </c>
      <c r="H112" s="9">
        <f t="shared" si="91"/>
        <v>0</v>
      </c>
      <c r="I112" s="9">
        <f t="shared" si="91"/>
        <v>0</v>
      </c>
      <c r="J112" s="9">
        <f t="shared" si="91"/>
        <v>0</v>
      </c>
      <c r="K112" s="9">
        <f t="shared" si="91"/>
        <v>0</v>
      </c>
      <c r="L112" s="9">
        <f t="shared" si="91"/>
        <v>0</v>
      </c>
      <c r="M112" s="47">
        <f>M136</f>
        <v>0</v>
      </c>
      <c r="N112" s="47">
        <f t="shared" si="91"/>
        <v>0</v>
      </c>
      <c r="O112" s="9">
        <f t="shared" si="91"/>
        <v>0</v>
      </c>
    </row>
    <row r="113" spans="1:19" ht="39" customHeight="1" x14ac:dyDescent="0.4">
      <c r="A113" s="55" t="s">
        <v>58</v>
      </c>
      <c r="B113" s="55" t="s">
        <v>54</v>
      </c>
      <c r="C113" s="21" t="s">
        <v>0</v>
      </c>
      <c r="D113" s="9">
        <f>D114+D115+D123+D131+D136</f>
        <v>729203.6</v>
      </c>
      <c r="E113" s="9">
        <f t="shared" ref="E113:J113" si="92">E114+E115+E127+E129+E133+E135+E136</f>
        <v>0</v>
      </c>
      <c r="F113" s="9">
        <f t="shared" si="92"/>
        <v>0</v>
      </c>
      <c r="G113" s="9">
        <f t="shared" si="92"/>
        <v>0</v>
      </c>
      <c r="H113" s="9">
        <f t="shared" si="92"/>
        <v>0</v>
      </c>
      <c r="I113" s="9">
        <f t="shared" si="92"/>
        <v>74314</v>
      </c>
      <c r="J113" s="9">
        <f t="shared" si="92"/>
        <v>105966.39999999998</v>
      </c>
      <c r="K113" s="9">
        <f>K114+K116+K124+K131+K136</f>
        <v>337043.98</v>
      </c>
      <c r="L113" s="9">
        <f>L114+L116+L124+L131+L136</f>
        <v>428218.6</v>
      </c>
      <c r="M113" s="47">
        <f>M114+M116+M124+M131+M136</f>
        <v>162928.79999999999</v>
      </c>
      <c r="N113" s="47">
        <f>N114+N116+N124+N131+N136</f>
        <v>6280</v>
      </c>
      <c r="O113" s="9">
        <f>O114+O116+O124+O131+O136</f>
        <v>0</v>
      </c>
      <c r="S113" s="37"/>
    </row>
    <row r="114" spans="1:19" ht="42" customHeight="1" x14ac:dyDescent="0.35">
      <c r="A114" s="55"/>
      <c r="B114" s="55"/>
      <c r="C114" s="21" t="s">
        <v>38</v>
      </c>
      <c r="D114" s="22">
        <f>E114+F114+G114+H114+I114+J114+K114+L114+M114+N114+O114</f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43">
        <v>0</v>
      </c>
      <c r="N114" s="43">
        <v>0</v>
      </c>
      <c r="O114" s="22">
        <v>0</v>
      </c>
    </row>
    <row r="115" spans="1:19" ht="18" customHeight="1" x14ac:dyDescent="0.35">
      <c r="A115" s="55"/>
      <c r="B115" s="55"/>
      <c r="C115" s="58" t="s">
        <v>127</v>
      </c>
      <c r="D115" s="50">
        <f>E115+F115+G115+H115+I115+J115+171318.5+175688.1+M116+N116+O115</f>
        <v>677334</v>
      </c>
      <c r="E115" s="50">
        <f t="shared" ref="E115:J115" si="93">E119+E122</f>
        <v>0</v>
      </c>
      <c r="F115" s="50">
        <f t="shared" si="93"/>
        <v>0</v>
      </c>
      <c r="G115" s="50">
        <f t="shared" si="93"/>
        <v>0</v>
      </c>
      <c r="H115" s="50">
        <f t="shared" si="93"/>
        <v>0</v>
      </c>
      <c r="I115" s="50">
        <f t="shared" si="93"/>
        <v>68724.5</v>
      </c>
      <c r="J115" s="50">
        <f t="shared" si="93"/>
        <v>101682.79999999999</v>
      </c>
      <c r="K115" s="28">
        <v>5</v>
      </c>
      <c r="L115" s="38">
        <v>5</v>
      </c>
      <c r="M115" s="33"/>
      <c r="N115" s="39"/>
      <c r="O115" s="50">
        <f>O119+O122</f>
        <v>0</v>
      </c>
    </row>
    <row r="116" spans="1:19" ht="28.5" customHeight="1" x14ac:dyDescent="0.4">
      <c r="A116" s="55"/>
      <c r="B116" s="55"/>
      <c r="C116" s="59"/>
      <c r="D116" s="51"/>
      <c r="E116" s="51"/>
      <c r="F116" s="51"/>
      <c r="G116" s="51"/>
      <c r="H116" s="51"/>
      <c r="I116" s="51"/>
      <c r="J116" s="51"/>
      <c r="K116" s="24">
        <f>K119+K122</f>
        <v>307483.18</v>
      </c>
      <c r="L116" s="24">
        <f>L120+L122</f>
        <v>416244.69999999995</v>
      </c>
      <c r="M116" s="44">
        <f>M120+M122</f>
        <v>159920.1</v>
      </c>
      <c r="N116" s="44">
        <v>0</v>
      </c>
      <c r="O116" s="51"/>
      <c r="S116" s="37"/>
    </row>
    <row r="117" spans="1:19" ht="18.75" customHeight="1" x14ac:dyDescent="0.35">
      <c r="A117" s="55"/>
      <c r="B117" s="55"/>
      <c r="C117" s="56" t="s">
        <v>42</v>
      </c>
      <c r="D117" s="50">
        <f>E117+F117+G117+H117+I117+J117+K117+L118+M118+N118+O118</f>
        <v>288077.09999999998</v>
      </c>
      <c r="E117" s="50">
        <v>0</v>
      </c>
      <c r="F117" s="50">
        <v>0</v>
      </c>
      <c r="G117" s="50">
        <v>0</v>
      </c>
      <c r="H117" s="50">
        <v>0</v>
      </c>
      <c r="I117" s="50">
        <v>0</v>
      </c>
      <c r="J117" s="50">
        <v>0</v>
      </c>
      <c r="K117" s="50">
        <v>0</v>
      </c>
      <c r="L117" s="40">
        <v>5</v>
      </c>
      <c r="M117" s="46"/>
      <c r="N117" s="46"/>
      <c r="O117" s="36"/>
    </row>
    <row r="118" spans="1:19" ht="33.75" customHeight="1" x14ac:dyDescent="0.35">
      <c r="A118" s="55"/>
      <c r="B118" s="55"/>
      <c r="C118" s="57"/>
      <c r="D118" s="51"/>
      <c r="E118" s="51"/>
      <c r="F118" s="51"/>
      <c r="G118" s="51"/>
      <c r="H118" s="51"/>
      <c r="I118" s="51"/>
      <c r="J118" s="51"/>
      <c r="K118" s="51"/>
      <c r="L118" s="36">
        <v>128157</v>
      </c>
      <c r="M118" s="46">
        <v>159920.1</v>
      </c>
      <c r="N118" s="46">
        <v>0</v>
      </c>
      <c r="O118" s="36">
        <v>0</v>
      </c>
    </row>
    <row r="119" spans="1:19" ht="28.5" customHeight="1" x14ac:dyDescent="0.35">
      <c r="A119" s="55"/>
      <c r="B119" s="55"/>
      <c r="C119" s="56" t="s">
        <v>44</v>
      </c>
      <c r="D119" s="50">
        <f>E119+F119+G119+H119+I119+J119+122569.3+L120+M120+N119+O119</f>
        <v>534874.30000000005</v>
      </c>
      <c r="E119" s="50">
        <f>E127</f>
        <v>0</v>
      </c>
      <c r="F119" s="50">
        <f>F127</f>
        <v>0</v>
      </c>
      <c r="G119" s="50">
        <f>G127</f>
        <v>0</v>
      </c>
      <c r="H119" s="50">
        <f>H127</f>
        <v>0</v>
      </c>
      <c r="I119" s="50">
        <v>3316.5</v>
      </c>
      <c r="J119" s="50">
        <v>13873.4</v>
      </c>
      <c r="K119" s="50">
        <v>257414.18</v>
      </c>
      <c r="L119" s="28">
        <v>5</v>
      </c>
      <c r="M119" s="33"/>
      <c r="N119" s="50">
        <v>0</v>
      </c>
      <c r="O119" s="50">
        <v>0</v>
      </c>
    </row>
    <row r="120" spans="1:19" ht="60.75" customHeight="1" x14ac:dyDescent="0.35">
      <c r="A120" s="55"/>
      <c r="B120" s="55"/>
      <c r="C120" s="57"/>
      <c r="D120" s="86"/>
      <c r="E120" s="86"/>
      <c r="F120" s="86"/>
      <c r="G120" s="86"/>
      <c r="H120" s="86"/>
      <c r="I120" s="86"/>
      <c r="J120" s="86"/>
      <c r="K120" s="86"/>
      <c r="L120" s="36">
        <v>283223.09999999998</v>
      </c>
      <c r="M120" s="46">
        <v>111892</v>
      </c>
      <c r="N120" s="86"/>
      <c r="O120" s="86"/>
    </row>
    <row r="121" spans="1:19" ht="25.5" customHeight="1" x14ac:dyDescent="0.35">
      <c r="A121" s="55"/>
      <c r="B121" s="55"/>
      <c r="C121" s="58" t="s">
        <v>56</v>
      </c>
      <c r="D121" s="22"/>
      <c r="E121" s="22"/>
      <c r="F121" s="22"/>
      <c r="G121" s="22"/>
      <c r="H121" s="22"/>
      <c r="I121" s="22"/>
      <c r="J121" s="31"/>
      <c r="K121" s="31"/>
      <c r="L121" s="28">
        <v>5</v>
      </c>
      <c r="M121" s="43"/>
      <c r="N121" s="43"/>
      <c r="O121" s="22"/>
    </row>
    <row r="122" spans="1:19" ht="57.75" customHeight="1" x14ac:dyDescent="0.35">
      <c r="A122" s="55"/>
      <c r="B122" s="55"/>
      <c r="C122" s="59"/>
      <c r="D122" s="24">
        <f>E122+F122+G122+H122+I122+J122+48749.2+L122+M122+N122+O122</f>
        <v>383016.29999999993</v>
      </c>
      <c r="E122" s="24">
        <v>0</v>
      </c>
      <c r="F122" s="24">
        <v>0</v>
      </c>
      <c r="G122" s="24">
        <v>0</v>
      </c>
      <c r="H122" s="24">
        <v>0</v>
      </c>
      <c r="I122" s="24">
        <v>65408</v>
      </c>
      <c r="J122" s="30">
        <v>87809.4</v>
      </c>
      <c r="K122" s="30">
        <v>50069</v>
      </c>
      <c r="L122" s="24">
        <v>133021.6</v>
      </c>
      <c r="M122" s="44">
        <v>48028.1</v>
      </c>
      <c r="N122" s="44">
        <v>0</v>
      </c>
      <c r="O122" s="24">
        <v>0</v>
      </c>
    </row>
    <row r="123" spans="1:19" ht="18" customHeight="1" x14ac:dyDescent="0.35">
      <c r="A123" s="55"/>
      <c r="B123" s="55"/>
      <c r="C123" s="56" t="s">
        <v>128</v>
      </c>
      <c r="D123" s="50">
        <f>E123+F123+G123+H123+I123+J123+1945.1+L124+M124+N124+O124</f>
        <v>22089.4</v>
      </c>
      <c r="E123" s="50">
        <f>E127+E129</f>
        <v>0</v>
      </c>
      <c r="F123" s="50">
        <f t="shared" ref="F123:J123" si="94">F127+F129</f>
        <v>0</v>
      </c>
      <c r="G123" s="50">
        <f t="shared" si="94"/>
        <v>0</v>
      </c>
      <c r="H123" s="50">
        <f t="shared" si="94"/>
        <v>0</v>
      </c>
      <c r="I123" s="50">
        <f t="shared" si="94"/>
        <v>2125.5</v>
      </c>
      <c r="J123" s="50">
        <f t="shared" si="94"/>
        <v>2147.6</v>
      </c>
      <c r="K123" s="40">
        <v>5</v>
      </c>
      <c r="L123" s="40">
        <v>5</v>
      </c>
      <c r="M123" s="46"/>
      <c r="N123" s="46"/>
      <c r="O123" s="36"/>
    </row>
    <row r="124" spans="1:19" ht="31.5" customHeight="1" x14ac:dyDescent="0.35">
      <c r="A124" s="55"/>
      <c r="B124" s="55"/>
      <c r="C124" s="57"/>
      <c r="D124" s="51"/>
      <c r="E124" s="51"/>
      <c r="F124" s="51"/>
      <c r="G124" s="51"/>
      <c r="H124" s="51"/>
      <c r="I124" s="51"/>
      <c r="J124" s="51"/>
      <c r="K124" s="25">
        <f>K127+K129</f>
        <v>8380.6</v>
      </c>
      <c r="L124" s="36">
        <f>L128+L130</f>
        <v>8973.9</v>
      </c>
      <c r="M124" s="46">
        <f>M128+M130</f>
        <v>617.29999999999995</v>
      </c>
      <c r="N124" s="46">
        <f t="shared" ref="N124:O124" si="95">N128+N130</f>
        <v>6280</v>
      </c>
      <c r="O124" s="36">
        <f t="shared" si="95"/>
        <v>0</v>
      </c>
    </row>
    <row r="125" spans="1:19" ht="14.25" customHeight="1" x14ac:dyDescent="0.35">
      <c r="A125" s="55"/>
      <c r="B125" s="55"/>
      <c r="C125" s="55" t="s">
        <v>42</v>
      </c>
      <c r="D125" s="60">
        <f>E125+F125+G125+H125+I125+J125+K125+L126+M126+N126+O126</f>
        <v>6961.3</v>
      </c>
      <c r="E125" s="60">
        <v>0</v>
      </c>
      <c r="F125" s="60">
        <v>0</v>
      </c>
      <c r="G125" s="60">
        <v>0</v>
      </c>
      <c r="H125" s="60">
        <v>0</v>
      </c>
      <c r="I125" s="60">
        <v>0</v>
      </c>
      <c r="J125" s="60">
        <v>0</v>
      </c>
      <c r="K125" s="60">
        <v>0</v>
      </c>
      <c r="L125" s="28">
        <v>5</v>
      </c>
      <c r="M125" s="43"/>
      <c r="N125" s="43"/>
      <c r="O125" s="22"/>
    </row>
    <row r="126" spans="1:19" ht="34.5" customHeight="1" x14ac:dyDescent="0.35">
      <c r="A126" s="55"/>
      <c r="B126" s="55"/>
      <c r="C126" s="55"/>
      <c r="D126" s="60"/>
      <c r="E126" s="60"/>
      <c r="F126" s="60"/>
      <c r="G126" s="60"/>
      <c r="H126" s="60"/>
      <c r="I126" s="60"/>
      <c r="J126" s="60"/>
      <c r="K126" s="60"/>
      <c r="L126" s="24">
        <v>6344</v>
      </c>
      <c r="M126" s="44">
        <v>617.29999999999995</v>
      </c>
      <c r="N126" s="44">
        <v>0</v>
      </c>
      <c r="O126" s="24">
        <v>0</v>
      </c>
    </row>
    <row r="127" spans="1:19" ht="19.5" customHeight="1" x14ac:dyDescent="0.35">
      <c r="A127" s="55"/>
      <c r="B127" s="55"/>
      <c r="C127" s="58" t="s">
        <v>55</v>
      </c>
      <c r="D127" s="50">
        <f>E127+F127+G127+H127+I127+J127+1945.1+L128+M128+N128+O127</f>
        <v>14466.2</v>
      </c>
      <c r="E127" s="50">
        <v>0</v>
      </c>
      <c r="F127" s="50">
        <v>0</v>
      </c>
      <c r="G127" s="50">
        <v>0</v>
      </c>
      <c r="H127" s="50">
        <v>0</v>
      </c>
      <c r="I127" s="50">
        <v>2125.5</v>
      </c>
      <c r="J127" s="50">
        <v>868.4</v>
      </c>
      <c r="K127" s="50">
        <v>8380.6</v>
      </c>
      <c r="L127" s="28">
        <v>5</v>
      </c>
      <c r="M127" s="28"/>
      <c r="N127" s="39"/>
      <c r="O127" s="50">
        <v>0</v>
      </c>
    </row>
    <row r="128" spans="1:19" ht="50.25" customHeight="1" x14ac:dyDescent="0.35">
      <c r="A128" s="55"/>
      <c r="B128" s="55"/>
      <c r="C128" s="59"/>
      <c r="D128" s="51"/>
      <c r="E128" s="51"/>
      <c r="F128" s="51"/>
      <c r="G128" s="51"/>
      <c r="H128" s="51"/>
      <c r="I128" s="51"/>
      <c r="J128" s="51"/>
      <c r="K128" s="51"/>
      <c r="L128" s="36">
        <v>2629.9</v>
      </c>
      <c r="M128" s="46">
        <v>617.29999999999995</v>
      </c>
      <c r="N128" s="46">
        <v>6280</v>
      </c>
      <c r="O128" s="51"/>
    </row>
    <row r="129" spans="1:15" ht="21.75" customHeight="1" x14ac:dyDescent="0.35">
      <c r="A129" s="55"/>
      <c r="B129" s="55"/>
      <c r="C129" s="56" t="s">
        <v>86</v>
      </c>
      <c r="D129" s="50">
        <f>E129+F129+G129+H129+I129+J129+K129+L130+M130+N130+O129</f>
        <v>7623.2</v>
      </c>
      <c r="E129" s="50">
        <v>0</v>
      </c>
      <c r="F129" s="50">
        <v>0</v>
      </c>
      <c r="G129" s="50">
        <v>0</v>
      </c>
      <c r="H129" s="50">
        <v>0</v>
      </c>
      <c r="I129" s="50">
        <v>0</v>
      </c>
      <c r="J129" s="50">
        <v>1279.2</v>
      </c>
      <c r="K129" s="63">
        <v>0</v>
      </c>
      <c r="L129" s="28">
        <v>5</v>
      </c>
      <c r="M129" s="33"/>
      <c r="N129" s="39"/>
      <c r="O129" s="61">
        <v>0</v>
      </c>
    </row>
    <row r="130" spans="1:15" ht="72" customHeight="1" x14ac:dyDescent="0.35">
      <c r="A130" s="55"/>
      <c r="B130" s="55"/>
      <c r="C130" s="57"/>
      <c r="D130" s="51"/>
      <c r="E130" s="51"/>
      <c r="F130" s="51"/>
      <c r="G130" s="51"/>
      <c r="H130" s="51"/>
      <c r="I130" s="51"/>
      <c r="J130" s="51"/>
      <c r="K130" s="64"/>
      <c r="L130" s="24">
        <v>6344</v>
      </c>
      <c r="M130" s="44">
        <v>0</v>
      </c>
      <c r="N130" s="44">
        <v>0</v>
      </c>
      <c r="O130" s="62"/>
    </row>
    <row r="131" spans="1:15" ht="45" customHeight="1" x14ac:dyDescent="0.35">
      <c r="A131" s="55"/>
      <c r="B131" s="55"/>
      <c r="C131" s="35" t="s">
        <v>129</v>
      </c>
      <c r="D131" s="36">
        <f>E131+F131+G131+H131+I131+J131+K131+608.6+M131+N131+O131</f>
        <v>29780.2</v>
      </c>
      <c r="E131" s="36">
        <f t="shared" ref="E131:O131" si="96">E133+E135</f>
        <v>0</v>
      </c>
      <c r="F131" s="36">
        <f t="shared" si="96"/>
        <v>0</v>
      </c>
      <c r="G131" s="36">
        <f t="shared" si="96"/>
        <v>0</v>
      </c>
      <c r="H131" s="36">
        <f t="shared" si="96"/>
        <v>0</v>
      </c>
      <c r="I131" s="36">
        <f t="shared" si="96"/>
        <v>3464</v>
      </c>
      <c r="J131" s="36">
        <f t="shared" si="96"/>
        <v>2136</v>
      </c>
      <c r="K131" s="36">
        <f t="shared" si="96"/>
        <v>21180.2</v>
      </c>
      <c r="L131" s="36">
        <f>L133+L135</f>
        <v>3000</v>
      </c>
      <c r="M131" s="46">
        <f>M134+M135</f>
        <v>2391.4</v>
      </c>
      <c r="N131" s="46">
        <f t="shared" si="96"/>
        <v>0</v>
      </c>
      <c r="O131" s="36">
        <f t="shared" si="96"/>
        <v>0</v>
      </c>
    </row>
    <row r="132" spans="1:15" ht="45" customHeight="1" x14ac:dyDescent="0.35">
      <c r="A132" s="55"/>
      <c r="B132" s="55"/>
      <c r="C132" s="21" t="s">
        <v>42</v>
      </c>
      <c r="D132" s="9">
        <f>E132+F132+G132+H132+I132+J132+K132+L132+M132+N132+O132</f>
        <v>2391.4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26">
        <v>0</v>
      </c>
      <c r="M132" s="47">
        <v>2391.4</v>
      </c>
      <c r="N132" s="48">
        <v>0</v>
      </c>
      <c r="O132" s="9">
        <v>0</v>
      </c>
    </row>
    <row r="133" spans="1:15" ht="16.5" customHeight="1" x14ac:dyDescent="0.35">
      <c r="A133" s="55"/>
      <c r="B133" s="55"/>
      <c r="C133" s="56" t="s">
        <v>92</v>
      </c>
      <c r="D133" s="50">
        <f>E133+F133+G133+H133+I133+J133+K133+L133+M134+N133+O133</f>
        <v>22982.7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17591.3</v>
      </c>
      <c r="L133" s="63">
        <v>3000</v>
      </c>
      <c r="M133" s="33"/>
      <c r="N133" s="61">
        <v>0</v>
      </c>
      <c r="O133" s="50">
        <v>0</v>
      </c>
    </row>
    <row r="134" spans="1:15" ht="48.75" customHeight="1" x14ac:dyDescent="0.35">
      <c r="A134" s="55"/>
      <c r="B134" s="55"/>
      <c r="C134" s="57"/>
      <c r="D134" s="51"/>
      <c r="E134" s="51"/>
      <c r="F134" s="51"/>
      <c r="G134" s="51"/>
      <c r="H134" s="51"/>
      <c r="I134" s="51"/>
      <c r="J134" s="51"/>
      <c r="K134" s="51"/>
      <c r="L134" s="64"/>
      <c r="M134" s="44">
        <v>2391.4</v>
      </c>
      <c r="N134" s="62"/>
      <c r="O134" s="51"/>
    </row>
    <row r="135" spans="1:15" ht="85.5" customHeight="1" x14ac:dyDescent="0.35">
      <c r="A135" s="55"/>
      <c r="B135" s="55"/>
      <c r="C135" s="21" t="s">
        <v>91</v>
      </c>
      <c r="D135" s="24">
        <f>E135+F135+G135+H135+I135+J135+K135+L135+M135+N135+O135</f>
        <v>9188.9</v>
      </c>
      <c r="E135" s="24">
        <v>0</v>
      </c>
      <c r="F135" s="24">
        <v>0</v>
      </c>
      <c r="G135" s="24">
        <v>0</v>
      </c>
      <c r="H135" s="24">
        <v>0</v>
      </c>
      <c r="I135" s="24">
        <v>3464</v>
      </c>
      <c r="J135" s="24">
        <v>2136</v>
      </c>
      <c r="K135" s="24">
        <v>3588.9</v>
      </c>
      <c r="L135" s="24">
        <v>0</v>
      </c>
      <c r="M135" s="44">
        <v>0</v>
      </c>
      <c r="N135" s="44">
        <v>0</v>
      </c>
      <c r="O135" s="24">
        <v>0</v>
      </c>
    </row>
    <row r="136" spans="1:15" ht="39.75" customHeight="1" x14ac:dyDescent="0.35">
      <c r="A136" s="55"/>
      <c r="B136" s="55"/>
      <c r="C136" s="21" t="s">
        <v>5</v>
      </c>
      <c r="D136" s="9">
        <f>E136+F136+G136+H136+I136+J136+K136+L136+M136+N136+O136</f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47">
        <v>0</v>
      </c>
      <c r="N136" s="47">
        <v>0</v>
      </c>
      <c r="O136" s="9">
        <v>0</v>
      </c>
    </row>
    <row r="137" spans="1:15" ht="36" customHeight="1" x14ac:dyDescent="0.3">
      <c r="A137" s="54" t="s">
        <v>17</v>
      </c>
      <c r="B137" s="54" t="s">
        <v>21</v>
      </c>
      <c r="C137" s="20" t="s">
        <v>0</v>
      </c>
      <c r="D137" s="10">
        <f>E137+F137+G137+H137+I137+J137+K137+L137+M137+N137+O137</f>
        <v>8606.9999999999982</v>
      </c>
      <c r="E137" s="10">
        <f>E138+E139+E140+E141</f>
        <v>2050.1999999999998</v>
      </c>
      <c r="F137" s="10">
        <f t="shared" ref="F137:O137" si="97">F138+F139+F140+F141</f>
        <v>513.6</v>
      </c>
      <c r="G137" s="10">
        <f t="shared" si="97"/>
        <v>442.7</v>
      </c>
      <c r="H137" s="10">
        <f t="shared" si="97"/>
        <v>650</v>
      </c>
      <c r="I137" s="10">
        <f t="shared" si="97"/>
        <v>517.4</v>
      </c>
      <c r="J137" s="10">
        <f t="shared" si="97"/>
        <v>516.5</v>
      </c>
      <c r="K137" s="10">
        <f t="shared" si="97"/>
        <v>957.9</v>
      </c>
      <c r="L137" s="10">
        <f t="shared" si="97"/>
        <v>1580.4</v>
      </c>
      <c r="M137" s="10">
        <f t="shared" si="97"/>
        <v>979.3</v>
      </c>
      <c r="N137" s="10">
        <f t="shared" si="97"/>
        <v>201</v>
      </c>
      <c r="O137" s="10">
        <f t="shared" si="97"/>
        <v>198</v>
      </c>
    </row>
    <row r="138" spans="1:15" ht="36" customHeight="1" x14ac:dyDescent="0.35">
      <c r="A138" s="55"/>
      <c r="B138" s="55"/>
      <c r="C138" s="21" t="s">
        <v>2</v>
      </c>
      <c r="D138" s="9">
        <f t="shared" ref="D138:D151" si="98">E138+F138+G138+H138+I138+J138+K138+L138+M138+N138+O138</f>
        <v>0</v>
      </c>
      <c r="E138" s="9">
        <f t="shared" ref="E138:O138" si="99">E143</f>
        <v>0</v>
      </c>
      <c r="F138" s="9">
        <f t="shared" si="99"/>
        <v>0</v>
      </c>
      <c r="G138" s="9">
        <f t="shared" si="99"/>
        <v>0</v>
      </c>
      <c r="H138" s="9">
        <f t="shared" si="99"/>
        <v>0</v>
      </c>
      <c r="I138" s="9">
        <f t="shared" si="99"/>
        <v>0</v>
      </c>
      <c r="J138" s="9">
        <f t="shared" si="99"/>
        <v>0</v>
      </c>
      <c r="K138" s="9">
        <f t="shared" si="99"/>
        <v>0</v>
      </c>
      <c r="L138" s="9">
        <f t="shared" si="99"/>
        <v>0</v>
      </c>
      <c r="M138" s="47">
        <f t="shared" si="99"/>
        <v>0</v>
      </c>
      <c r="N138" s="47">
        <f t="shared" si="99"/>
        <v>0</v>
      </c>
      <c r="O138" s="9">
        <f t="shared" si="99"/>
        <v>0</v>
      </c>
    </row>
    <row r="139" spans="1:15" ht="36" customHeight="1" x14ac:dyDescent="0.35">
      <c r="A139" s="55"/>
      <c r="B139" s="55"/>
      <c r="C139" s="21" t="s">
        <v>3</v>
      </c>
      <c r="D139" s="9">
        <f t="shared" si="98"/>
        <v>0</v>
      </c>
      <c r="E139" s="9">
        <f>E144</f>
        <v>0</v>
      </c>
      <c r="F139" s="9">
        <f t="shared" ref="F139:O139" si="100">F144</f>
        <v>0</v>
      </c>
      <c r="G139" s="9">
        <f t="shared" si="100"/>
        <v>0</v>
      </c>
      <c r="H139" s="9">
        <f t="shared" si="100"/>
        <v>0</v>
      </c>
      <c r="I139" s="9">
        <f t="shared" si="100"/>
        <v>0</v>
      </c>
      <c r="J139" s="9">
        <f t="shared" si="100"/>
        <v>0</v>
      </c>
      <c r="K139" s="9">
        <f t="shared" si="100"/>
        <v>0</v>
      </c>
      <c r="L139" s="9">
        <f t="shared" si="100"/>
        <v>0</v>
      </c>
      <c r="M139" s="47">
        <f t="shared" si="100"/>
        <v>0</v>
      </c>
      <c r="N139" s="47">
        <f t="shared" si="100"/>
        <v>0</v>
      </c>
      <c r="O139" s="9">
        <f t="shared" si="100"/>
        <v>0</v>
      </c>
    </row>
    <row r="140" spans="1:15" ht="36" customHeight="1" x14ac:dyDescent="0.35">
      <c r="A140" s="55"/>
      <c r="B140" s="55"/>
      <c r="C140" s="21" t="s">
        <v>4</v>
      </c>
      <c r="D140" s="9">
        <f t="shared" si="98"/>
        <v>8606.9999999999982</v>
      </c>
      <c r="E140" s="9">
        <f>E145</f>
        <v>2050.1999999999998</v>
      </c>
      <c r="F140" s="9">
        <f t="shared" ref="F140:O140" si="101">F145</f>
        <v>513.6</v>
      </c>
      <c r="G140" s="9">
        <f t="shared" si="101"/>
        <v>442.7</v>
      </c>
      <c r="H140" s="9">
        <f t="shared" si="101"/>
        <v>650</v>
      </c>
      <c r="I140" s="9">
        <f t="shared" si="101"/>
        <v>517.4</v>
      </c>
      <c r="J140" s="9">
        <f t="shared" si="101"/>
        <v>516.5</v>
      </c>
      <c r="K140" s="9">
        <f t="shared" si="101"/>
        <v>957.9</v>
      </c>
      <c r="L140" s="9">
        <f t="shared" si="101"/>
        <v>1580.4</v>
      </c>
      <c r="M140" s="47">
        <f t="shared" si="101"/>
        <v>979.3</v>
      </c>
      <c r="N140" s="47">
        <f t="shared" si="101"/>
        <v>201</v>
      </c>
      <c r="O140" s="9">
        <f t="shared" si="101"/>
        <v>198</v>
      </c>
    </row>
    <row r="141" spans="1:15" ht="36" customHeight="1" x14ac:dyDescent="0.35">
      <c r="A141" s="55"/>
      <c r="B141" s="55"/>
      <c r="C141" s="21" t="s">
        <v>5</v>
      </c>
      <c r="D141" s="9">
        <f t="shared" si="98"/>
        <v>0</v>
      </c>
      <c r="E141" s="9">
        <f>E146</f>
        <v>0</v>
      </c>
      <c r="F141" s="9">
        <f t="shared" ref="F141:O141" si="102">F146</f>
        <v>0</v>
      </c>
      <c r="G141" s="9">
        <f t="shared" si="102"/>
        <v>0</v>
      </c>
      <c r="H141" s="9">
        <f t="shared" si="102"/>
        <v>0</v>
      </c>
      <c r="I141" s="9">
        <f t="shared" si="102"/>
        <v>0</v>
      </c>
      <c r="J141" s="9">
        <f t="shared" si="102"/>
        <v>0</v>
      </c>
      <c r="K141" s="9">
        <f t="shared" si="102"/>
        <v>0</v>
      </c>
      <c r="L141" s="9">
        <f t="shared" si="102"/>
        <v>0</v>
      </c>
      <c r="M141" s="47">
        <f t="shared" si="102"/>
        <v>0</v>
      </c>
      <c r="N141" s="47">
        <f t="shared" si="102"/>
        <v>0</v>
      </c>
      <c r="O141" s="9">
        <f t="shared" si="102"/>
        <v>0</v>
      </c>
    </row>
    <row r="142" spans="1:15" ht="36" customHeight="1" x14ac:dyDescent="0.35">
      <c r="A142" s="55" t="s">
        <v>16</v>
      </c>
      <c r="B142" s="55" t="s">
        <v>26</v>
      </c>
      <c r="C142" s="21" t="s">
        <v>0</v>
      </c>
      <c r="D142" s="9">
        <f t="shared" si="98"/>
        <v>8606.9999999999982</v>
      </c>
      <c r="E142" s="9">
        <f>E143+E144+E145+E146</f>
        <v>2050.1999999999998</v>
      </c>
      <c r="F142" s="9">
        <f t="shared" ref="F142:O142" si="103">F143+F144+F145+F146</f>
        <v>513.6</v>
      </c>
      <c r="G142" s="9">
        <f t="shared" si="103"/>
        <v>442.7</v>
      </c>
      <c r="H142" s="9">
        <f t="shared" si="103"/>
        <v>650</v>
      </c>
      <c r="I142" s="9">
        <f t="shared" si="103"/>
        <v>517.4</v>
      </c>
      <c r="J142" s="9">
        <f t="shared" si="103"/>
        <v>516.5</v>
      </c>
      <c r="K142" s="9">
        <f t="shared" si="103"/>
        <v>957.9</v>
      </c>
      <c r="L142" s="9">
        <f t="shared" si="103"/>
        <v>1580.4</v>
      </c>
      <c r="M142" s="47">
        <f t="shared" si="103"/>
        <v>979.3</v>
      </c>
      <c r="N142" s="47">
        <f t="shared" si="103"/>
        <v>201</v>
      </c>
      <c r="O142" s="9">
        <f t="shared" si="103"/>
        <v>198</v>
      </c>
    </row>
    <row r="143" spans="1:15" ht="36" customHeight="1" x14ac:dyDescent="0.35">
      <c r="A143" s="55"/>
      <c r="B143" s="55"/>
      <c r="C143" s="21" t="s">
        <v>2</v>
      </c>
      <c r="D143" s="9">
        <f t="shared" si="98"/>
        <v>0</v>
      </c>
      <c r="E143" s="9">
        <f t="shared" ref="E143:J146" si="104">E148</f>
        <v>0</v>
      </c>
      <c r="F143" s="9">
        <f t="shared" si="104"/>
        <v>0</v>
      </c>
      <c r="G143" s="9">
        <f t="shared" si="104"/>
        <v>0</v>
      </c>
      <c r="H143" s="9">
        <f t="shared" si="104"/>
        <v>0</v>
      </c>
      <c r="I143" s="9">
        <f t="shared" si="104"/>
        <v>0</v>
      </c>
      <c r="J143" s="9">
        <f t="shared" si="104"/>
        <v>0</v>
      </c>
      <c r="K143" s="9">
        <f t="shared" ref="K143:O143" si="105">K148</f>
        <v>0</v>
      </c>
      <c r="L143" s="9">
        <f t="shared" si="105"/>
        <v>0</v>
      </c>
      <c r="M143" s="47">
        <f t="shared" si="105"/>
        <v>0</v>
      </c>
      <c r="N143" s="47">
        <f t="shared" si="105"/>
        <v>0</v>
      </c>
      <c r="O143" s="9">
        <f t="shared" si="105"/>
        <v>0</v>
      </c>
    </row>
    <row r="144" spans="1:15" ht="36" customHeight="1" x14ac:dyDescent="0.35">
      <c r="A144" s="55"/>
      <c r="B144" s="55"/>
      <c r="C144" s="21" t="s">
        <v>3</v>
      </c>
      <c r="D144" s="9">
        <f t="shared" si="98"/>
        <v>0</v>
      </c>
      <c r="E144" s="9">
        <f t="shared" si="104"/>
        <v>0</v>
      </c>
      <c r="F144" s="9">
        <f t="shared" si="104"/>
        <v>0</v>
      </c>
      <c r="G144" s="9">
        <f t="shared" si="104"/>
        <v>0</v>
      </c>
      <c r="H144" s="9">
        <f t="shared" si="104"/>
        <v>0</v>
      </c>
      <c r="I144" s="9">
        <f t="shared" si="104"/>
        <v>0</v>
      </c>
      <c r="J144" s="9">
        <f t="shared" si="104"/>
        <v>0</v>
      </c>
      <c r="K144" s="9">
        <f t="shared" ref="K144:O144" si="106">K149</f>
        <v>0</v>
      </c>
      <c r="L144" s="9">
        <f t="shared" si="106"/>
        <v>0</v>
      </c>
      <c r="M144" s="47">
        <f t="shared" si="106"/>
        <v>0</v>
      </c>
      <c r="N144" s="47">
        <f t="shared" si="106"/>
        <v>0</v>
      </c>
      <c r="O144" s="9">
        <f t="shared" si="106"/>
        <v>0</v>
      </c>
    </row>
    <row r="145" spans="1:15" ht="36" customHeight="1" x14ac:dyDescent="0.35">
      <c r="A145" s="55"/>
      <c r="B145" s="55"/>
      <c r="C145" s="21" t="s">
        <v>4</v>
      </c>
      <c r="D145" s="9">
        <f t="shared" si="98"/>
        <v>8606.9999999999982</v>
      </c>
      <c r="E145" s="9">
        <f t="shared" si="104"/>
        <v>2050.1999999999998</v>
      </c>
      <c r="F145" s="9">
        <f t="shared" si="104"/>
        <v>513.6</v>
      </c>
      <c r="G145" s="9">
        <f t="shared" si="104"/>
        <v>442.7</v>
      </c>
      <c r="H145" s="9">
        <f t="shared" si="104"/>
        <v>650</v>
      </c>
      <c r="I145" s="9">
        <f t="shared" si="104"/>
        <v>517.4</v>
      </c>
      <c r="J145" s="9">
        <f t="shared" si="104"/>
        <v>516.5</v>
      </c>
      <c r="K145" s="9">
        <f t="shared" ref="K145:O145" si="107">K150</f>
        <v>957.9</v>
      </c>
      <c r="L145" s="9">
        <f t="shared" si="107"/>
        <v>1580.4</v>
      </c>
      <c r="M145" s="47">
        <f t="shared" si="107"/>
        <v>979.3</v>
      </c>
      <c r="N145" s="47">
        <f t="shared" si="107"/>
        <v>201</v>
      </c>
      <c r="O145" s="9">
        <f t="shared" si="107"/>
        <v>198</v>
      </c>
    </row>
    <row r="146" spans="1:15" ht="36" customHeight="1" x14ac:dyDescent="0.35">
      <c r="A146" s="55"/>
      <c r="B146" s="55"/>
      <c r="C146" s="21" t="s">
        <v>5</v>
      </c>
      <c r="D146" s="9">
        <f t="shared" si="98"/>
        <v>0</v>
      </c>
      <c r="E146" s="9">
        <f t="shared" si="104"/>
        <v>0</v>
      </c>
      <c r="F146" s="9">
        <f t="shared" si="104"/>
        <v>0</v>
      </c>
      <c r="G146" s="9">
        <f t="shared" si="104"/>
        <v>0</v>
      </c>
      <c r="H146" s="9">
        <f t="shared" si="104"/>
        <v>0</v>
      </c>
      <c r="I146" s="9">
        <f t="shared" si="104"/>
        <v>0</v>
      </c>
      <c r="J146" s="9">
        <f t="shared" si="104"/>
        <v>0</v>
      </c>
      <c r="K146" s="9">
        <f t="shared" ref="K146:O146" si="108">K151</f>
        <v>0</v>
      </c>
      <c r="L146" s="9">
        <f t="shared" si="108"/>
        <v>0</v>
      </c>
      <c r="M146" s="47">
        <f t="shared" si="108"/>
        <v>0</v>
      </c>
      <c r="N146" s="47">
        <f t="shared" si="108"/>
        <v>0</v>
      </c>
      <c r="O146" s="9">
        <f t="shared" si="108"/>
        <v>0</v>
      </c>
    </row>
    <row r="147" spans="1:15" ht="36" customHeight="1" x14ac:dyDescent="0.35">
      <c r="A147" s="55" t="s">
        <v>30</v>
      </c>
      <c r="B147" s="55" t="s">
        <v>23</v>
      </c>
      <c r="C147" s="21" t="s">
        <v>0</v>
      </c>
      <c r="D147" s="9">
        <f>E147+F147+G147+H147+I147+J147+K147+L147+M147+N147+O147</f>
        <v>8606.9999999999982</v>
      </c>
      <c r="E147" s="9">
        <f>E148+E149+E150+E151</f>
        <v>2050.1999999999998</v>
      </c>
      <c r="F147" s="9">
        <f t="shared" ref="F147:O147" si="109">F148+F149+F150+F151</f>
        <v>513.6</v>
      </c>
      <c r="G147" s="9">
        <f t="shared" si="109"/>
        <v>442.7</v>
      </c>
      <c r="H147" s="9">
        <f t="shared" si="109"/>
        <v>650</v>
      </c>
      <c r="I147" s="9">
        <f t="shared" si="109"/>
        <v>517.4</v>
      </c>
      <c r="J147" s="9">
        <f t="shared" si="109"/>
        <v>516.5</v>
      </c>
      <c r="K147" s="9">
        <f t="shared" si="109"/>
        <v>957.9</v>
      </c>
      <c r="L147" s="9">
        <f t="shared" si="109"/>
        <v>1580.4</v>
      </c>
      <c r="M147" s="47">
        <f t="shared" si="109"/>
        <v>979.3</v>
      </c>
      <c r="N147" s="47">
        <f t="shared" si="109"/>
        <v>201</v>
      </c>
      <c r="O147" s="9">
        <f t="shared" si="109"/>
        <v>198</v>
      </c>
    </row>
    <row r="148" spans="1:15" ht="36" customHeight="1" x14ac:dyDescent="0.35">
      <c r="A148" s="55"/>
      <c r="B148" s="55"/>
      <c r="C148" s="21" t="s">
        <v>2</v>
      </c>
      <c r="D148" s="9">
        <f t="shared" si="98"/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47">
        <v>0</v>
      </c>
      <c r="N148" s="47">
        <v>0</v>
      </c>
      <c r="O148" s="9">
        <v>0</v>
      </c>
    </row>
    <row r="149" spans="1:15" ht="36" customHeight="1" x14ac:dyDescent="0.35">
      <c r="A149" s="55"/>
      <c r="B149" s="55"/>
      <c r="C149" s="21" t="s">
        <v>3</v>
      </c>
      <c r="D149" s="9">
        <f t="shared" si="98"/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47">
        <v>0</v>
      </c>
      <c r="N149" s="47">
        <v>0</v>
      </c>
      <c r="O149" s="9">
        <v>0</v>
      </c>
    </row>
    <row r="150" spans="1:15" ht="36" customHeight="1" x14ac:dyDescent="0.35">
      <c r="A150" s="55"/>
      <c r="B150" s="55"/>
      <c r="C150" s="21" t="s">
        <v>4</v>
      </c>
      <c r="D150" s="9">
        <f t="shared" si="98"/>
        <v>8606.9999999999982</v>
      </c>
      <c r="E150" s="9">
        <v>2050.1999999999998</v>
      </c>
      <c r="F150" s="9">
        <v>513.6</v>
      </c>
      <c r="G150" s="9">
        <v>442.7</v>
      </c>
      <c r="H150" s="9">
        <v>650</v>
      </c>
      <c r="I150" s="9">
        <v>517.4</v>
      </c>
      <c r="J150" s="9">
        <v>516.5</v>
      </c>
      <c r="K150" s="9">
        <v>957.9</v>
      </c>
      <c r="L150" s="9">
        <v>1580.4</v>
      </c>
      <c r="M150" s="47">
        <v>979.3</v>
      </c>
      <c r="N150" s="47">
        <v>201</v>
      </c>
      <c r="O150" s="9">
        <v>198</v>
      </c>
    </row>
    <row r="151" spans="1:15" ht="36" customHeight="1" x14ac:dyDescent="0.35">
      <c r="A151" s="55"/>
      <c r="B151" s="55"/>
      <c r="C151" s="21" t="s">
        <v>5</v>
      </c>
      <c r="D151" s="9">
        <f t="shared" si="98"/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47">
        <v>0</v>
      </c>
      <c r="N151" s="47">
        <v>0</v>
      </c>
      <c r="O151" s="9">
        <v>0</v>
      </c>
    </row>
    <row r="152" spans="1:15" ht="36" customHeight="1" x14ac:dyDescent="0.3">
      <c r="A152" s="54" t="s">
        <v>18</v>
      </c>
      <c r="B152" s="54" t="s">
        <v>22</v>
      </c>
      <c r="C152" s="20" t="s">
        <v>0</v>
      </c>
      <c r="D152" s="10">
        <f>E152+F152+G152+H152+I152+J152+K152+L152+M152+N152+O152</f>
        <v>262293.40000000002</v>
      </c>
      <c r="E152" s="10">
        <f>E153+E155+E157+E158</f>
        <v>9538.7999999999993</v>
      </c>
      <c r="F152" s="10">
        <f>F157+F158+F153+F155</f>
        <v>11482.7</v>
      </c>
      <c r="G152" s="10">
        <f>G153+G155+G157+G158</f>
        <v>10898</v>
      </c>
      <c r="H152" s="10">
        <f>H153+H155+H157+H158</f>
        <v>12432.4</v>
      </c>
      <c r="I152" s="10">
        <f>I153+I155+I157+I158</f>
        <v>7783.2000000000007</v>
      </c>
      <c r="J152" s="10">
        <f>J153+J155+J157+J158</f>
        <v>96930</v>
      </c>
      <c r="K152" s="10">
        <f>K153+K155+K157+K158</f>
        <v>26915.1</v>
      </c>
      <c r="L152" s="10">
        <f t="shared" ref="L152:O152" si="110">L153+L155+L157+L158</f>
        <v>26254</v>
      </c>
      <c r="M152" s="10">
        <f t="shared" si="110"/>
        <v>6713.1</v>
      </c>
      <c r="N152" s="10">
        <f t="shared" si="110"/>
        <v>27152</v>
      </c>
      <c r="O152" s="10">
        <f t="shared" si="110"/>
        <v>26194.1</v>
      </c>
    </row>
    <row r="153" spans="1:15" ht="36" customHeight="1" x14ac:dyDescent="0.35">
      <c r="A153" s="55"/>
      <c r="B153" s="84"/>
      <c r="C153" s="21" t="s">
        <v>126</v>
      </c>
      <c r="D153" s="9">
        <f t="shared" ref="D153:D158" si="111">E153+F153+G153+H153+I153+J153+K153+L153+M153+N153+O153</f>
        <v>27581.199999999997</v>
      </c>
      <c r="E153" s="9">
        <f>E160</f>
        <v>1683.1</v>
      </c>
      <c r="F153" s="9">
        <f t="shared" ref="F153:O153" si="112">F160</f>
        <v>2461.1</v>
      </c>
      <c r="G153" s="9">
        <f t="shared" si="112"/>
        <v>2005.8</v>
      </c>
      <c r="H153" s="9">
        <f t="shared" si="112"/>
        <v>0</v>
      </c>
      <c r="I153" s="9">
        <f t="shared" si="112"/>
        <v>0</v>
      </c>
      <c r="J153" s="9">
        <f t="shared" si="112"/>
        <v>0</v>
      </c>
      <c r="K153" s="9">
        <f t="shared" si="112"/>
        <v>0</v>
      </c>
      <c r="L153" s="9">
        <f t="shared" si="112"/>
        <v>4654.3</v>
      </c>
      <c r="M153" s="47">
        <f t="shared" si="112"/>
        <v>2250.1999999999998</v>
      </c>
      <c r="N153" s="47">
        <f t="shared" si="112"/>
        <v>7352.6</v>
      </c>
      <c r="O153" s="9">
        <f t="shared" si="112"/>
        <v>7174.1</v>
      </c>
    </row>
    <row r="154" spans="1:15" ht="36" customHeight="1" x14ac:dyDescent="0.35">
      <c r="A154" s="55"/>
      <c r="B154" s="84"/>
      <c r="C154" s="21" t="s">
        <v>42</v>
      </c>
      <c r="D154" s="9">
        <f>E154+F154+G154+H154+I154+J154+K154+L154+M154+N154+O154</f>
        <v>14.3</v>
      </c>
      <c r="E154" s="9">
        <v>14.3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47">
        <v>0</v>
      </c>
      <c r="N154" s="47">
        <v>0</v>
      </c>
      <c r="O154" s="9">
        <v>0</v>
      </c>
    </row>
    <row r="155" spans="1:15" ht="36" customHeight="1" x14ac:dyDescent="0.35">
      <c r="A155" s="55"/>
      <c r="B155" s="84"/>
      <c r="C155" s="21" t="s">
        <v>128</v>
      </c>
      <c r="D155" s="9">
        <f>E155+F155+G155+H155+I155+J155+K155+L155+M155+N155+O155</f>
        <v>62478.8</v>
      </c>
      <c r="E155" s="9">
        <f t="shared" ref="E155:O155" si="113">E161</f>
        <v>2089.9</v>
      </c>
      <c r="F155" s="9">
        <f t="shared" si="113"/>
        <v>1537.6</v>
      </c>
      <c r="G155" s="9">
        <f t="shared" si="113"/>
        <v>1643</v>
      </c>
      <c r="H155" s="9">
        <f t="shared" si="113"/>
        <v>4826.3999999999996</v>
      </c>
      <c r="I155" s="9">
        <f t="shared" si="113"/>
        <v>4078.1</v>
      </c>
      <c r="J155" s="9">
        <f t="shared" si="113"/>
        <v>31891.8</v>
      </c>
      <c r="K155" s="9">
        <f t="shared" si="113"/>
        <v>8855.1</v>
      </c>
      <c r="L155" s="9">
        <f t="shared" si="113"/>
        <v>3655.5</v>
      </c>
      <c r="M155" s="47">
        <f t="shared" si="113"/>
        <v>493.9</v>
      </c>
      <c r="N155" s="47">
        <f t="shared" si="113"/>
        <v>1614</v>
      </c>
      <c r="O155" s="9">
        <f t="shared" si="113"/>
        <v>1793.5</v>
      </c>
    </row>
    <row r="156" spans="1:15" ht="36" customHeight="1" x14ac:dyDescent="0.35">
      <c r="A156" s="55"/>
      <c r="B156" s="84"/>
      <c r="C156" s="21" t="s">
        <v>42</v>
      </c>
      <c r="D156" s="9">
        <f>E156+F156+G156+H156+I156+J156+K156+L156+M156+N156+O156</f>
        <v>180</v>
      </c>
      <c r="E156" s="9">
        <v>180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47">
        <v>0</v>
      </c>
      <c r="N156" s="47">
        <v>0</v>
      </c>
      <c r="O156" s="9">
        <v>0</v>
      </c>
    </row>
    <row r="157" spans="1:15" ht="36" customHeight="1" x14ac:dyDescent="0.35">
      <c r="A157" s="55"/>
      <c r="B157" s="84"/>
      <c r="C157" s="21" t="s">
        <v>4</v>
      </c>
      <c r="D157" s="9">
        <f t="shared" si="111"/>
        <v>10903.3</v>
      </c>
      <c r="E157" s="9">
        <f>E162</f>
        <v>1941.5</v>
      </c>
      <c r="F157" s="9">
        <f t="shared" ref="F157:O157" si="114">F162</f>
        <v>1433.6</v>
      </c>
      <c r="G157" s="9">
        <f t="shared" si="114"/>
        <v>940.1</v>
      </c>
      <c r="H157" s="9">
        <f t="shared" si="114"/>
        <v>496.7</v>
      </c>
      <c r="I157" s="9">
        <f t="shared" si="114"/>
        <v>472</v>
      </c>
      <c r="J157" s="9">
        <f t="shared" si="114"/>
        <v>2030</v>
      </c>
      <c r="K157" s="9">
        <f t="shared" si="114"/>
        <v>565.20000000000005</v>
      </c>
      <c r="L157" s="9">
        <f t="shared" si="114"/>
        <v>530.4</v>
      </c>
      <c r="M157" s="47">
        <f t="shared" si="114"/>
        <v>388.3</v>
      </c>
      <c r="N157" s="47">
        <f t="shared" si="114"/>
        <v>1533.1</v>
      </c>
      <c r="O157" s="9">
        <f t="shared" si="114"/>
        <v>572.4</v>
      </c>
    </row>
    <row r="158" spans="1:15" ht="36" customHeight="1" x14ac:dyDescent="0.35">
      <c r="A158" s="55"/>
      <c r="B158" s="84"/>
      <c r="C158" s="21" t="s">
        <v>5</v>
      </c>
      <c r="D158" s="9">
        <f t="shared" si="111"/>
        <v>161330.1</v>
      </c>
      <c r="E158" s="9">
        <f>E163</f>
        <v>3824.3</v>
      </c>
      <c r="F158" s="9">
        <f t="shared" ref="F158:O158" si="115">F163</f>
        <v>6050.4</v>
      </c>
      <c r="G158" s="9">
        <f t="shared" si="115"/>
        <v>6309.1</v>
      </c>
      <c r="H158" s="9">
        <f t="shared" si="115"/>
        <v>7109.3</v>
      </c>
      <c r="I158" s="9">
        <f t="shared" si="115"/>
        <v>3233.1</v>
      </c>
      <c r="J158" s="9">
        <f t="shared" si="115"/>
        <v>63008.2</v>
      </c>
      <c r="K158" s="9">
        <f t="shared" si="115"/>
        <v>17494.8</v>
      </c>
      <c r="L158" s="9">
        <f t="shared" si="115"/>
        <v>17413.8</v>
      </c>
      <c r="M158" s="47">
        <f t="shared" si="115"/>
        <v>3580.7</v>
      </c>
      <c r="N158" s="47">
        <f t="shared" si="115"/>
        <v>16652.3</v>
      </c>
      <c r="O158" s="9">
        <f t="shared" si="115"/>
        <v>16654.099999999999</v>
      </c>
    </row>
    <row r="159" spans="1:15" ht="36" customHeight="1" x14ac:dyDescent="0.35">
      <c r="A159" s="55" t="s">
        <v>19</v>
      </c>
      <c r="B159" s="55" t="s">
        <v>49</v>
      </c>
      <c r="C159" s="21" t="s">
        <v>0</v>
      </c>
      <c r="D159" s="9">
        <f>E159+F159+G159+H159+I159+J159+K159+L159+M159+N159+O159</f>
        <v>262293.40000000002</v>
      </c>
      <c r="E159" s="9">
        <f>E160+E161+E162+E163</f>
        <v>9538.7999999999993</v>
      </c>
      <c r="F159" s="9">
        <f>F160+F161+F162+F163</f>
        <v>11482.699999999999</v>
      </c>
      <c r="G159" s="9">
        <f t="shared" ref="G159:J159" si="116">G160+G161+G162+G163</f>
        <v>10898</v>
      </c>
      <c r="H159" s="9">
        <f t="shared" si="116"/>
        <v>12432.4</v>
      </c>
      <c r="I159" s="9">
        <f t="shared" si="116"/>
        <v>7783.2000000000007</v>
      </c>
      <c r="J159" s="9">
        <f t="shared" si="116"/>
        <v>96930</v>
      </c>
      <c r="K159" s="9">
        <f t="shared" ref="K159:O159" si="117">K160+K161+K162+K163</f>
        <v>26915.1</v>
      </c>
      <c r="L159" s="9">
        <f t="shared" si="117"/>
        <v>26254</v>
      </c>
      <c r="M159" s="47">
        <f t="shared" si="117"/>
        <v>6713.1</v>
      </c>
      <c r="N159" s="47">
        <f>N160+N161+N162+N163</f>
        <v>27152</v>
      </c>
      <c r="O159" s="9">
        <f t="shared" si="117"/>
        <v>26194.1</v>
      </c>
    </row>
    <row r="160" spans="1:15" ht="36" customHeight="1" x14ac:dyDescent="0.35">
      <c r="A160" s="55"/>
      <c r="B160" s="55"/>
      <c r="C160" s="21" t="s">
        <v>2</v>
      </c>
      <c r="D160" s="9">
        <f>E160+F160+G160+H160+I160+J160+K160+L160+M160+N160+O160</f>
        <v>27581.199999999997</v>
      </c>
      <c r="E160" s="9">
        <f t="shared" ref="E160:O162" si="118">E165</f>
        <v>1683.1</v>
      </c>
      <c r="F160" s="9">
        <f t="shared" si="118"/>
        <v>2461.1</v>
      </c>
      <c r="G160" s="9">
        <f t="shared" si="118"/>
        <v>2005.8</v>
      </c>
      <c r="H160" s="9">
        <f t="shared" si="118"/>
        <v>0</v>
      </c>
      <c r="I160" s="9">
        <f t="shared" si="118"/>
        <v>0</v>
      </c>
      <c r="J160" s="9">
        <f t="shared" si="118"/>
        <v>0</v>
      </c>
      <c r="K160" s="9">
        <f t="shared" si="118"/>
        <v>0</v>
      </c>
      <c r="L160" s="9">
        <f t="shared" si="118"/>
        <v>4654.3</v>
      </c>
      <c r="M160" s="47">
        <f t="shared" si="118"/>
        <v>2250.1999999999998</v>
      </c>
      <c r="N160" s="47">
        <f t="shared" si="118"/>
        <v>7352.6</v>
      </c>
      <c r="O160" s="9">
        <f t="shared" si="118"/>
        <v>7174.1</v>
      </c>
    </row>
    <row r="161" spans="1:15" ht="36" customHeight="1" x14ac:dyDescent="0.35">
      <c r="A161" s="55"/>
      <c r="B161" s="55"/>
      <c r="C161" s="21" t="s">
        <v>3</v>
      </c>
      <c r="D161" s="9">
        <f t="shared" ref="D161:D168" si="119">E161+F161+G161+H161+I161+J161+K161+L161+M161+N161+O161</f>
        <v>62478.8</v>
      </c>
      <c r="E161" s="9">
        <f t="shared" si="118"/>
        <v>2089.9</v>
      </c>
      <c r="F161" s="9">
        <f t="shared" si="118"/>
        <v>1537.6</v>
      </c>
      <c r="G161" s="9">
        <f t="shared" si="118"/>
        <v>1643</v>
      </c>
      <c r="H161" s="9">
        <f t="shared" si="118"/>
        <v>4826.3999999999996</v>
      </c>
      <c r="I161" s="9">
        <f t="shared" si="118"/>
        <v>4078.1</v>
      </c>
      <c r="J161" s="9">
        <f t="shared" si="118"/>
        <v>31891.8</v>
      </c>
      <c r="K161" s="9">
        <f t="shared" si="118"/>
        <v>8855.1</v>
      </c>
      <c r="L161" s="9">
        <f t="shared" si="118"/>
        <v>3655.5</v>
      </c>
      <c r="M161" s="47">
        <f t="shared" si="118"/>
        <v>493.9</v>
      </c>
      <c r="N161" s="47">
        <f t="shared" si="118"/>
        <v>1614</v>
      </c>
      <c r="O161" s="9">
        <f t="shared" si="118"/>
        <v>1793.5</v>
      </c>
    </row>
    <row r="162" spans="1:15" ht="36" customHeight="1" x14ac:dyDescent="0.35">
      <c r="A162" s="55"/>
      <c r="B162" s="55"/>
      <c r="C162" s="21" t="s">
        <v>4</v>
      </c>
      <c r="D162" s="9">
        <f t="shared" si="119"/>
        <v>10903.3</v>
      </c>
      <c r="E162" s="9">
        <f t="shared" si="118"/>
        <v>1941.5</v>
      </c>
      <c r="F162" s="9">
        <f t="shared" si="118"/>
        <v>1433.6</v>
      </c>
      <c r="G162" s="9">
        <f t="shared" si="118"/>
        <v>940.1</v>
      </c>
      <c r="H162" s="9">
        <f t="shared" si="118"/>
        <v>496.7</v>
      </c>
      <c r="I162" s="9">
        <f t="shared" si="118"/>
        <v>472</v>
      </c>
      <c r="J162" s="9">
        <f t="shared" si="118"/>
        <v>2030</v>
      </c>
      <c r="K162" s="9">
        <f t="shared" si="118"/>
        <v>565.20000000000005</v>
      </c>
      <c r="L162" s="9">
        <f t="shared" si="118"/>
        <v>530.4</v>
      </c>
      <c r="M162" s="47">
        <f>M167</f>
        <v>388.3</v>
      </c>
      <c r="N162" s="47">
        <f>N167</f>
        <v>1533.1</v>
      </c>
      <c r="O162" s="9">
        <f>O167</f>
        <v>572.4</v>
      </c>
    </row>
    <row r="163" spans="1:15" ht="36" customHeight="1" x14ac:dyDescent="0.35">
      <c r="A163" s="55"/>
      <c r="B163" s="55"/>
      <c r="C163" s="21" t="s">
        <v>5</v>
      </c>
      <c r="D163" s="9">
        <f t="shared" si="119"/>
        <v>161330.1</v>
      </c>
      <c r="E163" s="9">
        <f>E168</f>
        <v>3824.3</v>
      </c>
      <c r="F163" s="9">
        <f t="shared" ref="F163:O163" si="120">F168</f>
        <v>6050.4</v>
      </c>
      <c r="G163" s="9">
        <f t="shared" si="120"/>
        <v>6309.1</v>
      </c>
      <c r="H163" s="9">
        <f t="shared" si="120"/>
        <v>7109.3</v>
      </c>
      <c r="I163" s="9">
        <f t="shared" si="120"/>
        <v>3233.1</v>
      </c>
      <c r="J163" s="9">
        <f t="shared" si="120"/>
        <v>63008.2</v>
      </c>
      <c r="K163" s="9">
        <f t="shared" si="120"/>
        <v>17494.8</v>
      </c>
      <c r="L163" s="9">
        <f t="shared" si="120"/>
        <v>17413.8</v>
      </c>
      <c r="M163" s="47">
        <f t="shared" si="120"/>
        <v>3580.7</v>
      </c>
      <c r="N163" s="47">
        <f t="shared" si="120"/>
        <v>16652.3</v>
      </c>
      <c r="O163" s="9">
        <f t="shared" si="120"/>
        <v>16654.099999999999</v>
      </c>
    </row>
    <row r="164" spans="1:15" ht="36" customHeight="1" x14ac:dyDescent="0.35">
      <c r="A164" s="55" t="s">
        <v>31</v>
      </c>
      <c r="B164" s="55" t="s">
        <v>52</v>
      </c>
      <c r="C164" s="21" t="s">
        <v>0</v>
      </c>
      <c r="D164" s="9">
        <f t="shared" si="119"/>
        <v>262293.40000000002</v>
      </c>
      <c r="E164" s="9">
        <f>E165+E166+E167+E168</f>
        <v>9538.7999999999993</v>
      </c>
      <c r="F164" s="9">
        <f t="shared" ref="F164:O164" si="121">F165+F166+F167+F168</f>
        <v>11482.699999999999</v>
      </c>
      <c r="G164" s="9">
        <f t="shared" si="121"/>
        <v>10898</v>
      </c>
      <c r="H164" s="9">
        <f t="shared" si="121"/>
        <v>12432.4</v>
      </c>
      <c r="I164" s="9">
        <f t="shared" si="121"/>
        <v>7783.2000000000007</v>
      </c>
      <c r="J164" s="9">
        <f t="shared" si="121"/>
        <v>96930</v>
      </c>
      <c r="K164" s="9">
        <f t="shared" si="121"/>
        <v>26915.1</v>
      </c>
      <c r="L164" s="9">
        <f t="shared" si="121"/>
        <v>26254</v>
      </c>
      <c r="M164" s="47">
        <f t="shared" si="121"/>
        <v>6713.1</v>
      </c>
      <c r="N164" s="47">
        <f t="shared" si="121"/>
        <v>27152</v>
      </c>
      <c r="O164" s="9">
        <f t="shared" si="121"/>
        <v>26194.1</v>
      </c>
    </row>
    <row r="165" spans="1:15" ht="36" customHeight="1" x14ac:dyDescent="0.35">
      <c r="A165" s="55"/>
      <c r="B165" s="55"/>
      <c r="C165" s="21" t="s">
        <v>2</v>
      </c>
      <c r="D165" s="9">
        <f t="shared" si="119"/>
        <v>27581.199999999997</v>
      </c>
      <c r="E165" s="9">
        <v>1683.1</v>
      </c>
      <c r="F165" s="9">
        <v>2461.1</v>
      </c>
      <c r="G165" s="9">
        <v>2005.8</v>
      </c>
      <c r="H165" s="9">
        <v>0</v>
      </c>
      <c r="I165" s="9">
        <v>0</v>
      </c>
      <c r="J165" s="9">
        <v>0</v>
      </c>
      <c r="K165" s="9">
        <v>0</v>
      </c>
      <c r="L165" s="9">
        <v>4654.3</v>
      </c>
      <c r="M165" s="47">
        <v>2250.1999999999998</v>
      </c>
      <c r="N165" s="47">
        <v>7352.6</v>
      </c>
      <c r="O165" s="9">
        <v>7174.1</v>
      </c>
    </row>
    <row r="166" spans="1:15" ht="36" customHeight="1" x14ac:dyDescent="0.35">
      <c r="A166" s="55"/>
      <c r="B166" s="55"/>
      <c r="C166" s="21" t="s">
        <v>3</v>
      </c>
      <c r="D166" s="9">
        <f t="shared" si="119"/>
        <v>62478.8</v>
      </c>
      <c r="E166" s="9">
        <v>2089.9</v>
      </c>
      <c r="F166" s="9">
        <v>1537.6</v>
      </c>
      <c r="G166" s="9">
        <v>1643</v>
      </c>
      <c r="H166" s="9">
        <v>4826.3999999999996</v>
      </c>
      <c r="I166" s="9">
        <v>4078.1</v>
      </c>
      <c r="J166" s="9">
        <v>31891.8</v>
      </c>
      <c r="K166" s="9">
        <v>8855.1</v>
      </c>
      <c r="L166" s="9">
        <v>3655.5</v>
      </c>
      <c r="M166" s="47">
        <v>493.9</v>
      </c>
      <c r="N166" s="47">
        <v>1614</v>
      </c>
      <c r="O166" s="9">
        <v>1793.5</v>
      </c>
    </row>
    <row r="167" spans="1:15" ht="36" customHeight="1" x14ac:dyDescent="0.35">
      <c r="A167" s="55"/>
      <c r="B167" s="55"/>
      <c r="C167" s="21" t="s">
        <v>4</v>
      </c>
      <c r="D167" s="9">
        <f t="shared" si="119"/>
        <v>10903.3</v>
      </c>
      <c r="E167" s="9">
        <v>1941.5</v>
      </c>
      <c r="F167" s="9">
        <v>1433.6</v>
      </c>
      <c r="G167" s="9">
        <v>940.1</v>
      </c>
      <c r="H167" s="9">
        <v>496.7</v>
      </c>
      <c r="I167" s="9">
        <v>472</v>
      </c>
      <c r="J167" s="9">
        <v>2030</v>
      </c>
      <c r="K167" s="9">
        <v>565.20000000000005</v>
      </c>
      <c r="L167" s="9">
        <v>530.4</v>
      </c>
      <c r="M167" s="47">
        <v>388.3</v>
      </c>
      <c r="N167" s="47">
        <v>1533.1</v>
      </c>
      <c r="O167" s="9">
        <v>572.4</v>
      </c>
    </row>
    <row r="168" spans="1:15" ht="36" customHeight="1" x14ac:dyDescent="0.35">
      <c r="A168" s="55"/>
      <c r="B168" s="55"/>
      <c r="C168" s="21" t="s">
        <v>5</v>
      </c>
      <c r="D168" s="9">
        <f t="shared" si="119"/>
        <v>161330.1</v>
      </c>
      <c r="E168" s="9">
        <v>3824.3</v>
      </c>
      <c r="F168" s="9">
        <v>6050.4</v>
      </c>
      <c r="G168" s="9">
        <v>6309.1</v>
      </c>
      <c r="H168" s="9">
        <v>7109.3</v>
      </c>
      <c r="I168" s="9">
        <v>3233.1</v>
      </c>
      <c r="J168" s="9">
        <v>63008.2</v>
      </c>
      <c r="K168" s="9">
        <v>17494.8</v>
      </c>
      <c r="L168" s="9">
        <v>17413.8</v>
      </c>
      <c r="M168" s="47">
        <v>3580.7</v>
      </c>
      <c r="N168" s="47">
        <v>16652.3</v>
      </c>
      <c r="O168" s="9">
        <v>16654.099999999999</v>
      </c>
    </row>
    <row r="169" spans="1:15" ht="36" customHeight="1" x14ac:dyDescent="0.3">
      <c r="A169" s="54" t="s">
        <v>15</v>
      </c>
      <c r="B169" s="54" t="s">
        <v>74</v>
      </c>
      <c r="C169" s="20" t="s">
        <v>0</v>
      </c>
      <c r="D169" s="49">
        <f>E169+F169+G169+H169+I169+J169+K169+L169+M169+N169+O169</f>
        <v>537824.80000000005</v>
      </c>
      <c r="E169" s="10">
        <f>E170+E171+E172+E173</f>
        <v>19035.5</v>
      </c>
      <c r="F169" s="10">
        <f t="shared" ref="F169:O169" si="122">F170+F171+F172+F173</f>
        <v>19662.599999999999</v>
      </c>
      <c r="G169" s="10">
        <f t="shared" si="122"/>
        <v>21884.1</v>
      </c>
      <c r="H169" s="10">
        <f t="shared" si="122"/>
        <v>25547.8</v>
      </c>
      <c r="I169" s="10">
        <f t="shared" si="122"/>
        <v>25653.600000000002</v>
      </c>
      <c r="J169" s="10">
        <f t="shared" si="122"/>
        <v>31434</v>
      </c>
      <c r="K169" s="10">
        <f t="shared" si="122"/>
        <v>36891.599999999999</v>
      </c>
      <c r="L169" s="10">
        <f t="shared" si="122"/>
        <v>82942.5</v>
      </c>
      <c r="M169" s="49">
        <f t="shared" si="122"/>
        <v>92735</v>
      </c>
      <c r="N169" s="10">
        <f t="shared" si="122"/>
        <v>89257.400000000009</v>
      </c>
      <c r="O169" s="10">
        <f t="shared" si="122"/>
        <v>92780.7</v>
      </c>
    </row>
    <row r="170" spans="1:15" ht="36" customHeight="1" x14ac:dyDescent="0.35">
      <c r="A170" s="54"/>
      <c r="B170" s="54"/>
      <c r="C170" s="21" t="s">
        <v>2</v>
      </c>
      <c r="D170" s="9">
        <f t="shared" ref="D170:D172" si="123">E170+F170+G170+H170+I170+J170+K170+L170+M170+N170+O170</f>
        <v>0</v>
      </c>
      <c r="E170" s="9">
        <f t="shared" ref="E170:O172" si="124">E175+E195</f>
        <v>0</v>
      </c>
      <c r="F170" s="9">
        <f t="shared" si="124"/>
        <v>0</v>
      </c>
      <c r="G170" s="9">
        <f t="shared" si="124"/>
        <v>0</v>
      </c>
      <c r="H170" s="9">
        <f t="shared" si="124"/>
        <v>0</v>
      </c>
      <c r="I170" s="9">
        <f t="shared" si="124"/>
        <v>0</v>
      </c>
      <c r="J170" s="9">
        <f t="shared" si="124"/>
        <v>0</v>
      </c>
      <c r="K170" s="9">
        <f t="shared" si="124"/>
        <v>0</v>
      </c>
      <c r="L170" s="9">
        <f t="shared" si="124"/>
        <v>0</v>
      </c>
      <c r="M170" s="47">
        <f t="shared" si="124"/>
        <v>0</v>
      </c>
      <c r="N170" s="47">
        <f t="shared" si="124"/>
        <v>0</v>
      </c>
      <c r="O170" s="9">
        <f t="shared" si="124"/>
        <v>0</v>
      </c>
    </row>
    <row r="171" spans="1:15" ht="36" customHeight="1" x14ac:dyDescent="0.35">
      <c r="A171" s="54"/>
      <c r="B171" s="54"/>
      <c r="C171" s="21" t="s">
        <v>3</v>
      </c>
      <c r="D171" s="9">
        <f t="shared" si="123"/>
        <v>14.900000000000002</v>
      </c>
      <c r="E171" s="9">
        <f t="shared" si="124"/>
        <v>0</v>
      </c>
      <c r="F171" s="9">
        <f t="shared" si="124"/>
        <v>0</v>
      </c>
      <c r="G171" s="9">
        <f t="shared" si="124"/>
        <v>0</v>
      </c>
      <c r="H171" s="9">
        <f t="shared" si="124"/>
        <v>0</v>
      </c>
      <c r="I171" s="9">
        <f t="shared" si="124"/>
        <v>2.2000000000000002</v>
      </c>
      <c r="J171" s="9">
        <f t="shared" si="124"/>
        <v>2.6</v>
      </c>
      <c r="K171" s="9">
        <f t="shared" si="124"/>
        <v>2.6</v>
      </c>
      <c r="L171" s="9">
        <f t="shared" si="124"/>
        <v>2.1</v>
      </c>
      <c r="M171" s="47">
        <f t="shared" si="124"/>
        <v>1.8</v>
      </c>
      <c r="N171" s="47">
        <f t="shared" si="124"/>
        <v>1.8</v>
      </c>
      <c r="O171" s="9">
        <f t="shared" si="124"/>
        <v>1.8</v>
      </c>
    </row>
    <row r="172" spans="1:15" ht="36" customHeight="1" x14ac:dyDescent="0.35">
      <c r="A172" s="54"/>
      <c r="B172" s="54"/>
      <c r="C172" s="21" t="s">
        <v>4</v>
      </c>
      <c r="D172" s="11">
        <f t="shared" si="123"/>
        <v>537809.9</v>
      </c>
      <c r="E172" s="9">
        <f t="shared" si="124"/>
        <v>19035.5</v>
      </c>
      <c r="F172" s="9">
        <f t="shared" si="124"/>
        <v>19662.599999999999</v>
      </c>
      <c r="G172" s="9">
        <f t="shared" si="124"/>
        <v>21884.1</v>
      </c>
      <c r="H172" s="9">
        <f t="shared" si="124"/>
        <v>25547.8</v>
      </c>
      <c r="I172" s="9">
        <f t="shared" si="124"/>
        <v>25651.4</v>
      </c>
      <c r="J172" s="9">
        <f t="shared" si="124"/>
        <v>31431.4</v>
      </c>
      <c r="K172" s="9">
        <f t="shared" si="124"/>
        <v>36889</v>
      </c>
      <c r="L172" s="9">
        <f t="shared" si="124"/>
        <v>82940.399999999994</v>
      </c>
      <c r="M172" s="11">
        <f t="shared" si="124"/>
        <v>92733.2</v>
      </c>
      <c r="N172" s="47">
        <f t="shared" si="124"/>
        <v>89255.6</v>
      </c>
      <c r="O172" s="9">
        <f t="shared" si="124"/>
        <v>92778.9</v>
      </c>
    </row>
    <row r="173" spans="1:15" ht="36" customHeight="1" x14ac:dyDescent="0.35">
      <c r="A173" s="54"/>
      <c r="B173" s="54"/>
      <c r="C173" s="21" t="s">
        <v>5</v>
      </c>
      <c r="D173" s="9">
        <f>E173+F173+G173+H173+I173+J173+K173+L173+M173+N173+O173</f>
        <v>0</v>
      </c>
      <c r="E173" s="9">
        <f>E178+E198</f>
        <v>0</v>
      </c>
      <c r="F173" s="9">
        <f t="shared" ref="F173:O173" si="125">F178+F198</f>
        <v>0</v>
      </c>
      <c r="G173" s="9">
        <f t="shared" si="125"/>
        <v>0</v>
      </c>
      <c r="H173" s="9">
        <f t="shared" si="125"/>
        <v>0</v>
      </c>
      <c r="I173" s="9">
        <f t="shared" si="125"/>
        <v>0</v>
      </c>
      <c r="J173" s="9">
        <f t="shared" si="125"/>
        <v>0</v>
      </c>
      <c r="K173" s="9">
        <f t="shared" si="125"/>
        <v>0</v>
      </c>
      <c r="L173" s="9">
        <f t="shared" si="125"/>
        <v>0</v>
      </c>
      <c r="M173" s="47">
        <f t="shared" si="125"/>
        <v>0</v>
      </c>
      <c r="N173" s="47">
        <f t="shared" si="125"/>
        <v>0</v>
      </c>
      <c r="O173" s="9">
        <f t="shared" si="125"/>
        <v>0</v>
      </c>
    </row>
    <row r="174" spans="1:15" ht="36" customHeight="1" x14ac:dyDescent="0.35">
      <c r="A174" s="55" t="s">
        <v>25</v>
      </c>
      <c r="B174" s="55" t="s">
        <v>24</v>
      </c>
      <c r="C174" s="21" t="s">
        <v>0</v>
      </c>
      <c r="D174" s="9">
        <f>E174+F174+G174+H174+I174+J174+K174+L174+M174+N174+O174</f>
        <v>323579.2</v>
      </c>
      <c r="E174" s="9">
        <f>E175+E176+E177+E178</f>
        <v>19035.5</v>
      </c>
      <c r="F174" s="9">
        <f t="shared" ref="F174:O174" si="126">F175+F176+F177+F178</f>
        <v>19662.599999999999</v>
      </c>
      <c r="G174" s="9">
        <f t="shared" si="126"/>
        <v>21884.1</v>
      </c>
      <c r="H174" s="9">
        <f t="shared" si="126"/>
        <v>25547.8</v>
      </c>
      <c r="I174" s="9">
        <f t="shared" si="126"/>
        <v>25653.600000000002</v>
      </c>
      <c r="J174" s="9">
        <f t="shared" si="126"/>
        <v>31434</v>
      </c>
      <c r="K174" s="9">
        <f t="shared" si="126"/>
        <v>36891.599999999999</v>
      </c>
      <c r="L174" s="9">
        <f t="shared" si="126"/>
        <v>32800.299999999996</v>
      </c>
      <c r="M174" s="47">
        <f t="shared" si="126"/>
        <v>39603.800000000003</v>
      </c>
      <c r="N174" s="47">
        <f t="shared" si="126"/>
        <v>35032.600000000006</v>
      </c>
      <c r="O174" s="9">
        <f t="shared" si="126"/>
        <v>36033.300000000003</v>
      </c>
    </row>
    <row r="175" spans="1:15" ht="36" customHeight="1" x14ac:dyDescent="0.35">
      <c r="A175" s="55"/>
      <c r="B175" s="55"/>
      <c r="C175" s="21" t="s">
        <v>2</v>
      </c>
      <c r="D175" s="9">
        <f t="shared" ref="D175:D177" si="127">E175+F175+G175+H175+I175+J175+K175+L175+M175+N175+O175</f>
        <v>0</v>
      </c>
      <c r="E175" s="9">
        <f t="shared" ref="E175:O177" si="128">E185+E180+E190</f>
        <v>0</v>
      </c>
      <c r="F175" s="9">
        <f t="shared" si="128"/>
        <v>0</v>
      </c>
      <c r="G175" s="9">
        <f t="shared" si="128"/>
        <v>0</v>
      </c>
      <c r="H175" s="9">
        <f t="shared" si="128"/>
        <v>0</v>
      </c>
      <c r="I175" s="9">
        <f t="shared" si="128"/>
        <v>0</v>
      </c>
      <c r="J175" s="9">
        <f t="shared" si="128"/>
        <v>0</v>
      </c>
      <c r="K175" s="9">
        <f t="shared" si="128"/>
        <v>0</v>
      </c>
      <c r="L175" s="9">
        <f t="shared" si="128"/>
        <v>0</v>
      </c>
      <c r="M175" s="47">
        <f t="shared" si="128"/>
        <v>0</v>
      </c>
      <c r="N175" s="47">
        <f t="shared" si="128"/>
        <v>0</v>
      </c>
      <c r="O175" s="9">
        <f t="shared" si="128"/>
        <v>0</v>
      </c>
    </row>
    <row r="176" spans="1:15" ht="36" customHeight="1" x14ac:dyDescent="0.35">
      <c r="A176" s="55"/>
      <c r="B176" s="55"/>
      <c r="C176" s="21" t="s">
        <v>3</v>
      </c>
      <c r="D176" s="9">
        <f t="shared" si="127"/>
        <v>14.900000000000002</v>
      </c>
      <c r="E176" s="9">
        <f t="shared" si="128"/>
        <v>0</v>
      </c>
      <c r="F176" s="9">
        <f t="shared" si="128"/>
        <v>0</v>
      </c>
      <c r="G176" s="9">
        <f t="shared" si="128"/>
        <v>0</v>
      </c>
      <c r="H176" s="9">
        <f t="shared" si="128"/>
        <v>0</v>
      </c>
      <c r="I176" s="9">
        <f t="shared" si="128"/>
        <v>2.2000000000000002</v>
      </c>
      <c r="J176" s="9">
        <f t="shared" si="128"/>
        <v>2.6</v>
      </c>
      <c r="K176" s="9">
        <f t="shared" si="128"/>
        <v>2.6</v>
      </c>
      <c r="L176" s="9">
        <f t="shared" si="128"/>
        <v>2.1</v>
      </c>
      <c r="M176" s="47">
        <f t="shared" si="128"/>
        <v>1.8</v>
      </c>
      <c r="N176" s="47">
        <f t="shared" si="128"/>
        <v>1.8</v>
      </c>
      <c r="O176" s="9">
        <f t="shared" si="128"/>
        <v>1.8</v>
      </c>
    </row>
    <row r="177" spans="1:15" ht="36" customHeight="1" x14ac:dyDescent="0.35">
      <c r="A177" s="55"/>
      <c r="B177" s="55"/>
      <c r="C177" s="21" t="s">
        <v>4</v>
      </c>
      <c r="D177" s="9">
        <f t="shared" si="127"/>
        <v>323564.3</v>
      </c>
      <c r="E177" s="9">
        <f t="shared" si="128"/>
        <v>19035.5</v>
      </c>
      <c r="F177" s="9">
        <f t="shared" si="128"/>
        <v>19662.599999999999</v>
      </c>
      <c r="G177" s="9">
        <f t="shared" si="128"/>
        <v>21884.1</v>
      </c>
      <c r="H177" s="9">
        <f t="shared" si="128"/>
        <v>25547.8</v>
      </c>
      <c r="I177" s="9">
        <f t="shared" si="128"/>
        <v>25651.4</v>
      </c>
      <c r="J177" s="9">
        <f t="shared" si="128"/>
        <v>31431.4</v>
      </c>
      <c r="K177" s="9">
        <f t="shared" si="128"/>
        <v>36889</v>
      </c>
      <c r="L177" s="9">
        <f t="shared" si="128"/>
        <v>32798.199999999997</v>
      </c>
      <c r="M177" s="47">
        <f t="shared" si="128"/>
        <v>39602</v>
      </c>
      <c r="N177" s="47">
        <f t="shared" si="128"/>
        <v>35030.800000000003</v>
      </c>
      <c r="O177" s="9">
        <f t="shared" si="128"/>
        <v>36031.5</v>
      </c>
    </row>
    <row r="178" spans="1:15" ht="36" customHeight="1" x14ac:dyDescent="0.35">
      <c r="A178" s="55"/>
      <c r="B178" s="55"/>
      <c r="C178" s="21" t="s">
        <v>5</v>
      </c>
      <c r="D178" s="9">
        <f>E178+F178+G178+H178+I178+J178+K178+L178+M178+N178+O178</f>
        <v>0</v>
      </c>
      <c r="E178" s="9">
        <f>E188+E183+E193</f>
        <v>0</v>
      </c>
      <c r="F178" s="9">
        <f t="shared" ref="F178:O178" si="129">F188+F183+F193</f>
        <v>0</v>
      </c>
      <c r="G178" s="9">
        <f t="shared" si="129"/>
        <v>0</v>
      </c>
      <c r="H178" s="9">
        <f t="shared" si="129"/>
        <v>0</v>
      </c>
      <c r="I178" s="9">
        <f t="shared" si="129"/>
        <v>0</v>
      </c>
      <c r="J178" s="9">
        <f t="shared" si="129"/>
        <v>0</v>
      </c>
      <c r="K178" s="9">
        <f t="shared" si="129"/>
        <v>0</v>
      </c>
      <c r="L178" s="9">
        <f t="shared" si="129"/>
        <v>0</v>
      </c>
      <c r="M178" s="47">
        <f t="shared" si="129"/>
        <v>0</v>
      </c>
      <c r="N178" s="47">
        <f t="shared" si="129"/>
        <v>0</v>
      </c>
      <c r="O178" s="9">
        <f t="shared" si="129"/>
        <v>0</v>
      </c>
    </row>
    <row r="179" spans="1:15" ht="36" customHeight="1" x14ac:dyDescent="0.35">
      <c r="A179" s="55" t="s">
        <v>32</v>
      </c>
      <c r="B179" s="55" t="s">
        <v>47</v>
      </c>
      <c r="C179" s="21" t="s">
        <v>0</v>
      </c>
      <c r="D179" s="9">
        <f>E179+F179+G179+H179+I179+J179+K179+L179+M179+N179+O179</f>
        <v>293026.3</v>
      </c>
      <c r="E179" s="9">
        <f t="shared" ref="E179:J179" si="130">E180+E181+E182+E183</f>
        <v>18135.900000000001</v>
      </c>
      <c r="F179" s="9">
        <f t="shared" si="130"/>
        <v>17858.599999999999</v>
      </c>
      <c r="G179" s="9">
        <f>G180+G181+G182+G183</f>
        <v>20239.099999999999</v>
      </c>
      <c r="H179" s="9">
        <f t="shared" si="130"/>
        <v>21996.2</v>
      </c>
      <c r="I179" s="9">
        <f t="shared" si="130"/>
        <v>22839.200000000001</v>
      </c>
      <c r="J179" s="9">
        <f t="shared" si="130"/>
        <v>27493.5</v>
      </c>
      <c r="K179" s="9">
        <f t="shared" ref="K179:O179" si="131">K180+K181+K182+K183</f>
        <v>29294</v>
      </c>
      <c r="L179" s="9">
        <f t="shared" si="131"/>
        <v>31053.599999999999</v>
      </c>
      <c r="M179" s="47">
        <f t="shared" si="131"/>
        <v>35103.5</v>
      </c>
      <c r="N179" s="47">
        <f t="shared" si="131"/>
        <v>34006</v>
      </c>
      <c r="O179" s="9">
        <f t="shared" si="131"/>
        <v>35006.699999999997</v>
      </c>
    </row>
    <row r="180" spans="1:15" ht="36" customHeight="1" x14ac:dyDescent="0.35">
      <c r="A180" s="55"/>
      <c r="B180" s="55"/>
      <c r="C180" s="21" t="s">
        <v>2</v>
      </c>
      <c r="D180" s="9">
        <f t="shared" ref="D180:D184" si="132">E180+F180+G180+H180+I180+J180+K180+L180+M180+N180+O180</f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47">
        <v>0</v>
      </c>
      <c r="N180" s="47">
        <v>0</v>
      </c>
      <c r="O180" s="9">
        <v>0</v>
      </c>
    </row>
    <row r="181" spans="1:15" ht="36" customHeight="1" x14ac:dyDescent="0.35">
      <c r="A181" s="55"/>
      <c r="B181" s="55"/>
      <c r="C181" s="21" t="s">
        <v>3</v>
      </c>
      <c r="D181" s="9">
        <f t="shared" si="132"/>
        <v>0</v>
      </c>
      <c r="E181" s="9">
        <v>0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47">
        <v>0</v>
      </c>
      <c r="N181" s="47">
        <v>0</v>
      </c>
      <c r="O181" s="9">
        <v>0</v>
      </c>
    </row>
    <row r="182" spans="1:15" ht="36" customHeight="1" x14ac:dyDescent="0.35">
      <c r="A182" s="55"/>
      <c r="B182" s="55"/>
      <c r="C182" s="21" t="s">
        <v>4</v>
      </c>
      <c r="D182" s="9">
        <f t="shared" si="132"/>
        <v>293026.3</v>
      </c>
      <c r="E182" s="9">
        <v>18135.900000000001</v>
      </c>
      <c r="F182" s="9">
        <v>17858.599999999999</v>
      </c>
      <c r="G182" s="9">
        <v>20239.099999999999</v>
      </c>
      <c r="H182" s="9">
        <v>21996.2</v>
      </c>
      <c r="I182" s="9">
        <v>22839.200000000001</v>
      </c>
      <c r="J182" s="9">
        <v>27493.5</v>
      </c>
      <c r="K182" s="9">
        <v>29294</v>
      </c>
      <c r="L182" s="9">
        <v>31053.599999999999</v>
      </c>
      <c r="M182" s="47">
        <v>35103.5</v>
      </c>
      <c r="N182" s="47">
        <v>34006</v>
      </c>
      <c r="O182" s="9">
        <v>35006.699999999997</v>
      </c>
    </row>
    <row r="183" spans="1:15" ht="36" customHeight="1" x14ac:dyDescent="0.35">
      <c r="A183" s="55"/>
      <c r="B183" s="55"/>
      <c r="C183" s="21" t="s">
        <v>5</v>
      </c>
      <c r="D183" s="9">
        <f t="shared" si="132"/>
        <v>0</v>
      </c>
      <c r="E183" s="9"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47">
        <v>0</v>
      </c>
      <c r="N183" s="47">
        <v>0</v>
      </c>
      <c r="O183" s="9">
        <v>0</v>
      </c>
    </row>
    <row r="184" spans="1:15" ht="36" customHeight="1" x14ac:dyDescent="0.35">
      <c r="A184" s="55" t="s">
        <v>68</v>
      </c>
      <c r="B184" s="55" t="s">
        <v>33</v>
      </c>
      <c r="C184" s="21" t="s">
        <v>0</v>
      </c>
      <c r="D184" s="9">
        <f t="shared" si="132"/>
        <v>30538</v>
      </c>
      <c r="E184" s="9">
        <f t="shared" ref="E184:J184" si="133">E185+E186+E187+E188</f>
        <v>899.6</v>
      </c>
      <c r="F184" s="9">
        <f t="shared" si="133"/>
        <v>1804</v>
      </c>
      <c r="G184" s="9">
        <f t="shared" si="133"/>
        <v>1645</v>
      </c>
      <c r="H184" s="9">
        <f t="shared" si="133"/>
        <v>3551.6</v>
      </c>
      <c r="I184" s="9">
        <f t="shared" si="133"/>
        <v>2812.2</v>
      </c>
      <c r="J184" s="9">
        <f t="shared" si="133"/>
        <v>3937.9</v>
      </c>
      <c r="K184" s="9">
        <f t="shared" ref="K184:O184" si="134">K185+K186+K187+K188</f>
        <v>7595</v>
      </c>
      <c r="L184" s="9">
        <f t="shared" si="134"/>
        <v>1744.6</v>
      </c>
      <c r="M184" s="47">
        <f t="shared" si="134"/>
        <v>4498.5</v>
      </c>
      <c r="N184" s="47">
        <f t="shared" si="134"/>
        <v>1024.8</v>
      </c>
      <c r="O184" s="9">
        <f t="shared" si="134"/>
        <v>1024.8</v>
      </c>
    </row>
    <row r="185" spans="1:15" ht="36" customHeight="1" x14ac:dyDescent="0.35">
      <c r="A185" s="55"/>
      <c r="B185" s="55"/>
      <c r="C185" s="21" t="s">
        <v>2</v>
      </c>
      <c r="D185" s="9">
        <f>E185+F185+G185+H185+I185+J185+K185+L185+M185+N185+O185</f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47">
        <v>0</v>
      </c>
      <c r="N185" s="47">
        <v>0</v>
      </c>
      <c r="O185" s="9">
        <v>0</v>
      </c>
    </row>
    <row r="186" spans="1:15" ht="36" customHeight="1" x14ac:dyDescent="0.35">
      <c r="A186" s="55"/>
      <c r="B186" s="55"/>
      <c r="C186" s="21" t="s">
        <v>3</v>
      </c>
      <c r="D186" s="9">
        <f t="shared" ref="D186:D188" si="135">E186+F186+G186+H186+I186+J186+K186+L186+M186+N186+O186</f>
        <v>0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47">
        <v>0</v>
      </c>
      <c r="N186" s="47">
        <v>0</v>
      </c>
      <c r="O186" s="9">
        <v>0</v>
      </c>
    </row>
    <row r="187" spans="1:15" ht="36" customHeight="1" x14ac:dyDescent="0.35">
      <c r="A187" s="55"/>
      <c r="B187" s="55"/>
      <c r="C187" s="21" t="s">
        <v>4</v>
      </c>
      <c r="D187" s="9">
        <f t="shared" si="135"/>
        <v>30538</v>
      </c>
      <c r="E187" s="9">
        <v>899.6</v>
      </c>
      <c r="F187" s="9">
        <v>1804</v>
      </c>
      <c r="G187" s="9">
        <v>1645</v>
      </c>
      <c r="H187" s="9">
        <v>3551.6</v>
      </c>
      <c r="I187" s="9">
        <v>2812.2</v>
      </c>
      <c r="J187" s="9">
        <v>3937.9</v>
      </c>
      <c r="K187" s="9">
        <v>7595</v>
      </c>
      <c r="L187" s="9">
        <v>1744.6</v>
      </c>
      <c r="M187" s="47">
        <v>4498.5</v>
      </c>
      <c r="N187" s="47">
        <v>1024.8</v>
      </c>
      <c r="O187" s="9">
        <v>1024.8</v>
      </c>
    </row>
    <row r="188" spans="1:15" ht="36" customHeight="1" x14ac:dyDescent="0.35">
      <c r="A188" s="55"/>
      <c r="B188" s="55"/>
      <c r="C188" s="21" t="s">
        <v>5</v>
      </c>
      <c r="D188" s="9">
        <f t="shared" si="135"/>
        <v>0</v>
      </c>
      <c r="E188" s="9">
        <v>0</v>
      </c>
      <c r="F188" s="9">
        <v>0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47">
        <v>0</v>
      </c>
      <c r="N188" s="47">
        <v>0</v>
      </c>
      <c r="O188" s="9">
        <v>0</v>
      </c>
    </row>
    <row r="189" spans="1:15" ht="36" customHeight="1" x14ac:dyDescent="0.35">
      <c r="A189" s="55" t="s">
        <v>69</v>
      </c>
      <c r="B189" s="55" t="s">
        <v>53</v>
      </c>
      <c r="C189" s="21" t="s">
        <v>0</v>
      </c>
      <c r="D189" s="9">
        <f t="shared" ref="D189:D192" si="136">E189+F189+G189+H189+I189+J189+K189+L189+M189+N189+O189</f>
        <v>14.900000000000002</v>
      </c>
      <c r="E189" s="9">
        <f>E190+E191+E192+E193</f>
        <v>0</v>
      </c>
      <c r="F189" s="9">
        <f t="shared" ref="F189:O189" si="137">F190+F191+F192+F193</f>
        <v>0</v>
      </c>
      <c r="G189" s="9">
        <f t="shared" si="137"/>
        <v>0</v>
      </c>
      <c r="H189" s="9">
        <f t="shared" si="137"/>
        <v>0</v>
      </c>
      <c r="I189" s="9">
        <f t="shared" si="137"/>
        <v>2.2000000000000002</v>
      </c>
      <c r="J189" s="9">
        <f t="shared" si="137"/>
        <v>2.6</v>
      </c>
      <c r="K189" s="9">
        <f t="shared" si="137"/>
        <v>2.6</v>
      </c>
      <c r="L189" s="9">
        <f t="shared" si="137"/>
        <v>2.1</v>
      </c>
      <c r="M189" s="47">
        <f t="shared" si="137"/>
        <v>1.8</v>
      </c>
      <c r="N189" s="47">
        <f t="shared" si="137"/>
        <v>1.8</v>
      </c>
      <c r="O189" s="9">
        <f t="shared" si="137"/>
        <v>1.8</v>
      </c>
    </row>
    <row r="190" spans="1:15" ht="58.5" customHeight="1" x14ac:dyDescent="0.35">
      <c r="A190" s="55"/>
      <c r="B190" s="55"/>
      <c r="C190" s="21" t="s">
        <v>2</v>
      </c>
      <c r="D190" s="9">
        <f t="shared" si="136"/>
        <v>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47">
        <v>0</v>
      </c>
      <c r="N190" s="47">
        <v>0</v>
      </c>
      <c r="O190" s="9">
        <v>0</v>
      </c>
    </row>
    <row r="191" spans="1:15" ht="55.5" customHeight="1" x14ac:dyDescent="0.35">
      <c r="A191" s="55"/>
      <c r="B191" s="55"/>
      <c r="C191" s="21" t="s">
        <v>3</v>
      </c>
      <c r="D191" s="9">
        <f t="shared" si="136"/>
        <v>14.900000000000002</v>
      </c>
      <c r="E191" s="9">
        <v>0</v>
      </c>
      <c r="F191" s="9">
        <v>0</v>
      </c>
      <c r="G191" s="9">
        <v>0</v>
      </c>
      <c r="H191" s="9">
        <v>0</v>
      </c>
      <c r="I191" s="9">
        <v>2.2000000000000002</v>
      </c>
      <c r="J191" s="9">
        <v>2.6</v>
      </c>
      <c r="K191" s="9">
        <v>2.6</v>
      </c>
      <c r="L191" s="9">
        <v>2.1</v>
      </c>
      <c r="M191" s="47">
        <v>1.8</v>
      </c>
      <c r="N191" s="47">
        <v>1.8</v>
      </c>
      <c r="O191" s="9">
        <v>1.8</v>
      </c>
    </row>
    <row r="192" spans="1:15" ht="54" customHeight="1" x14ac:dyDescent="0.35">
      <c r="A192" s="55"/>
      <c r="B192" s="55"/>
      <c r="C192" s="21" t="s">
        <v>4</v>
      </c>
      <c r="D192" s="9">
        <f t="shared" si="136"/>
        <v>0</v>
      </c>
      <c r="E192" s="9">
        <v>0</v>
      </c>
      <c r="F192" s="9">
        <v>0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47">
        <v>0</v>
      </c>
      <c r="N192" s="47">
        <v>0</v>
      </c>
      <c r="O192" s="9">
        <v>0</v>
      </c>
    </row>
    <row r="193" spans="1:15" ht="60.75" customHeight="1" x14ac:dyDescent="0.35">
      <c r="A193" s="55"/>
      <c r="B193" s="55"/>
      <c r="C193" s="21" t="s">
        <v>5</v>
      </c>
      <c r="D193" s="9">
        <f>E193+F193+G193+H193+I193+J193+K193+L193+M193+N193+O193</f>
        <v>0</v>
      </c>
      <c r="E193" s="9">
        <v>0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47">
        <v>0</v>
      </c>
      <c r="N193" s="47">
        <v>0</v>
      </c>
      <c r="O193" s="9">
        <v>0</v>
      </c>
    </row>
    <row r="194" spans="1:15" ht="36" customHeight="1" x14ac:dyDescent="0.35">
      <c r="A194" s="55" t="s">
        <v>98</v>
      </c>
      <c r="B194" s="55" t="s">
        <v>99</v>
      </c>
      <c r="C194" s="21" t="s">
        <v>0</v>
      </c>
      <c r="D194" s="9">
        <f>E194+F194+G194+H194+I194+J194+K194+L194+M194+N194+O194</f>
        <v>214245.6</v>
      </c>
      <c r="E194" s="9">
        <f>E195+E196+E197+E198</f>
        <v>0</v>
      </c>
      <c r="F194" s="9">
        <f t="shared" ref="F194:O194" si="138">F195+F196+F197+F198</f>
        <v>0</v>
      </c>
      <c r="G194" s="9">
        <f t="shared" si="138"/>
        <v>0</v>
      </c>
      <c r="H194" s="9">
        <f t="shared" si="138"/>
        <v>0</v>
      </c>
      <c r="I194" s="9">
        <f t="shared" si="138"/>
        <v>0</v>
      </c>
      <c r="J194" s="9">
        <f t="shared" si="138"/>
        <v>0</v>
      </c>
      <c r="K194" s="9">
        <f t="shared" si="138"/>
        <v>0</v>
      </c>
      <c r="L194" s="9">
        <f t="shared" si="138"/>
        <v>50142.2</v>
      </c>
      <c r="M194" s="11">
        <f t="shared" si="138"/>
        <v>53131.199999999997</v>
      </c>
      <c r="N194" s="47">
        <f t="shared" si="138"/>
        <v>54224.800000000003</v>
      </c>
      <c r="O194" s="9">
        <f t="shared" si="138"/>
        <v>56747.4</v>
      </c>
    </row>
    <row r="195" spans="1:15" ht="36" customHeight="1" x14ac:dyDescent="0.35">
      <c r="A195" s="55"/>
      <c r="B195" s="55"/>
      <c r="C195" s="21" t="s">
        <v>2</v>
      </c>
      <c r="D195" s="9">
        <f t="shared" ref="D195:D197" si="139">E195+F195+G195+H195+I195+J195+K195+L195+M195+N195+O195</f>
        <v>0</v>
      </c>
      <c r="E195" s="9">
        <f t="shared" ref="E195:O197" si="140">E200</f>
        <v>0</v>
      </c>
      <c r="F195" s="9">
        <f t="shared" si="140"/>
        <v>0</v>
      </c>
      <c r="G195" s="9">
        <f t="shared" si="140"/>
        <v>0</v>
      </c>
      <c r="H195" s="9">
        <f t="shared" si="140"/>
        <v>0</v>
      </c>
      <c r="I195" s="9">
        <f t="shared" si="140"/>
        <v>0</v>
      </c>
      <c r="J195" s="9">
        <f t="shared" si="140"/>
        <v>0</v>
      </c>
      <c r="K195" s="9">
        <f t="shared" si="140"/>
        <v>0</v>
      </c>
      <c r="L195" s="9">
        <f t="shared" si="140"/>
        <v>0</v>
      </c>
      <c r="M195" s="47">
        <f t="shared" si="140"/>
        <v>0</v>
      </c>
      <c r="N195" s="47">
        <f t="shared" si="140"/>
        <v>0</v>
      </c>
      <c r="O195" s="9">
        <f t="shared" si="140"/>
        <v>0</v>
      </c>
    </row>
    <row r="196" spans="1:15" ht="36" customHeight="1" x14ac:dyDescent="0.35">
      <c r="A196" s="55"/>
      <c r="B196" s="55"/>
      <c r="C196" s="21" t="s">
        <v>3</v>
      </c>
      <c r="D196" s="9">
        <f t="shared" si="139"/>
        <v>0</v>
      </c>
      <c r="E196" s="9">
        <f t="shared" si="140"/>
        <v>0</v>
      </c>
      <c r="F196" s="9">
        <f t="shared" si="140"/>
        <v>0</v>
      </c>
      <c r="G196" s="9">
        <f t="shared" si="140"/>
        <v>0</v>
      </c>
      <c r="H196" s="9">
        <f t="shared" si="140"/>
        <v>0</v>
      </c>
      <c r="I196" s="9">
        <f t="shared" si="140"/>
        <v>0</v>
      </c>
      <c r="J196" s="9">
        <f t="shared" si="140"/>
        <v>0</v>
      </c>
      <c r="K196" s="9">
        <f t="shared" si="140"/>
        <v>0</v>
      </c>
      <c r="L196" s="9">
        <f t="shared" si="140"/>
        <v>0</v>
      </c>
      <c r="M196" s="47">
        <f t="shared" si="140"/>
        <v>0</v>
      </c>
      <c r="N196" s="47">
        <f t="shared" si="140"/>
        <v>0</v>
      </c>
      <c r="O196" s="9">
        <f t="shared" si="140"/>
        <v>0</v>
      </c>
    </row>
    <row r="197" spans="1:15" ht="36" customHeight="1" x14ac:dyDescent="0.35">
      <c r="A197" s="55"/>
      <c r="B197" s="55"/>
      <c r="C197" s="21" t="s">
        <v>4</v>
      </c>
      <c r="D197" s="9">
        <f t="shared" si="139"/>
        <v>214245.6</v>
      </c>
      <c r="E197" s="9">
        <f t="shared" si="140"/>
        <v>0</v>
      </c>
      <c r="F197" s="9">
        <f t="shared" si="140"/>
        <v>0</v>
      </c>
      <c r="G197" s="9">
        <f t="shared" si="140"/>
        <v>0</v>
      </c>
      <c r="H197" s="9">
        <f t="shared" si="140"/>
        <v>0</v>
      </c>
      <c r="I197" s="9">
        <f t="shared" si="140"/>
        <v>0</v>
      </c>
      <c r="J197" s="9">
        <f t="shared" si="140"/>
        <v>0</v>
      </c>
      <c r="K197" s="9">
        <f t="shared" si="140"/>
        <v>0</v>
      </c>
      <c r="L197" s="9">
        <f t="shared" si="140"/>
        <v>50142.2</v>
      </c>
      <c r="M197" s="47">
        <f t="shared" si="140"/>
        <v>53131.199999999997</v>
      </c>
      <c r="N197" s="47">
        <f t="shared" si="140"/>
        <v>54224.800000000003</v>
      </c>
      <c r="O197" s="9">
        <f t="shared" si="140"/>
        <v>56747.4</v>
      </c>
    </row>
    <row r="198" spans="1:15" ht="36" customHeight="1" x14ac:dyDescent="0.35">
      <c r="A198" s="55"/>
      <c r="B198" s="55"/>
      <c r="C198" s="21" t="s">
        <v>5</v>
      </c>
      <c r="D198" s="9">
        <f>E198+F198+G198+H198+I198+J198+K198+L198+M198+N198+O198</f>
        <v>0</v>
      </c>
      <c r="E198" s="9">
        <f>E203</f>
        <v>0</v>
      </c>
      <c r="F198" s="9">
        <f t="shared" ref="F198:O198" si="141">F203</f>
        <v>0</v>
      </c>
      <c r="G198" s="9">
        <f t="shared" si="141"/>
        <v>0</v>
      </c>
      <c r="H198" s="9">
        <f t="shared" si="141"/>
        <v>0</v>
      </c>
      <c r="I198" s="9">
        <f t="shared" si="141"/>
        <v>0</v>
      </c>
      <c r="J198" s="9">
        <f t="shared" si="141"/>
        <v>0</v>
      </c>
      <c r="K198" s="9">
        <f t="shared" si="141"/>
        <v>0</v>
      </c>
      <c r="L198" s="9">
        <f t="shared" si="141"/>
        <v>0</v>
      </c>
      <c r="M198" s="47">
        <f t="shared" si="141"/>
        <v>0</v>
      </c>
      <c r="N198" s="47">
        <f t="shared" si="141"/>
        <v>0</v>
      </c>
      <c r="O198" s="9">
        <f t="shared" si="141"/>
        <v>0</v>
      </c>
    </row>
    <row r="199" spans="1:15" ht="36" customHeight="1" x14ac:dyDescent="0.35">
      <c r="A199" s="55" t="s">
        <v>101</v>
      </c>
      <c r="B199" s="55" t="s">
        <v>100</v>
      </c>
      <c r="C199" s="21" t="s">
        <v>0</v>
      </c>
      <c r="D199" s="9">
        <f>E199+F199+G199+H199+I199+J199+K199+L199+M199+N199+O199</f>
        <v>214245.6</v>
      </c>
      <c r="E199" s="9">
        <f t="shared" ref="E199:F199" si="142">E200+E201+E202+E203</f>
        <v>0</v>
      </c>
      <c r="F199" s="9">
        <f t="shared" si="142"/>
        <v>0</v>
      </c>
      <c r="G199" s="9">
        <f>G200+G201+G202+G203</f>
        <v>0</v>
      </c>
      <c r="H199" s="9">
        <f t="shared" ref="H199:O199" si="143">H200+H201+H202+H203</f>
        <v>0</v>
      </c>
      <c r="I199" s="9">
        <f t="shared" si="143"/>
        <v>0</v>
      </c>
      <c r="J199" s="9">
        <f t="shared" si="143"/>
        <v>0</v>
      </c>
      <c r="K199" s="9">
        <f t="shared" si="143"/>
        <v>0</v>
      </c>
      <c r="L199" s="9">
        <f t="shared" si="143"/>
        <v>50142.2</v>
      </c>
      <c r="M199" s="11">
        <f t="shared" si="143"/>
        <v>53131.199999999997</v>
      </c>
      <c r="N199" s="47">
        <f t="shared" si="143"/>
        <v>54224.800000000003</v>
      </c>
      <c r="O199" s="9">
        <f t="shared" si="143"/>
        <v>56747.4</v>
      </c>
    </row>
    <row r="200" spans="1:15" ht="36" customHeight="1" x14ac:dyDescent="0.35">
      <c r="A200" s="55"/>
      <c r="B200" s="55"/>
      <c r="C200" s="21" t="s">
        <v>2</v>
      </c>
      <c r="D200" s="9">
        <f t="shared" ref="D200:D203" si="144">E200+F200+G200+H200+I200+J200+K200+L200+M200+N200+O200</f>
        <v>0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v>0</v>
      </c>
      <c r="K200" s="9">
        <v>0</v>
      </c>
      <c r="L200" s="9">
        <v>0</v>
      </c>
      <c r="M200" s="47">
        <v>0</v>
      </c>
      <c r="N200" s="47">
        <v>0</v>
      </c>
      <c r="O200" s="9">
        <v>0</v>
      </c>
    </row>
    <row r="201" spans="1:15" ht="36" customHeight="1" x14ac:dyDescent="0.35">
      <c r="A201" s="55"/>
      <c r="B201" s="55"/>
      <c r="C201" s="21" t="s">
        <v>3</v>
      </c>
      <c r="D201" s="9">
        <f t="shared" si="144"/>
        <v>0</v>
      </c>
      <c r="E201" s="9">
        <v>0</v>
      </c>
      <c r="F201" s="9">
        <v>0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47">
        <v>0</v>
      </c>
      <c r="N201" s="47">
        <v>0</v>
      </c>
      <c r="O201" s="9">
        <v>0</v>
      </c>
    </row>
    <row r="202" spans="1:15" ht="36" customHeight="1" x14ac:dyDescent="0.35">
      <c r="A202" s="55"/>
      <c r="B202" s="55"/>
      <c r="C202" s="21" t="s">
        <v>4</v>
      </c>
      <c r="D202" s="9">
        <f t="shared" si="144"/>
        <v>214245.6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50142.2</v>
      </c>
      <c r="M202" s="11">
        <v>53131.199999999997</v>
      </c>
      <c r="N202" s="47">
        <v>54224.800000000003</v>
      </c>
      <c r="O202" s="9">
        <v>56747.4</v>
      </c>
    </row>
    <row r="203" spans="1:15" ht="36" customHeight="1" x14ac:dyDescent="0.35">
      <c r="A203" s="55"/>
      <c r="B203" s="55"/>
      <c r="C203" s="21" t="s">
        <v>5</v>
      </c>
      <c r="D203" s="9">
        <f t="shared" si="144"/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v>0</v>
      </c>
      <c r="K203" s="9">
        <v>0</v>
      </c>
      <c r="L203" s="9">
        <v>0</v>
      </c>
      <c r="M203" s="47">
        <v>0</v>
      </c>
      <c r="N203" s="47">
        <v>0</v>
      </c>
      <c r="O203" s="9">
        <v>0</v>
      </c>
    </row>
    <row r="204" spans="1:15" ht="36" customHeight="1" x14ac:dyDescent="0.3">
      <c r="A204" s="65" t="s">
        <v>63</v>
      </c>
      <c r="B204" s="65" t="s">
        <v>66</v>
      </c>
      <c r="C204" s="20" t="s">
        <v>0</v>
      </c>
      <c r="D204" s="10">
        <f>E204+F204+G204+H204+I204+J204+K204+L204+M204+N204+O204</f>
        <v>560156.098</v>
      </c>
      <c r="E204" s="10">
        <f>E205+E206+E207+E208</f>
        <v>0</v>
      </c>
      <c r="F204" s="10">
        <f t="shared" ref="F204:O204" si="145">F205+F206+F207+F208</f>
        <v>0</v>
      </c>
      <c r="G204" s="10">
        <f t="shared" si="145"/>
        <v>0</v>
      </c>
      <c r="H204" s="10">
        <f t="shared" si="145"/>
        <v>0</v>
      </c>
      <c r="I204" s="10">
        <f t="shared" si="145"/>
        <v>0</v>
      </c>
      <c r="J204" s="10">
        <f t="shared" si="145"/>
        <v>17582.800000000003</v>
      </c>
      <c r="K204" s="10">
        <f t="shared" si="145"/>
        <v>97230.8</v>
      </c>
      <c r="L204" s="10">
        <f t="shared" si="145"/>
        <v>151693.5</v>
      </c>
      <c r="M204" s="10">
        <f t="shared" si="145"/>
        <v>91302.397999999986</v>
      </c>
      <c r="N204" s="10">
        <f t="shared" si="145"/>
        <v>46583.1</v>
      </c>
      <c r="O204" s="10">
        <f t="shared" si="145"/>
        <v>155763.5</v>
      </c>
    </row>
    <row r="205" spans="1:15" ht="36" customHeight="1" x14ac:dyDescent="0.35">
      <c r="A205" s="66"/>
      <c r="B205" s="66"/>
      <c r="C205" s="21" t="s">
        <v>2</v>
      </c>
      <c r="D205" s="9">
        <f t="shared" ref="D205:D208" si="146">E205+F205+G205+H205+I205+J205+K205+L205+M205+N205+O205</f>
        <v>371896.598</v>
      </c>
      <c r="E205" s="9">
        <f>E210</f>
        <v>0</v>
      </c>
      <c r="F205" s="9">
        <f t="shared" ref="F205:O205" si="147">F210</f>
        <v>0</v>
      </c>
      <c r="G205" s="9">
        <f t="shared" si="147"/>
        <v>0</v>
      </c>
      <c r="H205" s="9">
        <f t="shared" si="147"/>
        <v>0</v>
      </c>
      <c r="I205" s="9">
        <f t="shared" si="147"/>
        <v>0</v>
      </c>
      <c r="J205" s="9">
        <f t="shared" si="147"/>
        <v>0</v>
      </c>
      <c r="K205" s="9">
        <f t="shared" si="147"/>
        <v>0</v>
      </c>
      <c r="L205" s="9">
        <f t="shared" si="147"/>
        <v>114935.6</v>
      </c>
      <c r="M205" s="47">
        <f t="shared" si="147"/>
        <v>57019.797999999995</v>
      </c>
      <c r="N205" s="47">
        <f t="shared" si="147"/>
        <v>45706</v>
      </c>
      <c r="O205" s="9">
        <f t="shared" si="147"/>
        <v>154235.20000000001</v>
      </c>
    </row>
    <row r="206" spans="1:15" ht="36" customHeight="1" x14ac:dyDescent="0.35">
      <c r="A206" s="66"/>
      <c r="B206" s="66"/>
      <c r="C206" s="21" t="s">
        <v>3</v>
      </c>
      <c r="D206" s="9">
        <f t="shared" si="146"/>
        <v>188259.5</v>
      </c>
      <c r="E206" s="9">
        <f>E211</f>
        <v>0</v>
      </c>
      <c r="F206" s="9">
        <f>F211</f>
        <v>0</v>
      </c>
      <c r="G206" s="9">
        <f t="shared" ref="G206:O206" si="148">G211</f>
        <v>0</v>
      </c>
      <c r="H206" s="9">
        <f t="shared" si="148"/>
        <v>0</v>
      </c>
      <c r="I206" s="9">
        <f t="shared" si="148"/>
        <v>0</v>
      </c>
      <c r="J206" s="9">
        <f>J211</f>
        <v>17582.800000000003</v>
      </c>
      <c r="K206" s="9">
        <f t="shared" si="148"/>
        <v>97230.8</v>
      </c>
      <c r="L206" s="9">
        <f t="shared" si="148"/>
        <v>36757.9</v>
      </c>
      <c r="M206" s="47">
        <f t="shared" si="148"/>
        <v>34282.6</v>
      </c>
      <c r="N206" s="47">
        <f t="shared" si="148"/>
        <v>877.09999999999991</v>
      </c>
      <c r="O206" s="9">
        <f t="shared" si="148"/>
        <v>1528.3</v>
      </c>
    </row>
    <row r="207" spans="1:15" ht="36" customHeight="1" x14ac:dyDescent="0.35">
      <c r="A207" s="66"/>
      <c r="B207" s="66"/>
      <c r="C207" s="21" t="s">
        <v>4</v>
      </c>
      <c r="D207" s="9">
        <f t="shared" si="146"/>
        <v>0</v>
      </c>
      <c r="E207" s="9">
        <f>E212</f>
        <v>0</v>
      </c>
      <c r="F207" s="9">
        <f t="shared" ref="F207:O207" si="149">F212</f>
        <v>0</v>
      </c>
      <c r="G207" s="9">
        <f t="shared" si="149"/>
        <v>0</v>
      </c>
      <c r="H207" s="9">
        <f t="shared" si="149"/>
        <v>0</v>
      </c>
      <c r="I207" s="9">
        <f t="shared" si="149"/>
        <v>0</v>
      </c>
      <c r="J207" s="9">
        <f t="shared" si="149"/>
        <v>0</v>
      </c>
      <c r="K207" s="9">
        <f t="shared" si="149"/>
        <v>0</v>
      </c>
      <c r="L207" s="9">
        <f t="shared" si="149"/>
        <v>0</v>
      </c>
      <c r="M207" s="47">
        <f t="shared" si="149"/>
        <v>0</v>
      </c>
      <c r="N207" s="47">
        <f t="shared" si="149"/>
        <v>0</v>
      </c>
      <c r="O207" s="9">
        <f t="shared" si="149"/>
        <v>0</v>
      </c>
    </row>
    <row r="208" spans="1:15" ht="36" customHeight="1" x14ac:dyDescent="0.35">
      <c r="A208" s="67"/>
      <c r="B208" s="67"/>
      <c r="C208" s="21" t="s">
        <v>5</v>
      </c>
      <c r="D208" s="9">
        <f t="shared" si="146"/>
        <v>0</v>
      </c>
      <c r="E208" s="9">
        <f>E213</f>
        <v>0</v>
      </c>
      <c r="F208" s="9">
        <f t="shared" ref="F208:O208" si="150">F213</f>
        <v>0</v>
      </c>
      <c r="G208" s="9">
        <f t="shared" si="150"/>
        <v>0</v>
      </c>
      <c r="H208" s="9">
        <f t="shared" si="150"/>
        <v>0</v>
      </c>
      <c r="I208" s="9">
        <f t="shared" si="150"/>
        <v>0</v>
      </c>
      <c r="J208" s="9">
        <f>J213</f>
        <v>0</v>
      </c>
      <c r="K208" s="9">
        <f t="shared" si="150"/>
        <v>0</v>
      </c>
      <c r="L208" s="9">
        <f t="shared" si="150"/>
        <v>0</v>
      </c>
      <c r="M208" s="47">
        <f t="shared" si="150"/>
        <v>0</v>
      </c>
      <c r="N208" s="47">
        <f t="shared" si="150"/>
        <v>0</v>
      </c>
      <c r="O208" s="9">
        <f t="shared" si="150"/>
        <v>0</v>
      </c>
    </row>
    <row r="209" spans="1:15" ht="36" customHeight="1" x14ac:dyDescent="0.35">
      <c r="A209" s="56" t="s">
        <v>64</v>
      </c>
      <c r="B209" s="56" t="s">
        <v>67</v>
      </c>
      <c r="C209" s="21" t="s">
        <v>0</v>
      </c>
      <c r="D209" s="9">
        <f>E209+F209+G209+H209+I209+J209+K209+L209+M209+N209+O209</f>
        <v>560156.098</v>
      </c>
      <c r="E209" s="9">
        <f>E210+E211+E212+E213</f>
        <v>0</v>
      </c>
      <c r="F209" s="9">
        <f>F210+F211+F212+F213</f>
        <v>0</v>
      </c>
      <c r="G209" s="9">
        <f t="shared" ref="G209:O209" si="151">G210+G211+G212+G213</f>
        <v>0</v>
      </c>
      <c r="H209" s="9">
        <f t="shared" si="151"/>
        <v>0</v>
      </c>
      <c r="I209" s="9">
        <f t="shared" si="151"/>
        <v>0</v>
      </c>
      <c r="J209" s="9">
        <f t="shared" si="151"/>
        <v>17582.800000000003</v>
      </c>
      <c r="K209" s="9">
        <f>K210+K211+K212+K213</f>
        <v>97230.8</v>
      </c>
      <c r="L209" s="9">
        <f>L210+L211+L212+L213</f>
        <v>151693.5</v>
      </c>
      <c r="M209" s="47">
        <f t="shared" si="151"/>
        <v>91302.397999999986</v>
      </c>
      <c r="N209" s="47">
        <f t="shared" si="151"/>
        <v>46583.1</v>
      </c>
      <c r="O209" s="9">
        <f t="shared" si="151"/>
        <v>155763.5</v>
      </c>
    </row>
    <row r="210" spans="1:15" ht="36" customHeight="1" x14ac:dyDescent="0.35">
      <c r="A210" s="68"/>
      <c r="B210" s="68"/>
      <c r="C210" s="21" t="s">
        <v>2</v>
      </c>
      <c r="D210" s="9">
        <f t="shared" ref="D210:D212" si="152">E210+F210+G210+H210+I210+J210+K210+L210+M210+N210+O210</f>
        <v>371896.598</v>
      </c>
      <c r="E210" s="9">
        <f>E219+E224+E229</f>
        <v>0</v>
      </c>
      <c r="F210" s="9">
        <f>F215+F224+F229</f>
        <v>0</v>
      </c>
      <c r="G210" s="9">
        <f t="shared" ref="G210:O210" si="153">G215+G224+G229</f>
        <v>0</v>
      </c>
      <c r="H210" s="9">
        <f t="shared" si="153"/>
        <v>0</v>
      </c>
      <c r="I210" s="9">
        <f t="shared" si="153"/>
        <v>0</v>
      </c>
      <c r="J210" s="9">
        <f t="shared" si="153"/>
        <v>0</v>
      </c>
      <c r="K210" s="9">
        <f t="shared" si="153"/>
        <v>0</v>
      </c>
      <c r="L210" s="9">
        <f t="shared" si="153"/>
        <v>114935.6</v>
      </c>
      <c r="M210" s="47">
        <f t="shared" si="153"/>
        <v>57019.797999999995</v>
      </c>
      <c r="N210" s="47">
        <f t="shared" si="153"/>
        <v>45706</v>
      </c>
      <c r="O210" s="9">
        <f t="shared" si="153"/>
        <v>154235.20000000001</v>
      </c>
    </row>
    <row r="211" spans="1:15" ht="36" customHeight="1" x14ac:dyDescent="0.35">
      <c r="A211" s="68"/>
      <c r="B211" s="68"/>
      <c r="C211" s="21" t="s">
        <v>3</v>
      </c>
      <c r="D211" s="9">
        <f>E211+F211+G211+H211+I211+J211+K211+L211+M211+N211+O211</f>
        <v>188259.5</v>
      </c>
      <c r="E211" s="9">
        <f>E218</f>
        <v>0</v>
      </c>
      <c r="F211" s="9">
        <f t="shared" ref="F211:I211" si="154">F218</f>
        <v>0</v>
      </c>
      <c r="G211" s="9">
        <f t="shared" si="154"/>
        <v>0</v>
      </c>
      <c r="H211" s="9">
        <f t="shared" si="154"/>
        <v>0</v>
      </c>
      <c r="I211" s="9">
        <f t="shared" si="154"/>
        <v>0</v>
      </c>
      <c r="J211" s="9">
        <f>J218+J225+J230</f>
        <v>17582.800000000003</v>
      </c>
      <c r="K211" s="9">
        <f>K218+K225+K230+K236</f>
        <v>97230.8</v>
      </c>
      <c r="L211" s="9">
        <f>L218+L225+L230+L236</f>
        <v>36757.9</v>
      </c>
      <c r="M211" s="47">
        <f>M218+M225+M230+M236</f>
        <v>34282.6</v>
      </c>
      <c r="N211" s="47">
        <f>N218+N225+N230+N236</f>
        <v>877.09999999999991</v>
      </c>
      <c r="O211" s="9">
        <f>O218+O225+O230+O236</f>
        <v>1528.3</v>
      </c>
    </row>
    <row r="212" spans="1:15" ht="36" customHeight="1" x14ac:dyDescent="0.35">
      <c r="A212" s="68"/>
      <c r="B212" s="68"/>
      <c r="C212" s="21" t="s">
        <v>4</v>
      </c>
      <c r="D212" s="9">
        <f t="shared" si="152"/>
        <v>0</v>
      </c>
      <c r="E212" s="9">
        <f>E221+E226+E231</f>
        <v>0</v>
      </c>
      <c r="F212" s="9">
        <f t="shared" ref="F212:O212" si="155">F221+F226+F231</f>
        <v>0</v>
      </c>
      <c r="G212" s="9">
        <f t="shared" si="155"/>
        <v>0</v>
      </c>
      <c r="H212" s="9">
        <f t="shared" si="155"/>
        <v>0</v>
      </c>
      <c r="I212" s="9">
        <f t="shared" si="155"/>
        <v>0</v>
      </c>
      <c r="J212" s="9">
        <f t="shared" si="155"/>
        <v>0</v>
      </c>
      <c r="K212" s="9">
        <f t="shared" si="155"/>
        <v>0</v>
      </c>
      <c r="L212" s="9">
        <f t="shared" si="155"/>
        <v>0</v>
      </c>
      <c r="M212" s="47">
        <f t="shared" si="155"/>
        <v>0</v>
      </c>
      <c r="N212" s="47">
        <f t="shared" si="155"/>
        <v>0</v>
      </c>
      <c r="O212" s="9">
        <f t="shared" si="155"/>
        <v>0</v>
      </c>
    </row>
    <row r="213" spans="1:15" ht="36" customHeight="1" x14ac:dyDescent="0.35">
      <c r="A213" s="57"/>
      <c r="B213" s="57"/>
      <c r="C213" s="21" t="s">
        <v>5</v>
      </c>
      <c r="D213" s="9">
        <f>E213+F213+G213+H213+I213+J213+K213+L213+M213+N213+O213</f>
        <v>0</v>
      </c>
      <c r="E213" s="9">
        <f>E222+E227+E232</f>
        <v>0</v>
      </c>
      <c r="F213" s="9">
        <f t="shared" ref="F213:O213" si="156">F222+F227+F232</f>
        <v>0</v>
      </c>
      <c r="G213" s="9">
        <f t="shared" si="156"/>
        <v>0</v>
      </c>
      <c r="H213" s="9">
        <f t="shared" si="156"/>
        <v>0</v>
      </c>
      <c r="I213" s="9">
        <f t="shared" si="156"/>
        <v>0</v>
      </c>
      <c r="J213" s="9">
        <f t="shared" si="156"/>
        <v>0</v>
      </c>
      <c r="K213" s="9">
        <f t="shared" si="156"/>
        <v>0</v>
      </c>
      <c r="L213" s="9">
        <f t="shared" si="156"/>
        <v>0</v>
      </c>
      <c r="M213" s="47">
        <f t="shared" si="156"/>
        <v>0</v>
      </c>
      <c r="N213" s="47">
        <f t="shared" si="156"/>
        <v>0</v>
      </c>
      <c r="O213" s="9">
        <f t="shared" si="156"/>
        <v>0</v>
      </c>
    </row>
    <row r="214" spans="1:15" ht="36" customHeight="1" x14ac:dyDescent="0.35">
      <c r="A214" s="55" t="s">
        <v>65</v>
      </c>
      <c r="B214" s="55" t="s">
        <v>75</v>
      </c>
      <c r="C214" s="21" t="s">
        <v>0</v>
      </c>
      <c r="D214" s="9">
        <f>E214+F214+G214+H214+I214+J214+K214+L214+M214+N214+O214</f>
        <v>455864.49800000002</v>
      </c>
      <c r="E214" s="9">
        <f>E215+E219+E220+E221+E222</f>
        <v>0</v>
      </c>
      <c r="F214" s="9">
        <f t="shared" ref="F214:O214" si="157">F215+F219+F220+F221+F222</f>
        <v>0</v>
      </c>
      <c r="G214" s="9">
        <f t="shared" si="157"/>
        <v>0</v>
      </c>
      <c r="H214" s="9">
        <f t="shared" si="157"/>
        <v>0</v>
      </c>
      <c r="I214" s="9">
        <f t="shared" si="157"/>
        <v>0</v>
      </c>
      <c r="J214" s="9">
        <f t="shared" si="157"/>
        <v>16878.600000000002</v>
      </c>
      <c r="K214" s="9">
        <f>K215+K219+K220+K221+K222</f>
        <v>67089.3</v>
      </c>
      <c r="L214" s="9">
        <f t="shared" si="157"/>
        <v>114935.6</v>
      </c>
      <c r="M214" s="47">
        <f t="shared" si="157"/>
        <v>57019.797999999995</v>
      </c>
      <c r="N214" s="47">
        <f t="shared" si="157"/>
        <v>45706</v>
      </c>
      <c r="O214" s="9">
        <f t="shared" si="157"/>
        <v>154235.20000000001</v>
      </c>
    </row>
    <row r="215" spans="1:15" ht="36" customHeight="1" x14ac:dyDescent="0.35">
      <c r="A215" s="55"/>
      <c r="B215" s="55"/>
      <c r="C215" s="21" t="s">
        <v>126</v>
      </c>
      <c r="D215" s="9">
        <f>E215+F215+G215+H215+I215+J215+K215+L215+M215+N215+O215</f>
        <v>371896.598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f>L216+L217</f>
        <v>114935.6</v>
      </c>
      <c r="M215" s="47">
        <f t="shared" ref="M215:O215" si="158">M216+M217</f>
        <v>57019.797999999995</v>
      </c>
      <c r="N215" s="47">
        <f t="shared" si="158"/>
        <v>45706</v>
      </c>
      <c r="O215" s="9">
        <f t="shared" si="158"/>
        <v>154235.20000000001</v>
      </c>
    </row>
    <row r="216" spans="1:15" ht="42.75" customHeight="1" x14ac:dyDescent="0.35">
      <c r="A216" s="55"/>
      <c r="B216" s="55"/>
      <c r="C216" s="21" t="s">
        <v>122</v>
      </c>
      <c r="D216" s="11">
        <f t="shared" ref="D216:D218" si="159">E216+F216+G216+H216+I216+J216+K216+L216+M216+N216+O216</f>
        <v>361179.5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109831.6</v>
      </c>
      <c r="M216" s="11">
        <v>51406.7</v>
      </c>
      <c r="N216" s="47">
        <v>45706</v>
      </c>
      <c r="O216" s="9">
        <v>154235.20000000001</v>
      </c>
    </row>
    <row r="217" spans="1:15" ht="60" customHeight="1" x14ac:dyDescent="0.35">
      <c r="A217" s="55"/>
      <c r="B217" s="55"/>
      <c r="C217" s="21" t="s">
        <v>123</v>
      </c>
      <c r="D217" s="11">
        <f t="shared" si="159"/>
        <v>10717.098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5104</v>
      </c>
      <c r="M217" s="11">
        <v>5613.098</v>
      </c>
      <c r="N217" s="47">
        <v>0</v>
      </c>
      <c r="O217" s="9">
        <v>0</v>
      </c>
    </row>
    <row r="218" spans="1:15" ht="32.25" customHeight="1" x14ac:dyDescent="0.35">
      <c r="A218" s="55"/>
      <c r="B218" s="55"/>
      <c r="C218" s="21" t="s">
        <v>128</v>
      </c>
      <c r="D218" s="9">
        <f t="shared" si="159"/>
        <v>83967.900000000009</v>
      </c>
      <c r="E218" s="9">
        <f>E219+E220</f>
        <v>0</v>
      </c>
      <c r="F218" s="9">
        <f t="shared" ref="F218:O218" si="160">F219+F220</f>
        <v>0</v>
      </c>
      <c r="G218" s="9">
        <f t="shared" si="160"/>
        <v>0</v>
      </c>
      <c r="H218" s="9">
        <f t="shared" si="160"/>
        <v>0</v>
      </c>
      <c r="I218" s="9">
        <f t="shared" si="160"/>
        <v>0</v>
      </c>
      <c r="J218" s="9">
        <f>J219+J220</f>
        <v>16878.600000000002</v>
      </c>
      <c r="K218" s="9">
        <f t="shared" si="160"/>
        <v>67089.3</v>
      </c>
      <c r="L218" s="9">
        <f t="shared" si="160"/>
        <v>0</v>
      </c>
      <c r="M218" s="47">
        <f t="shared" si="160"/>
        <v>0</v>
      </c>
      <c r="N218" s="47">
        <f t="shared" si="160"/>
        <v>0</v>
      </c>
      <c r="O218" s="9">
        <f t="shared" si="160"/>
        <v>0</v>
      </c>
    </row>
    <row r="219" spans="1:15" ht="36.75" customHeight="1" x14ac:dyDescent="0.35">
      <c r="A219" s="55"/>
      <c r="B219" s="55"/>
      <c r="C219" s="21" t="s">
        <v>77</v>
      </c>
      <c r="D219" s="9">
        <f>E219+F219+G219+H219+I219+J219+K219+L219+M219+N219+O219</f>
        <v>45826</v>
      </c>
      <c r="E219" s="9">
        <v>0</v>
      </c>
      <c r="F219" s="9">
        <v>0</v>
      </c>
      <c r="G219" s="9">
        <v>0</v>
      </c>
      <c r="H219" s="9">
        <v>0</v>
      </c>
      <c r="I219" s="9">
        <v>0</v>
      </c>
      <c r="J219" s="9">
        <v>3792.9</v>
      </c>
      <c r="K219" s="9">
        <v>42033.1</v>
      </c>
      <c r="L219" s="9">
        <v>0</v>
      </c>
      <c r="M219" s="47">
        <v>0</v>
      </c>
      <c r="N219" s="47">
        <v>0</v>
      </c>
      <c r="O219" s="9">
        <v>0</v>
      </c>
    </row>
    <row r="220" spans="1:15" ht="51" customHeight="1" x14ac:dyDescent="0.35">
      <c r="A220" s="55"/>
      <c r="B220" s="55"/>
      <c r="C220" s="21" t="s">
        <v>78</v>
      </c>
      <c r="D220" s="9">
        <f>E220+F220+G220+H220+I220+J220+K220+L220+M220+N220+O220</f>
        <v>38141.9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v>13085.7</v>
      </c>
      <c r="K220" s="9">
        <v>25056.2</v>
      </c>
      <c r="L220" s="9">
        <v>0</v>
      </c>
      <c r="M220" s="47">
        <v>0</v>
      </c>
      <c r="N220" s="47">
        <v>0</v>
      </c>
      <c r="O220" s="9">
        <v>0</v>
      </c>
    </row>
    <row r="221" spans="1:15" ht="36" customHeight="1" x14ac:dyDescent="0.35">
      <c r="A221" s="55"/>
      <c r="B221" s="55"/>
      <c r="C221" s="21" t="s">
        <v>4</v>
      </c>
      <c r="D221" s="9">
        <f t="shared" ref="D221" si="161">E221+F221+G221+H221+I221+J221+K221+L221+M221+N221+O221</f>
        <v>0</v>
      </c>
      <c r="E221" s="9">
        <v>0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47">
        <v>0</v>
      </c>
      <c r="N221" s="47">
        <v>0</v>
      </c>
      <c r="O221" s="9">
        <v>0</v>
      </c>
    </row>
    <row r="222" spans="1:15" ht="36" customHeight="1" x14ac:dyDescent="0.35">
      <c r="A222" s="55"/>
      <c r="B222" s="55"/>
      <c r="C222" s="21" t="s">
        <v>5</v>
      </c>
      <c r="D222" s="9">
        <f>E222+F222+G222+H222+I222+J222+K222+L222+M222+N222+O222</f>
        <v>0</v>
      </c>
      <c r="E222" s="9">
        <v>0</v>
      </c>
      <c r="F222" s="9">
        <v>0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47">
        <v>0</v>
      </c>
      <c r="N222" s="47">
        <v>0</v>
      </c>
      <c r="O222" s="9">
        <v>0</v>
      </c>
    </row>
    <row r="223" spans="1:15" ht="36" customHeight="1" x14ac:dyDescent="0.35">
      <c r="A223" s="55" t="s">
        <v>72</v>
      </c>
      <c r="B223" s="55" t="s">
        <v>76</v>
      </c>
      <c r="C223" s="21" t="s">
        <v>0</v>
      </c>
      <c r="D223" s="9">
        <f>E223+F223+G223+H223+I223+J223+K223+L223+M223+N223+O223</f>
        <v>3316.9</v>
      </c>
      <c r="E223" s="9">
        <f>E224+E225+E226+E227</f>
        <v>0</v>
      </c>
      <c r="F223" s="9">
        <f t="shared" ref="F223:O223" si="162">F224+F225+F226+F227</f>
        <v>0</v>
      </c>
      <c r="G223" s="9">
        <f t="shared" si="162"/>
        <v>0</v>
      </c>
      <c r="H223" s="9">
        <f t="shared" si="162"/>
        <v>0</v>
      </c>
      <c r="I223" s="9">
        <f t="shared" si="162"/>
        <v>0</v>
      </c>
      <c r="J223" s="9">
        <f t="shared" si="162"/>
        <v>101.3</v>
      </c>
      <c r="K223" s="9">
        <f t="shared" si="162"/>
        <v>573.9</v>
      </c>
      <c r="L223" s="9">
        <f t="shared" si="162"/>
        <v>901.1</v>
      </c>
      <c r="M223" s="47">
        <f t="shared" si="162"/>
        <v>541</v>
      </c>
      <c r="N223" s="47">
        <f t="shared" si="162"/>
        <v>274.2</v>
      </c>
      <c r="O223" s="9">
        <f t="shared" si="162"/>
        <v>925.4</v>
      </c>
    </row>
    <row r="224" spans="1:15" ht="36" customHeight="1" x14ac:dyDescent="0.35">
      <c r="A224" s="55"/>
      <c r="B224" s="55"/>
      <c r="C224" s="21" t="s">
        <v>2</v>
      </c>
      <c r="D224" s="9">
        <f t="shared" ref="D224:D226" si="163">E224+F224+G224+H224+I224+J224+K224+L224+M224+N224+O224</f>
        <v>0</v>
      </c>
      <c r="E224" s="9">
        <v>0</v>
      </c>
      <c r="F224" s="9">
        <v>0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47">
        <v>0</v>
      </c>
      <c r="N224" s="47">
        <v>0</v>
      </c>
      <c r="O224" s="9">
        <v>0</v>
      </c>
    </row>
    <row r="225" spans="1:15" ht="36" customHeight="1" x14ac:dyDescent="0.35">
      <c r="A225" s="55"/>
      <c r="B225" s="55"/>
      <c r="C225" s="21" t="s">
        <v>3</v>
      </c>
      <c r="D225" s="9">
        <f t="shared" si="163"/>
        <v>3316.9</v>
      </c>
      <c r="E225" s="9">
        <v>0</v>
      </c>
      <c r="F225" s="9">
        <v>0</v>
      </c>
      <c r="G225" s="9">
        <v>0</v>
      </c>
      <c r="H225" s="9">
        <v>0</v>
      </c>
      <c r="I225" s="9">
        <v>0</v>
      </c>
      <c r="J225" s="9">
        <v>101.3</v>
      </c>
      <c r="K225" s="9">
        <v>573.9</v>
      </c>
      <c r="L225" s="9">
        <v>901.1</v>
      </c>
      <c r="M225" s="47">
        <v>541</v>
      </c>
      <c r="N225" s="47">
        <v>274.2</v>
      </c>
      <c r="O225" s="9">
        <v>925.4</v>
      </c>
    </row>
    <row r="226" spans="1:15" ht="36" customHeight="1" x14ac:dyDescent="0.35">
      <c r="A226" s="55"/>
      <c r="B226" s="55"/>
      <c r="C226" s="21" t="s">
        <v>4</v>
      </c>
      <c r="D226" s="9">
        <f t="shared" si="163"/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v>0</v>
      </c>
      <c r="K226" s="9">
        <v>0</v>
      </c>
      <c r="L226" s="9">
        <v>0</v>
      </c>
      <c r="M226" s="47">
        <v>0</v>
      </c>
      <c r="N226" s="47">
        <v>0</v>
      </c>
      <c r="O226" s="9">
        <v>0</v>
      </c>
    </row>
    <row r="227" spans="1:15" ht="36" customHeight="1" x14ac:dyDescent="0.35">
      <c r="A227" s="55"/>
      <c r="B227" s="55"/>
      <c r="C227" s="21" t="s">
        <v>5</v>
      </c>
      <c r="D227" s="9">
        <f>E227+F227+G227+H227+I227+J227+K227+L227+M227+N227+O227</f>
        <v>0</v>
      </c>
      <c r="E227" s="9">
        <v>0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47">
        <v>0</v>
      </c>
      <c r="N227" s="47">
        <v>0</v>
      </c>
      <c r="O227" s="9">
        <v>0</v>
      </c>
    </row>
    <row r="228" spans="1:15" ht="36" customHeight="1" x14ac:dyDescent="0.35">
      <c r="A228" s="55" t="s">
        <v>79</v>
      </c>
      <c r="B228" s="55" t="s">
        <v>85</v>
      </c>
      <c r="C228" s="21" t="s">
        <v>0</v>
      </c>
      <c r="D228" s="9">
        <f>E228+F228+G228+H228+I228+J228+K228+L228+M228+N228+O228</f>
        <v>4019.3</v>
      </c>
      <c r="E228" s="9">
        <f t="shared" ref="E228:J228" si="164">E229+E230+E231+E232</f>
        <v>0</v>
      </c>
      <c r="F228" s="9">
        <f t="shared" si="164"/>
        <v>0</v>
      </c>
      <c r="G228" s="9">
        <f t="shared" si="164"/>
        <v>0</v>
      </c>
      <c r="H228" s="9">
        <f t="shared" si="164"/>
        <v>0</v>
      </c>
      <c r="I228" s="9">
        <f t="shared" si="164"/>
        <v>0</v>
      </c>
      <c r="J228" s="9">
        <f t="shared" si="164"/>
        <v>602.9</v>
      </c>
      <c r="K228" s="9">
        <v>1004.8</v>
      </c>
      <c r="L228" s="9">
        <f>L229+L230+L231+L232</f>
        <v>602.9</v>
      </c>
      <c r="M228" s="47">
        <f>M229+M230+M231+M232</f>
        <v>602.9</v>
      </c>
      <c r="N228" s="47">
        <f>N229+N230+N231+N232</f>
        <v>602.9</v>
      </c>
      <c r="O228" s="9">
        <f>O229+O230+O231+O232</f>
        <v>602.9</v>
      </c>
    </row>
    <row r="229" spans="1:15" ht="36" customHeight="1" x14ac:dyDescent="0.35">
      <c r="A229" s="55"/>
      <c r="B229" s="55"/>
      <c r="C229" s="21" t="s">
        <v>2</v>
      </c>
      <c r="D229" s="9">
        <f t="shared" ref="D229:D231" si="165">E229+F229+G229+H229+I229+J229+K229+L229+M229+N229+O229</f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47">
        <v>0</v>
      </c>
      <c r="N229" s="47">
        <v>0</v>
      </c>
      <c r="O229" s="9">
        <v>0</v>
      </c>
    </row>
    <row r="230" spans="1:15" ht="36" customHeight="1" x14ac:dyDescent="0.35">
      <c r="A230" s="55"/>
      <c r="B230" s="55"/>
      <c r="C230" s="21" t="s">
        <v>3</v>
      </c>
      <c r="D230" s="9">
        <f t="shared" si="165"/>
        <v>4019.3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v>602.9</v>
      </c>
      <c r="K230" s="9">
        <v>1004.8</v>
      </c>
      <c r="L230" s="9">
        <v>602.9</v>
      </c>
      <c r="M230" s="47">
        <v>602.9</v>
      </c>
      <c r="N230" s="47">
        <v>602.9</v>
      </c>
      <c r="O230" s="9">
        <v>602.9</v>
      </c>
    </row>
    <row r="231" spans="1:15" ht="36" customHeight="1" x14ac:dyDescent="0.35">
      <c r="A231" s="55"/>
      <c r="B231" s="55"/>
      <c r="C231" s="21" t="s">
        <v>4</v>
      </c>
      <c r="D231" s="9">
        <f t="shared" si="165"/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v>0</v>
      </c>
      <c r="K231" s="9">
        <v>0</v>
      </c>
      <c r="L231" s="9">
        <v>0</v>
      </c>
      <c r="M231" s="47">
        <v>0</v>
      </c>
      <c r="N231" s="47">
        <v>0</v>
      </c>
      <c r="O231" s="9">
        <v>0</v>
      </c>
    </row>
    <row r="232" spans="1:15" ht="62.25" customHeight="1" x14ac:dyDescent="0.35">
      <c r="A232" s="55"/>
      <c r="B232" s="55"/>
      <c r="C232" s="21" t="s">
        <v>5</v>
      </c>
      <c r="D232" s="9">
        <f>E232+F232+G232+H232+I232+J232+K232+L232+M232+N232+O232</f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  <c r="L232" s="9">
        <v>0</v>
      </c>
      <c r="M232" s="47">
        <v>0</v>
      </c>
      <c r="N232" s="47">
        <v>0</v>
      </c>
      <c r="O232" s="9">
        <v>0</v>
      </c>
    </row>
    <row r="233" spans="1:15" ht="42" customHeight="1" x14ac:dyDescent="0.35">
      <c r="A233" s="55" t="s">
        <v>93</v>
      </c>
      <c r="B233" s="55" t="s">
        <v>105</v>
      </c>
      <c r="C233" s="21" t="s">
        <v>0</v>
      </c>
      <c r="D233" s="9">
        <f>E233+F233+G233+H233+I233+J233+K233+L233+M233+N233+O233</f>
        <v>96955.4</v>
      </c>
      <c r="E233" s="9">
        <f t="shared" ref="E233:J233" si="166">E234+E235+E237+E238</f>
        <v>0</v>
      </c>
      <c r="F233" s="9">
        <f t="shared" si="166"/>
        <v>0</v>
      </c>
      <c r="G233" s="9">
        <f t="shared" si="166"/>
        <v>0</v>
      </c>
      <c r="H233" s="9">
        <f t="shared" si="166"/>
        <v>0</v>
      </c>
      <c r="I233" s="9">
        <f t="shared" si="166"/>
        <v>0</v>
      </c>
      <c r="J233" s="9">
        <f t="shared" si="166"/>
        <v>0</v>
      </c>
      <c r="K233" s="9">
        <f t="shared" ref="K233:O233" si="167">K234+K236+K237+K238</f>
        <v>28562.799999999999</v>
      </c>
      <c r="L233" s="9">
        <f t="shared" si="167"/>
        <v>35253.9</v>
      </c>
      <c r="M233" s="47">
        <f t="shared" si="167"/>
        <v>33138.699999999997</v>
      </c>
      <c r="N233" s="47">
        <f t="shared" si="167"/>
        <v>0</v>
      </c>
      <c r="O233" s="9">
        <f t="shared" si="167"/>
        <v>0</v>
      </c>
    </row>
    <row r="234" spans="1:15" ht="38.25" customHeight="1" x14ac:dyDescent="0.35">
      <c r="A234" s="55"/>
      <c r="B234" s="55"/>
      <c r="C234" s="21" t="s">
        <v>2</v>
      </c>
      <c r="D234" s="9">
        <f t="shared" ref="D234:D237" si="168">E234+F234+G234+H234+I234+J234+K234+L234+M234+N234+O234</f>
        <v>0</v>
      </c>
      <c r="E234" s="9">
        <v>0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22">
        <v>0</v>
      </c>
      <c r="L234" s="22">
        <v>0</v>
      </c>
      <c r="M234" s="43">
        <v>0</v>
      </c>
      <c r="N234" s="43">
        <v>0</v>
      </c>
      <c r="O234" s="22">
        <v>0</v>
      </c>
    </row>
    <row r="235" spans="1:15" ht="17.25" customHeight="1" x14ac:dyDescent="0.35">
      <c r="A235" s="55"/>
      <c r="B235" s="55"/>
      <c r="C235" s="56" t="s">
        <v>3</v>
      </c>
      <c r="D235" s="50">
        <f>E235+F235+G235+H235+I235+J235+K236+L236+M236+N236+O236</f>
        <v>96955.4</v>
      </c>
      <c r="E235" s="50">
        <v>0</v>
      </c>
      <c r="F235" s="50">
        <v>0</v>
      </c>
      <c r="G235" s="50">
        <v>0</v>
      </c>
      <c r="H235" s="50">
        <v>0</v>
      </c>
      <c r="I235" s="50">
        <v>0</v>
      </c>
      <c r="J235" s="63">
        <v>0</v>
      </c>
      <c r="K235" s="31"/>
      <c r="L235" s="28">
        <v>6</v>
      </c>
      <c r="M235" s="43"/>
      <c r="N235" s="43"/>
      <c r="O235" s="22"/>
    </row>
    <row r="236" spans="1:15" ht="30" customHeight="1" x14ac:dyDescent="0.35">
      <c r="A236" s="55"/>
      <c r="B236" s="55"/>
      <c r="C236" s="57"/>
      <c r="D236" s="51"/>
      <c r="E236" s="51"/>
      <c r="F236" s="51"/>
      <c r="G236" s="51"/>
      <c r="H236" s="51"/>
      <c r="I236" s="51"/>
      <c r="J236" s="64"/>
      <c r="K236" s="30">
        <v>28562.799999999999</v>
      </c>
      <c r="L236" s="24">
        <v>35253.9</v>
      </c>
      <c r="M236" s="44">
        <v>33138.699999999997</v>
      </c>
      <c r="N236" s="44">
        <v>0</v>
      </c>
      <c r="O236" s="24">
        <v>0</v>
      </c>
    </row>
    <row r="237" spans="1:15" ht="42" customHeight="1" x14ac:dyDescent="0.35">
      <c r="A237" s="55"/>
      <c r="B237" s="55"/>
      <c r="C237" s="21" t="s">
        <v>4</v>
      </c>
      <c r="D237" s="9">
        <f t="shared" si="168"/>
        <v>0</v>
      </c>
      <c r="E237" s="9">
        <v>0</v>
      </c>
      <c r="F237" s="9">
        <v>0</v>
      </c>
      <c r="G237" s="9">
        <v>0</v>
      </c>
      <c r="H237" s="9">
        <v>0</v>
      </c>
      <c r="I237" s="9">
        <v>0</v>
      </c>
      <c r="J237" s="9">
        <v>0</v>
      </c>
      <c r="K237" s="24">
        <v>0</v>
      </c>
      <c r="L237" s="24">
        <v>0</v>
      </c>
      <c r="M237" s="44">
        <v>0</v>
      </c>
      <c r="N237" s="44">
        <v>0</v>
      </c>
      <c r="O237" s="24">
        <v>0</v>
      </c>
    </row>
    <row r="238" spans="1:15" ht="33" customHeight="1" x14ac:dyDescent="0.35">
      <c r="A238" s="55"/>
      <c r="B238" s="55"/>
      <c r="C238" s="21" t="s">
        <v>5</v>
      </c>
      <c r="D238" s="9">
        <f>E238+F238+G238+H238+I238+J238+K238+L238+M238+N238+O238</f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47">
        <v>0</v>
      </c>
      <c r="N238" s="47">
        <v>0</v>
      </c>
      <c r="O238" s="9">
        <v>0</v>
      </c>
    </row>
    <row r="239" spans="1:15" ht="36" customHeight="1" x14ac:dyDescent="0.3">
      <c r="A239" s="54" t="s">
        <v>80</v>
      </c>
      <c r="B239" s="54" t="s">
        <v>81</v>
      </c>
      <c r="C239" s="20" t="s">
        <v>0</v>
      </c>
      <c r="D239" s="10">
        <f>E239+F239+G239+H239+I239+J239+K239+L239+M239+N239+O239</f>
        <v>206101.6</v>
      </c>
      <c r="E239" s="10">
        <f>E240+E241+E242+E243</f>
        <v>0</v>
      </c>
      <c r="F239" s="10">
        <f t="shared" ref="F239:O239" si="169">F240+F241+F242+F243</f>
        <v>0</v>
      </c>
      <c r="G239" s="10">
        <f t="shared" si="169"/>
        <v>0</v>
      </c>
      <c r="H239" s="10">
        <f t="shared" si="169"/>
        <v>0</v>
      </c>
      <c r="I239" s="10">
        <f t="shared" si="169"/>
        <v>0</v>
      </c>
      <c r="J239" s="10">
        <f t="shared" si="169"/>
        <v>10400</v>
      </c>
      <c r="K239" s="10">
        <f t="shared" si="169"/>
        <v>21200</v>
      </c>
      <c r="L239" s="10">
        <f>L240+L241+L242+L243</f>
        <v>67950</v>
      </c>
      <c r="M239" s="10">
        <f t="shared" si="169"/>
        <v>36400</v>
      </c>
      <c r="N239" s="10">
        <f t="shared" si="169"/>
        <v>36251.599999999999</v>
      </c>
      <c r="O239" s="10">
        <f t="shared" si="169"/>
        <v>33900</v>
      </c>
    </row>
    <row r="240" spans="1:15" ht="36" customHeight="1" x14ac:dyDescent="0.35">
      <c r="A240" s="55"/>
      <c r="B240" s="55"/>
      <c r="C240" s="21" t="s">
        <v>2</v>
      </c>
      <c r="D240" s="9">
        <f t="shared" ref="D240:D248" si="170">E240+F240+G240+H240+I240+J240+K240+L240+M240+N240+O240</f>
        <v>0</v>
      </c>
      <c r="E240" s="9">
        <f t="shared" ref="E240:O242" si="171">E245+E255</f>
        <v>0</v>
      </c>
      <c r="F240" s="9">
        <f t="shared" si="171"/>
        <v>0</v>
      </c>
      <c r="G240" s="9">
        <f t="shared" si="171"/>
        <v>0</v>
      </c>
      <c r="H240" s="9">
        <f t="shared" si="171"/>
        <v>0</v>
      </c>
      <c r="I240" s="9">
        <f t="shared" si="171"/>
        <v>0</v>
      </c>
      <c r="J240" s="9">
        <f t="shared" si="171"/>
        <v>0</v>
      </c>
      <c r="K240" s="9">
        <f t="shared" si="171"/>
        <v>0</v>
      </c>
      <c r="L240" s="9">
        <f t="shared" si="171"/>
        <v>0</v>
      </c>
      <c r="M240" s="47">
        <f t="shared" si="171"/>
        <v>0</v>
      </c>
      <c r="N240" s="47">
        <f t="shared" si="171"/>
        <v>0</v>
      </c>
      <c r="O240" s="9">
        <f t="shared" si="171"/>
        <v>0</v>
      </c>
    </row>
    <row r="241" spans="1:15" ht="36" customHeight="1" x14ac:dyDescent="0.35">
      <c r="A241" s="55"/>
      <c r="B241" s="55"/>
      <c r="C241" s="21" t="s">
        <v>3</v>
      </c>
      <c r="D241" s="9">
        <f t="shared" si="170"/>
        <v>191525</v>
      </c>
      <c r="E241" s="9">
        <f t="shared" si="171"/>
        <v>0</v>
      </c>
      <c r="F241" s="9">
        <f t="shared" si="171"/>
        <v>0</v>
      </c>
      <c r="G241" s="9">
        <f t="shared" si="171"/>
        <v>0</v>
      </c>
      <c r="H241" s="9">
        <f t="shared" si="171"/>
        <v>0</v>
      </c>
      <c r="I241" s="9">
        <f t="shared" si="171"/>
        <v>0</v>
      </c>
      <c r="J241" s="9">
        <f t="shared" si="171"/>
        <v>9776</v>
      </c>
      <c r="K241" s="9">
        <f t="shared" si="171"/>
        <v>19928</v>
      </c>
      <c r="L241" s="9">
        <f t="shared" si="171"/>
        <v>63873</v>
      </c>
      <c r="M241" s="47">
        <f t="shared" si="171"/>
        <v>34216</v>
      </c>
      <c r="N241" s="47">
        <f t="shared" si="171"/>
        <v>31866</v>
      </c>
      <c r="O241" s="9">
        <f t="shared" si="171"/>
        <v>31866</v>
      </c>
    </row>
    <row r="242" spans="1:15" ht="36" customHeight="1" x14ac:dyDescent="0.35">
      <c r="A242" s="55"/>
      <c r="B242" s="55"/>
      <c r="C242" s="21" t="s">
        <v>4</v>
      </c>
      <c r="D242" s="9">
        <f t="shared" si="170"/>
        <v>14576.6</v>
      </c>
      <c r="E242" s="9">
        <f t="shared" si="171"/>
        <v>0</v>
      </c>
      <c r="F242" s="9">
        <f t="shared" si="171"/>
        <v>0</v>
      </c>
      <c r="G242" s="9">
        <f t="shared" si="171"/>
        <v>0</v>
      </c>
      <c r="H242" s="9">
        <f t="shared" si="171"/>
        <v>0</v>
      </c>
      <c r="I242" s="9">
        <f t="shared" si="171"/>
        <v>0</v>
      </c>
      <c r="J242" s="9">
        <f t="shared" si="171"/>
        <v>624</v>
      </c>
      <c r="K242" s="9">
        <f t="shared" si="171"/>
        <v>1272</v>
      </c>
      <c r="L242" s="9">
        <f t="shared" si="171"/>
        <v>4077</v>
      </c>
      <c r="M242" s="47">
        <f t="shared" si="171"/>
        <v>2184</v>
      </c>
      <c r="N242" s="47">
        <f t="shared" si="171"/>
        <v>4385.6000000000004</v>
      </c>
      <c r="O242" s="9">
        <f t="shared" si="171"/>
        <v>2034</v>
      </c>
    </row>
    <row r="243" spans="1:15" ht="36" customHeight="1" x14ac:dyDescent="0.35">
      <c r="A243" s="55"/>
      <c r="B243" s="55"/>
      <c r="C243" s="21" t="s">
        <v>5</v>
      </c>
      <c r="D243" s="9">
        <f t="shared" si="170"/>
        <v>0</v>
      </c>
      <c r="E243" s="9">
        <f>E248+E258</f>
        <v>0</v>
      </c>
      <c r="F243" s="9">
        <f t="shared" ref="F243:O243" si="172">F248+F258</f>
        <v>0</v>
      </c>
      <c r="G243" s="9">
        <f t="shared" si="172"/>
        <v>0</v>
      </c>
      <c r="H243" s="9">
        <f t="shared" si="172"/>
        <v>0</v>
      </c>
      <c r="I243" s="9">
        <f t="shared" si="172"/>
        <v>0</v>
      </c>
      <c r="J243" s="9">
        <f t="shared" si="172"/>
        <v>0</v>
      </c>
      <c r="K243" s="9">
        <f t="shared" si="172"/>
        <v>0</v>
      </c>
      <c r="L243" s="9">
        <f t="shared" si="172"/>
        <v>0</v>
      </c>
      <c r="M243" s="47">
        <f t="shared" si="172"/>
        <v>0</v>
      </c>
      <c r="N243" s="47">
        <f t="shared" si="172"/>
        <v>0</v>
      </c>
      <c r="O243" s="9">
        <f t="shared" si="172"/>
        <v>0</v>
      </c>
    </row>
    <row r="244" spans="1:15" ht="36" customHeight="1" x14ac:dyDescent="0.35">
      <c r="A244" s="55" t="s">
        <v>82</v>
      </c>
      <c r="B244" s="55" t="s">
        <v>83</v>
      </c>
      <c r="C244" s="21" t="s">
        <v>0</v>
      </c>
      <c r="D244" s="9">
        <f t="shared" si="170"/>
        <v>203750</v>
      </c>
      <c r="E244" s="9">
        <f>E245+E246+E247+E248</f>
        <v>0</v>
      </c>
      <c r="F244" s="9">
        <f t="shared" ref="F244:O244" si="173">F245+F246+F247+F248</f>
        <v>0</v>
      </c>
      <c r="G244" s="9">
        <f t="shared" si="173"/>
        <v>0</v>
      </c>
      <c r="H244" s="9">
        <f t="shared" si="173"/>
        <v>0</v>
      </c>
      <c r="I244" s="9">
        <f t="shared" si="173"/>
        <v>0</v>
      </c>
      <c r="J244" s="9">
        <f t="shared" si="173"/>
        <v>10400</v>
      </c>
      <c r="K244" s="9">
        <f t="shared" si="173"/>
        <v>21200</v>
      </c>
      <c r="L244" s="9">
        <f t="shared" si="173"/>
        <v>67950</v>
      </c>
      <c r="M244" s="47">
        <f t="shared" si="173"/>
        <v>36400</v>
      </c>
      <c r="N244" s="47">
        <f t="shared" si="173"/>
        <v>33900</v>
      </c>
      <c r="O244" s="9">
        <f t="shared" si="173"/>
        <v>33900</v>
      </c>
    </row>
    <row r="245" spans="1:15" ht="36" customHeight="1" x14ac:dyDescent="0.35">
      <c r="A245" s="55"/>
      <c r="B245" s="55"/>
      <c r="C245" s="21" t="s">
        <v>2</v>
      </c>
      <c r="D245" s="9">
        <f t="shared" si="170"/>
        <v>0</v>
      </c>
      <c r="E245" s="9">
        <f t="shared" ref="E245:O245" si="174">E250</f>
        <v>0</v>
      </c>
      <c r="F245" s="9">
        <f t="shared" si="174"/>
        <v>0</v>
      </c>
      <c r="G245" s="9">
        <f t="shared" si="174"/>
        <v>0</v>
      </c>
      <c r="H245" s="9">
        <f t="shared" si="174"/>
        <v>0</v>
      </c>
      <c r="I245" s="9">
        <f t="shared" si="174"/>
        <v>0</v>
      </c>
      <c r="J245" s="9">
        <f t="shared" si="174"/>
        <v>0</v>
      </c>
      <c r="K245" s="9">
        <f t="shared" si="174"/>
        <v>0</v>
      </c>
      <c r="L245" s="9">
        <f t="shared" si="174"/>
        <v>0</v>
      </c>
      <c r="M245" s="47">
        <f t="shared" si="174"/>
        <v>0</v>
      </c>
      <c r="N245" s="47">
        <f t="shared" si="174"/>
        <v>0</v>
      </c>
      <c r="O245" s="9">
        <f t="shared" si="174"/>
        <v>0</v>
      </c>
    </row>
    <row r="246" spans="1:15" ht="36" customHeight="1" x14ac:dyDescent="0.35">
      <c r="A246" s="55"/>
      <c r="B246" s="55"/>
      <c r="C246" s="21" t="s">
        <v>3</v>
      </c>
      <c r="D246" s="9">
        <f t="shared" si="170"/>
        <v>191525</v>
      </c>
      <c r="E246" s="9">
        <f t="shared" ref="E246:O246" si="175">E251</f>
        <v>0</v>
      </c>
      <c r="F246" s="9">
        <f t="shared" si="175"/>
        <v>0</v>
      </c>
      <c r="G246" s="9">
        <f t="shared" si="175"/>
        <v>0</v>
      </c>
      <c r="H246" s="9">
        <f t="shared" si="175"/>
        <v>0</v>
      </c>
      <c r="I246" s="9">
        <f t="shared" si="175"/>
        <v>0</v>
      </c>
      <c r="J246" s="9">
        <f t="shared" si="175"/>
        <v>9776</v>
      </c>
      <c r="K246" s="9">
        <f t="shared" si="175"/>
        <v>19928</v>
      </c>
      <c r="L246" s="9">
        <f t="shared" si="175"/>
        <v>63873</v>
      </c>
      <c r="M246" s="47">
        <f t="shared" si="175"/>
        <v>34216</v>
      </c>
      <c r="N246" s="47">
        <f t="shared" si="175"/>
        <v>31866</v>
      </c>
      <c r="O246" s="9">
        <f t="shared" si="175"/>
        <v>31866</v>
      </c>
    </row>
    <row r="247" spans="1:15" ht="36" customHeight="1" x14ac:dyDescent="0.35">
      <c r="A247" s="55"/>
      <c r="B247" s="55"/>
      <c r="C247" s="21" t="s">
        <v>4</v>
      </c>
      <c r="D247" s="9">
        <f t="shared" si="170"/>
        <v>12225</v>
      </c>
      <c r="E247" s="9">
        <f t="shared" ref="E247:O247" si="176">E252</f>
        <v>0</v>
      </c>
      <c r="F247" s="9">
        <f t="shared" si="176"/>
        <v>0</v>
      </c>
      <c r="G247" s="9">
        <f t="shared" si="176"/>
        <v>0</v>
      </c>
      <c r="H247" s="9">
        <f t="shared" si="176"/>
        <v>0</v>
      </c>
      <c r="I247" s="9">
        <f t="shared" si="176"/>
        <v>0</v>
      </c>
      <c r="J247" s="9">
        <f t="shared" si="176"/>
        <v>624</v>
      </c>
      <c r="K247" s="9">
        <f t="shared" si="176"/>
        <v>1272</v>
      </c>
      <c r="L247" s="9">
        <f t="shared" si="176"/>
        <v>4077</v>
      </c>
      <c r="M247" s="47">
        <f t="shared" si="176"/>
        <v>2184</v>
      </c>
      <c r="N247" s="47">
        <f t="shared" si="176"/>
        <v>2034</v>
      </c>
      <c r="O247" s="9">
        <f t="shared" si="176"/>
        <v>2034</v>
      </c>
    </row>
    <row r="248" spans="1:15" ht="36" customHeight="1" x14ac:dyDescent="0.35">
      <c r="A248" s="55"/>
      <c r="B248" s="55"/>
      <c r="C248" s="21" t="s">
        <v>5</v>
      </c>
      <c r="D248" s="9">
        <f t="shared" si="170"/>
        <v>0</v>
      </c>
      <c r="E248" s="9">
        <f t="shared" ref="E248:O248" si="177">E253</f>
        <v>0</v>
      </c>
      <c r="F248" s="9">
        <f t="shared" si="177"/>
        <v>0</v>
      </c>
      <c r="G248" s="9">
        <f t="shared" si="177"/>
        <v>0</v>
      </c>
      <c r="H248" s="9">
        <f t="shared" si="177"/>
        <v>0</v>
      </c>
      <c r="I248" s="9">
        <f t="shared" si="177"/>
        <v>0</v>
      </c>
      <c r="J248" s="9">
        <f t="shared" si="177"/>
        <v>0</v>
      </c>
      <c r="K248" s="9">
        <f t="shared" si="177"/>
        <v>0</v>
      </c>
      <c r="L248" s="9">
        <f t="shared" si="177"/>
        <v>0</v>
      </c>
      <c r="M248" s="47">
        <f t="shared" si="177"/>
        <v>0</v>
      </c>
      <c r="N248" s="47">
        <f t="shared" si="177"/>
        <v>0</v>
      </c>
      <c r="O248" s="9">
        <f t="shared" si="177"/>
        <v>0</v>
      </c>
    </row>
    <row r="249" spans="1:15" ht="36" customHeight="1" x14ac:dyDescent="0.35">
      <c r="A249" s="55" t="s">
        <v>84</v>
      </c>
      <c r="B249" s="55" t="s">
        <v>121</v>
      </c>
      <c r="C249" s="21" t="s">
        <v>0</v>
      </c>
      <c r="D249" s="9">
        <f>E249+F249+G249+H249+I249+J249+K249+L249+M249+N249+O249</f>
        <v>203750</v>
      </c>
      <c r="E249" s="9">
        <f>E250+E251+E252+E253</f>
        <v>0</v>
      </c>
      <c r="F249" s="9">
        <f t="shared" ref="F249:O249" si="178">F250+F251+F252+F253</f>
        <v>0</v>
      </c>
      <c r="G249" s="9">
        <f t="shared" si="178"/>
        <v>0</v>
      </c>
      <c r="H249" s="9">
        <f t="shared" si="178"/>
        <v>0</v>
      </c>
      <c r="I249" s="9">
        <f t="shared" si="178"/>
        <v>0</v>
      </c>
      <c r="J249" s="9">
        <f t="shared" si="178"/>
        <v>10400</v>
      </c>
      <c r="K249" s="9">
        <f t="shared" si="178"/>
        <v>21200</v>
      </c>
      <c r="L249" s="9">
        <f t="shared" si="178"/>
        <v>67950</v>
      </c>
      <c r="M249" s="47">
        <f t="shared" si="178"/>
        <v>36400</v>
      </c>
      <c r="N249" s="47">
        <f t="shared" si="178"/>
        <v>33900</v>
      </c>
      <c r="O249" s="9">
        <f t="shared" si="178"/>
        <v>33900</v>
      </c>
    </row>
    <row r="250" spans="1:15" ht="36" customHeight="1" x14ac:dyDescent="0.35">
      <c r="A250" s="55"/>
      <c r="B250" s="55"/>
      <c r="C250" s="21" t="s">
        <v>2</v>
      </c>
      <c r="D250" s="9">
        <f t="shared" ref="D250:D258" si="179">E250+F250+G250+H250+I250+J250+K250+L250+M250+N250+O250</f>
        <v>0</v>
      </c>
      <c r="E250" s="9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47">
        <v>0</v>
      </c>
      <c r="N250" s="47">
        <v>0</v>
      </c>
      <c r="O250" s="9">
        <v>0</v>
      </c>
    </row>
    <row r="251" spans="1:15" ht="36" customHeight="1" x14ac:dyDescent="0.35">
      <c r="A251" s="55"/>
      <c r="B251" s="55"/>
      <c r="C251" s="21" t="s">
        <v>3</v>
      </c>
      <c r="D251" s="9">
        <f t="shared" si="179"/>
        <v>191525</v>
      </c>
      <c r="E251" s="9">
        <v>0</v>
      </c>
      <c r="F251" s="9">
        <v>0</v>
      </c>
      <c r="G251" s="9">
        <v>0</v>
      </c>
      <c r="H251" s="9">
        <v>0</v>
      </c>
      <c r="I251" s="9">
        <v>0</v>
      </c>
      <c r="J251" s="9">
        <v>9776</v>
      </c>
      <c r="K251" s="9">
        <v>19928</v>
      </c>
      <c r="L251" s="9">
        <v>63873</v>
      </c>
      <c r="M251" s="47">
        <v>34216</v>
      </c>
      <c r="N251" s="47">
        <v>31866</v>
      </c>
      <c r="O251" s="9">
        <v>31866</v>
      </c>
    </row>
    <row r="252" spans="1:15" ht="36" customHeight="1" x14ac:dyDescent="0.35">
      <c r="A252" s="55"/>
      <c r="B252" s="55"/>
      <c r="C252" s="21" t="s">
        <v>4</v>
      </c>
      <c r="D252" s="9">
        <f t="shared" si="179"/>
        <v>12225</v>
      </c>
      <c r="E252" s="9">
        <v>0</v>
      </c>
      <c r="F252" s="9">
        <v>0</v>
      </c>
      <c r="G252" s="9">
        <v>0</v>
      </c>
      <c r="H252" s="9">
        <v>0</v>
      </c>
      <c r="I252" s="9">
        <v>0</v>
      </c>
      <c r="J252" s="9">
        <v>624</v>
      </c>
      <c r="K252" s="9">
        <v>1272</v>
      </c>
      <c r="L252" s="9">
        <v>4077</v>
      </c>
      <c r="M252" s="47">
        <v>2184</v>
      </c>
      <c r="N252" s="47">
        <v>2034</v>
      </c>
      <c r="O252" s="9">
        <v>2034</v>
      </c>
    </row>
    <row r="253" spans="1:15" ht="36" customHeight="1" x14ac:dyDescent="0.35">
      <c r="A253" s="55"/>
      <c r="B253" s="55"/>
      <c r="C253" s="21" t="s">
        <v>5</v>
      </c>
      <c r="D253" s="9">
        <f t="shared" si="179"/>
        <v>0</v>
      </c>
      <c r="E253" s="9">
        <v>0</v>
      </c>
      <c r="F253" s="9">
        <v>0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47">
        <v>0</v>
      </c>
      <c r="N253" s="47">
        <v>0</v>
      </c>
      <c r="O253" s="9">
        <v>0</v>
      </c>
    </row>
    <row r="254" spans="1:15" ht="36" customHeight="1" x14ac:dyDescent="0.35">
      <c r="A254" s="55" t="s">
        <v>94</v>
      </c>
      <c r="B254" s="55" t="s">
        <v>96</v>
      </c>
      <c r="C254" s="21" t="s">
        <v>0</v>
      </c>
      <c r="D254" s="9">
        <f t="shared" si="179"/>
        <v>2351.6</v>
      </c>
      <c r="E254" s="9">
        <f>E255+E256+E257+E258</f>
        <v>0</v>
      </c>
      <c r="F254" s="9">
        <f t="shared" ref="F254:O254" si="180">F255+F256+F257+F258</f>
        <v>0</v>
      </c>
      <c r="G254" s="9">
        <f t="shared" si="180"/>
        <v>0</v>
      </c>
      <c r="H254" s="9">
        <f t="shared" si="180"/>
        <v>0</v>
      </c>
      <c r="I254" s="9">
        <f t="shared" si="180"/>
        <v>0</v>
      </c>
      <c r="J254" s="9">
        <f t="shared" si="180"/>
        <v>0</v>
      </c>
      <c r="K254" s="9">
        <f t="shared" si="180"/>
        <v>0</v>
      </c>
      <c r="L254" s="9">
        <f t="shared" si="180"/>
        <v>0</v>
      </c>
      <c r="M254" s="47">
        <f t="shared" si="180"/>
        <v>0</v>
      </c>
      <c r="N254" s="47">
        <f t="shared" si="180"/>
        <v>2351.6</v>
      </c>
      <c r="O254" s="9">
        <f t="shared" si="180"/>
        <v>0</v>
      </c>
    </row>
    <row r="255" spans="1:15" ht="36" customHeight="1" x14ac:dyDescent="0.35">
      <c r="A255" s="55"/>
      <c r="B255" s="55"/>
      <c r="C255" s="21" t="s">
        <v>2</v>
      </c>
      <c r="D255" s="9">
        <f t="shared" si="179"/>
        <v>0</v>
      </c>
      <c r="E255" s="9">
        <f t="shared" ref="E255:O255" si="181">E260</f>
        <v>0</v>
      </c>
      <c r="F255" s="9">
        <f t="shared" si="181"/>
        <v>0</v>
      </c>
      <c r="G255" s="9">
        <f t="shared" si="181"/>
        <v>0</v>
      </c>
      <c r="H255" s="9">
        <f t="shared" si="181"/>
        <v>0</v>
      </c>
      <c r="I255" s="9">
        <f t="shared" si="181"/>
        <v>0</v>
      </c>
      <c r="J255" s="9">
        <f t="shared" si="181"/>
        <v>0</v>
      </c>
      <c r="K255" s="9">
        <f t="shared" si="181"/>
        <v>0</v>
      </c>
      <c r="L255" s="9">
        <f t="shared" si="181"/>
        <v>0</v>
      </c>
      <c r="M255" s="47">
        <f t="shared" si="181"/>
        <v>0</v>
      </c>
      <c r="N255" s="47">
        <f t="shared" si="181"/>
        <v>0</v>
      </c>
      <c r="O255" s="9">
        <f t="shared" si="181"/>
        <v>0</v>
      </c>
    </row>
    <row r="256" spans="1:15" ht="36" customHeight="1" x14ac:dyDescent="0.35">
      <c r="A256" s="55"/>
      <c r="B256" s="55"/>
      <c r="C256" s="21" t="s">
        <v>3</v>
      </c>
      <c r="D256" s="9">
        <f t="shared" si="179"/>
        <v>0</v>
      </c>
      <c r="E256" s="9">
        <f t="shared" ref="E256:O256" si="182">E261</f>
        <v>0</v>
      </c>
      <c r="F256" s="9">
        <f t="shared" si="182"/>
        <v>0</v>
      </c>
      <c r="G256" s="9">
        <f t="shared" si="182"/>
        <v>0</v>
      </c>
      <c r="H256" s="9">
        <f t="shared" si="182"/>
        <v>0</v>
      </c>
      <c r="I256" s="9">
        <f t="shared" si="182"/>
        <v>0</v>
      </c>
      <c r="J256" s="9">
        <f t="shared" si="182"/>
        <v>0</v>
      </c>
      <c r="K256" s="9">
        <f t="shared" si="182"/>
        <v>0</v>
      </c>
      <c r="L256" s="9">
        <f t="shared" si="182"/>
        <v>0</v>
      </c>
      <c r="M256" s="47">
        <f t="shared" si="182"/>
        <v>0</v>
      </c>
      <c r="N256" s="47">
        <f t="shared" si="182"/>
        <v>0</v>
      </c>
      <c r="O256" s="9">
        <f t="shared" si="182"/>
        <v>0</v>
      </c>
    </row>
    <row r="257" spans="1:15" ht="36" customHeight="1" x14ac:dyDescent="0.35">
      <c r="A257" s="55"/>
      <c r="B257" s="55"/>
      <c r="C257" s="21" t="s">
        <v>4</v>
      </c>
      <c r="D257" s="9">
        <f t="shared" si="179"/>
        <v>2351.6</v>
      </c>
      <c r="E257" s="9">
        <f t="shared" ref="E257:O257" si="183">E262</f>
        <v>0</v>
      </c>
      <c r="F257" s="9">
        <f t="shared" si="183"/>
        <v>0</v>
      </c>
      <c r="G257" s="9">
        <f t="shared" si="183"/>
        <v>0</v>
      </c>
      <c r="H257" s="9">
        <f t="shared" si="183"/>
        <v>0</v>
      </c>
      <c r="I257" s="9">
        <f t="shared" si="183"/>
        <v>0</v>
      </c>
      <c r="J257" s="9">
        <f t="shared" si="183"/>
        <v>0</v>
      </c>
      <c r="K257" s="9">
        <f t="shared" si="183"/>
        <v>0</v>
      </c>
      <c r="L257" s="9">
        <f t="shared" si="183"/>
        <v>0</v>
      </c>
      <c r="M257" s="47">
        <f t="shared" si="183"/>
        <v>0</v>
      </c>
      <c r="N257" s="47">
        <f t="shared" si="183"/>
        <v>2351.6</v>
      </c>
      <c r="O257" s="9">
        <f t="shared" si="183"/>
        <v>0</v>
      </c>
    </row>
    <row r="258" spans="1:15" ht="36" customHeight="1" x14ac:dyDescent="0.35">
      <c r="A258" s="55"/>
      <c r="B258" s="55"/>
      <c r="C258" s="21" t="s">
        <v>5</v>
      </c>
      <c r="D258" s="9">
        <f t="shared" si="179"/>
        <v>0</v>
      </c>
      <c r="E258" s="9">
        <f t="shared" ref="E258:O258" si="184">E263</f>
        <v>0</v>
      </c>
      <c r="F258" s="9">
        <f t="shared" si="184"/>
        <v>0</v>
      </c>
      <c r="G258" s="9">
        <f t="shared" si="184"/>
        <v>0</v>
      </c>
      <c r="H258" s="9">
        <f t="shared" si="184"/>
        <v>0</v>
      </c>
      <c r="I258" s="9">
        <f t="shared" si="184"/>
        <v>0</v>
      </c>
      <c r="J258" s="9">
        <f t="shared" si="184"/>
        <v>0</v>
      </c>
      <c r="K258" s="9">
        <f t="shared" si="184"/>
        <v>0</v>
      </c>
      <c r="L258" s="9">
        <f t="shared" si="184"/>
        <v>0</v>
      </c>
      <c r="M258" s="47">
        <f t="shared" si="184"/>
        <v>0</v>
      </c>
      <c r="N258" s="47">
        <f t="shared" si="184"/>
        <v>0</v>
      </c>
      <c r="O258" s="9">
        <f t="shared" si="184"/>
        <v>0</v>
      </c>
    </row>
    <row r="259" spans="1:15" ht="36" customHeight="1" x14ac:dyDescent="0.35">
      <c r="A259" s="55" t="s">
        <v>95</v>
      </c>
      <c r="B259" s="55" t="s">
        <v>97</v>
      </c>
      <c r="C259" s="21" t="s">
        <v>0</v>
      </c>
      <c r="D259" s="9">
        <f>E259+F259+G259+H259+I259+J259+K259+L259+M259+N259+O259</f>
        <v>2351.6</v>
      </c>
      <c r="E259" s="9">
        <f>E260+E261+E262+E263</f>
        <v>0</v>
      </c>
      <c r="F259" s="9">
        <f t="shared" ref="F259:O259" si="185">F260+F261+F262+F263</f>
        <v>0</v>
      </c>
      <c r="G259" s="9">
        <f t="shared" si="185"/>
        <v>0</v>
      </c>
      <c r="H259" s="9">
        <f t="shared" si="185"/>
        <v>0</v>
      </c>
      <c r="I259" s="9">
        <f t="shared" si="185"/>
        <v>0</v>
      </c>
      <c r="J259" s="9">
        <f t="shared" si="185"/>
        <v>0</v>
      </c>
      <c r="K259" s="9">
        <f t="shared" si="185"/>
        <v>0</v>
      </c>
      <c r="L259" s="9">
        <f t="shared" si="185"/>
        <v>0</v>
      </c>
      <c r="M259" s="47">
        <f t="shared" si="185"/>
        <v>0</v>
      </c>
      <c r="N259" s="47">
        <f t="shared" si="185"/>
        <v>2351.6</v>
      </c>
      <c r="O259" s="9">
        <f t="shared" si="185"/>
        <v>0</v>
      </c>
    </row>
    <row r="260" spans="1:15" ht="36" customHeight="1" x14ac:dyDescent="0.35">
      <c r="A260" s="55"/>
      <c r="B260" s="55"/>
      <c r="C260" s="21" t="s">
        <v>2</v>
      </c>
      <c r="D260" s="9">
        <f t="shared" ref="D260:D263" si="186">E260+F260+G260+H260+I260+J260+K260+L260+M260+N260+O260</f>
        <v>0</v>
      </c>
      <c r="E260" s="9">
        <v>0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47">
        <v>0</v>
      </c>
      <c r="N260" s="47">
        <v>0</v>
      </c>
      <c r="O260" s="9">
        <v>0</v>
      </c>
    </row>
    <row r="261" spans="1:15" ht="36" customHeight="1" x14ac:dyDescent="0.35">
      <c r="A261" s="55"/>
      <c r="B261" s="55"/>
      <c r="C261" s="21" t="s">
        <v>3</v>
      </c>
      <c r="D261" s="9">
        <f t="shared" si="186"/>
        <v>0</v>
      </c>
      <c r="E261" s="9">
        <v>0</v>
      </c>
      <c r="F261" s="9">
        <v>0</v>
      </c>
      <c r="G261" s="9">
        <v>0</v>
      </c>
      <c r="H261" s="9">
        <v>0</v>
      </c>
      <c r="I261" s="9">
        <v>0</v>
      </c>
      <c r="J261" s="9">
        <v>0</v>
      </c>
      <c r="K261" s="9">
        <v>0</v>
      </c>
      <c r="L261" s="9">
        <v>0</v>
      </c>
      <c r="M261" s="47">
        <v>0</v>
      </c>
      <c r="N261" s="47">
        <v>0</v>
      </c>
      <c r="O261" s="9">
        <v>0</v>
      </c>
    </row>
    <row r="262" spans="1:15" ht="36" customHeight="1" x14ac:dyDescent="0.35">
      <c r="A262" s="55"/>
      <c r="B262" s="55"/>
      <c r="C262" s="21" t="s">
        <v>4</v>
      </c>
      <c r="D262" s="9">
        <f t="shared" si="186"/>
        <v>2351.6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v>0</v>
      </c>
      <c r="K262" s="9">
        <v>0</v>
      </c>
      <c r="L262" s="9">
        <v>0</v>
      </c>
      <c r="M262" s="47">
        <v>0</v>
      </c>
      <c r="N262" s="47">
        <v>2351.6</v>
      </c>
      <c r="O262" s="9">
        <v>0</v>
      </c>
    </row>
    <row r="263" spans="1:15" ht="36" customHeight="1" x14ac:dyDescent="0.35">
      <c r="A263" s="55"/>
      <c r="B263" s="55"/>
      <c r="C263" s="21" t="s">
        <v>5</v>
      </c>
      <c r="D263" s="9">
        <f t="shared" si="186"/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v>0</v>
      </c>
      <c r="K263" s="9">
        <v>0</v>
      </c>
      <c r="L263" s="9">
        <v>0</v>
      </c>
      <c r="M263" s="47">
        <v>0</v>
      </c>
      <c r="N263" s="47">
        <v>0</v>
      </c>
      <c r="O263" s="9">
        <v>0</v>
      </c>
    </row>
    <row r="264" spans="1:15" ht="39.75" customHeight="1" x14ac:dyDescent="0.3">
      <c r="A264" s="54" t="s">
        <v>106</v>
      </c>
      <c r="B264" s="54" t="s">
        <v>109</v>
      </c>
      <c r="C264" s="20" t="s">
        <v>0</v>
      </c>
      <c r="D264" s="10">
        <f>E264+F264+G264+H264+I264+J264+K264+L264+M264+N264+O264</f>
        <v>15348.6</v>
      </c>
      <c r="E264" s="10">
        <f t="shared" ref="E264:K264" si="187">E269</f>
        <v>0</v>
      </c>
      <c r="F264" s="10">
        <f t="shared" si="187"/>
        <v>0</v>
      </c>
      <c r="G264" s="10">
        <f t="shared" si="187"/>
        <v>0</v>
      </c>
      <c r="H264" s="10">
        <f t="shared" si="187"/>
        <v>0</v>
      </c>
      <c r="I264" s="10">
        <f t="shared" si="187"/>
        <v>0</v>
      </c>
      <c r="J264" s="10">
        <f t="shared" si="187"/>
        <v>0</v>
      </c>
      <c r="K264" s="10">
        <f t="shared" si="187"/>
        <v>0</v>
      </c>
      <c r="L264" s="10">
        <f>L269</f>
        <v>15348.6</v>
      </c>
      <c r="M264" s="10">
        <f t="shared" ref="M264:O264" si="188">M269</f>
        <v>0</v>
      </c>
      <c r="N264" s="10">
        <f t="shared" si="188"/>
        <v>0</v>
      </c>
      <c r="O264" s="10">
        <f t="shared" si="188"/>
        <v>0</v>
      </c>
    </row>
    <row r="265" spans="1:15" ht="41.25" customHeight="1" x14ac:dyDescent="0.35">
      <c r="A265" s="55"/>
      <c r="B265" s="55"/>
      <c r="C265" s="21" t="s">
        <v>2</v>
      </c>
      <c r="D265" s="9">
        <f>D270</f>
        <v>0</v>
      </c>
      <c r="E265" s="9">
        <f>E270</f>
        <v>0</v>
      </c>
      <c r="F265" s="9">
        <f t="shared" ref="F265:O265" si="189">F270</f>
        <v>0</v>
      </c>
      <c r="G265" s="9">
        <f t="shared" si="189"/>
        <v>0</v>
      </c>
      <c r="H265" s="9">
        <f t="shared" si="189"/>
        <v>0</v>
      </c>
      <c r="I265" s="9">
        <f t="shared" si="189"/>
        <v>0</v>
      </c>
      <c r="J265" s="9">
        <f t="shared" si="189"/>
        <v>0</v>
      </c>
      <c r="K265" s="9">
        <f t="shared" si="189"/>
        <v>0</v>
      </c>
      <c r="L265" s="9">
        <f t="shared" si="189"/>
        <v>0</v>
      </c>
      <c r="M265" s="47">
        <f t="shared" si="189"/>
        <v>0</v>
      </c>
      <c r="N265" s="47">
        <f t="shared" si="189"/>
        <v>0</v>
      </c>
      <c r="O265" s="9">
        <f t="shared" si="189"/>
        <v>0</v>
      </c>
    </row>
    <row r="266" spans="1:15" ht="42" customHeight="1" x14ac:dyDescent="0.35">
      <c r="A266" s="55"/>
      <c r="B266" s="55"/>
      <c r="C266" s="21" t="s">
        <v>3</v>
      </c>
      <c r="D266" s="9">
        <f t="shared" ref="D266:D268" si="190">D271</f>
        <v>0</v>
      </c>
      <c r="E266" s="9">
        <f t="shared" ref="E266:O268" si="191">E271</f>
        <v>0</v>
      </c>
      <c r="F266" s="9">
        <f t="shared" si="191"/>
        <v>0</v>
      </c>
      <c r="G266" s="9">
        <f t="shared" si="191"/>
        <v>0</v>
      </c>
      <c r="H266" s="9">
        <f t="shared" si="191"/>
        <v>0</v>
      </c>
      <c r="I266" s="9">
        <f t="shared" si="191"/>
        <v>0</v>
      </c>
      <c r="J266" s="9">
        <f t="shared" si="191"/>
        <v>0</v>
      </c>
      <c r="K266" s="9">
        <f t="shared" si="191"/>
        <v>0</v>
      </c>
      <c r="L266" s="9">
        <f t="shared" si="191"/>
        <v>0</v>
      </c>
      <c r="M266" s="47">
        <f t="shared" si="191"/>
        <v>0</v>
      </c>
      <c r="N266" s="47">
        <f t="shared" si="191"/>
        <v>0</v>
      </c>
      <c r="O266" s="9">
        <f t="shared" si="191"/>
        <v>0</v>
      </c>
    </row>
    <row r="267" spans="1:15" ht="43.5" customHeight="1" x14ac:dyDescent="0.35">
      <c r="A267" s="55"/>
      <c r="B267" s="55"/>
      <c r="C267" s="21" t="s">
        <v>4</v>
      </c>
      <c r="D267" s="9">
        <f t="shared" si="190"/>
        <v>15348.6</v>
      </c>
      <c r="E267" s="9">
        <f t="shared" si="191"/>
        <v>0</v>
      </c>
      <c r="F267" s="9">
        <f t="shared" si="191"/>
        <v>0</v>
      </c>
      <c r="G267" s="9">
        <f t="shared" si="191"/>
        <v>0</v>
      </c>
      <c r="H267" s="9">
        <f t="shared" si="191"/>
        <v>0</v>
      </c>
      <c r="I267" s="9">
        <f t="shared" si="191"/>
        <v>0</v>
      </c>
      <c r="J267" s="9">
        <f t="shared" si="191"/>
        <v>0</v>
      </c>
      <c r="K267" s="9">
        <f t="shared" si="191"/>
        <v>0</v>
      </c>
      <c r="L267" s="9">
        <f t="shared" si="191"/>
        <v>15348.6</v>
      </c>
      <c r="M267" s="47">
        <f t="shared" si="191"/>
        <v>0</v>
      </c>
      <c r="N267" s="47">
        <f t="shared" si="191"/>
        <v>0</v>
      </c>
      <c r="O267" s="9">
        <f t="shared" si="191"/>
        <v>0</v>
      </c>
    </row>
    <row r="268" spans="1:15" ht="50.25" customHeight="1" x14ac:dyDescent="0.35">
      <c r="A268" s="55"/>
      <c r="B268" s="55"/>
      <c r="C268" s="21" t="s">
        <v>5</v>
      </c>
      <c r="D268" s="9">
        <f t="shared" si="190"/>
        <v>0</v>
      </c>
      <c r="E268" s="9">
        <f t="shared" si="191"/>
        <v>0</v>
      </c>
      <c r="F268" s="9">
        <f t="shared" si="191"/>
        <v>0</v>
      </c>
      <c r="G268" s="9">
        <f t="shared" si="191"/>
        <v>0</v>
      </c>
      <c r="H268" s="9">
        <f t="shared" si="191"/>
        <v>0</v>
      </c>
      <c r="I268" s="9">
        <f t="shared" si="191"/>
        <v>0</v>
      </c>
      <c r="J268" s="9">
        <f t="shared" si="191"/>
        <v>0</v>
      </c>
      <c r="K268" s="9">
        <f t="shared" si="191"/>
        <v>0</v>
      </c>
      <c r="L268" s="9">
        <f t="shared" si="191"/>
        <v>0</v>
      </c>
      <c r="M268" s="47">
        <f t="shared" si="191"/>
        <v>0</v>
      </c>
      <c r="N268" s="47">
        <f t="shared" si="191"/>
        <v>0</v>
      </c>
      <c r="O268" s="9">
        <f t="shared" si="191"/>
        <v>0</v>
      </c>
    </row>
    <row r="269" spans="1:15" ht="30" customHeight="1" x14ac:dyDescent="0.35">
      <c r="A269" s="55" t="s">
        <v>107</v>
      </c>
      <c r="B269" s="55" t="s">
        <v>110</v>
      </c>
      <c r="C269" s="21" t="s">
        <v>0</v>
      </c>
      <c r="D269" s="9">
        <f>E269+F269+G269+H269+I269+J269+K269+L269+M269+N269+O269</f>
        <v>15348.6</v>
      </c>
      <c r="E269" s="9">
        <f>E274</f>
        <v>0</v>
      </c>
      <c r="F269" s="9">
        <f t="shared" ref="F269:O269" si="192">F274</f>
        <v>0</v>
      </c>
      <c r="G269" s="9">
        <f t="shared" si="192"/>
        <v>0</v>
      </c>
      <c r="H269" s="9">
        <f t="shared" si="192"/>
        <v>0</v>
      </c>
      <c r="I269" s="9">
        <f t="shared" si="192"/>
        <v>0</v>
      </c>
      <c r="J269" s="9">
        <f t="shared" si="192"/>
        <v>0</v>
      </c>
      <c r="K269" s="9">
        <f t="shared" si="192"/>
        <v>0</v>
      </c>
      <c r="L269" s="9">
        <f t="shared" si="192"/>
        <v>15348.6</v>
      </c>
      <c r="M269" s="47">
        <f t="shared" si="192"/>
        <v>0</v>
      </c>
      <c r="N269" s="47">
        <f t="shared" si="192"/>
        <v>0</v>
      </c>
      <c r="O269" s="9">
        <f t="shared" si="192"/>
        <v>0</v>
      </c>
    </row>
    <row r="270" spans="1:15" ht="30" customHeight="1" x14ac:dyDescent="0.35">
      <c r="A270" s="55"/>
      <c r="B270" s="55"/>
      <c r="C270" s="21" t="s">
        <v>2</v>
      </c>
      <c r="D270" s="9">
        <v>0</v>
      </c>
      <c r="E270" s="22">
        <f>E275</f>
        <v>0</v>
      </c>
      <c r="F270" s="22">
        <f t="shared" ref="F270:O270" si="193">F275</f>
        <v>0</v>
      </c>
      <c r="G270" s="22">
        <f t="shared" si="193"/>
        <v>0</v>
      </c>
      <c r="H270" s="22">
        <f t="shared" si="193"/>
        <v>0</v>
      </c>
      <c r="I270" s="22">
        <f t="shared" si="193"/>
        <v>0</v>
      </c>
      <c r="J270" s="22">
        <f t="shared" si="193"/>
        <v>0</v>
      </c>
      <c r="K270" s="22">
        <f t="shared" si="193"/>
        <v>0</v>
      </c>
      <c r="L270" s="22">
        <f t="shared" si="193"/>
        <v>0</v>
      </c>
      <c r="M270" s="43">
        <f t="shared" si="193"/>
        <v>0</v>
      </c>
      <c r="N270" s="43">
        <f t="shared" si="193"/>
        <v>0</v>
      </c>
      <c r="O270" s="22">
        <f t="shared" si="193"/>
        <v>0</v>
      </c>
    </row>
    <row r="271" spans="1:15" ht="30" customHeight="1" x14ac:dyDescent="0.35">
      <c r="A271" s="55"/>
      <c r="B271" s="55"/>
      <c r="C271" s="21" t="s">
        <v>3</v>
      </c>
      <c r="D271" s="9">
        <v>0</v>
      </c>
      <c r="E271" s="22">
        <f>E276</f>
        <v>0</v>
      </c>
      <c r="F271" s="22">
        <f t="shared" ref="F271:O271" si="194">F276</f>
        <v>0</v>
      </c>
      <c r="G271" s="22">
        <f t="shared" si="194"/>
        <v>0</v>
      </c>
      <c r="H271" s="22">
        <f t="shared" si="194"/>
        <v>0</v>
      </c>
      <c r="I271" s="22">
        <f t="shared" si="194"/>
        <v>0</v>
      </c>
      <c r="J271" s="22">
        <f t="shared" si="194"/>
        <v>0</v>
      </c>
      <c r="K271" s="22">
        <f t="shared" si="194"/>
        <v>0</v>
      </c>
      <c r="L271" s="22">
        <f t="shared" si="194"/>
        <v>0</v>
      </c>
      <c r="M271" s="43">
        <f t="shared" si="194"/>
        <v>0</v>
      </c>
      <c r="N271" s="43">
        <f t="shared" si="194"/>
        <v>0</v>
      </c>
      <c r="O271" s="22">
        <f t="shared" si="194"/>
        <v>0</v>
      </c>
    </row>
    <row r="272" spans="1:15" ht="30" customHeight="1" x14ac:dyDescent="0.35">
      <c r="A272" s="55"/>
      <c r="B272" s="55"/>
      <c r="C272" s="21" t="s">
        <v>4</v>
      </c>
      <c r="D272" s="9">
        <f>D277</f>
        <v>15348.6</v>
      </c>
      <c r="E272" s="22">
        <f>E277</f>
        <v>0</v>
      </c>
      <c r="F272" s="22">
        <f t="shared" ref="F272:K272" si="195">F277</f>
        <v>0</v>
      </c>
      <c r="G272" s="22">
        <f t="shared" si="195"/>
        <v>0</v>
      </c>
      <c r="H272" s="22">
        <f t="shared" si="195"/>
        <v>0</v>
      </c>
      <c r="I272" s="22">
        <f t="shared" si="195"/>
        <v>0</v>
      </c>
      <c r="J272" s="22">
        <f t="shared" si="195"/>
        <v>0</v>
      </c>
      <c r="K272" s="22">
        <f t="shared" si="195"/>
        <v>0</v>
      </c>
      <c r="L272" s="9">
        <f>L278</f>
        <v>15348.6</v>
      </c>
      <c r="M272" s="43">
        <f>M278</f>
        <v>0</v>
      </c>
      <c r="N272" s="43">
        <f t="shared" ref="N272:O272" si="196">N278</f>
        <v>0</v>
      </c>
      <c r="O272" s="22">
        <f t="shared" si="196"/>
        <v>0</v>
      </c>
    </row>
    <row r="273" spans="1:15" ht="30" customHeight="1" x14ac:dyDescent="0.35">
      <c r="A273" s="55"/>
      <c r="B273" s="55"/>
      <c r="C273" s="21" t="s">
        <v>5</v>
      </c>
      <c r="D273" s="9">
        <v>0</v>
      </c>
      <c r="E273" s="22">
        <f>E279</f>
        <v>0</v>
      </c>
      <c r="F273" s="22">
        <f t="shared" ref="F273:O273" si="197">F279</f>
        <v>0</v>
      </c>
      <c r="G273" s="22">
        <f t="shared" si="197"/>
        <v>0</v>
      </c>
      <c r="H273" s="22">
        <f t="shared" si="197"/>
        <v>0</v>
      </c>
      <c r="I273" s="22">
        <f t="shared" si="197"/>
        <v>0</v>
      </c>
      <c r="J273" s="22">
        <f t="shared" si="197"/>
        <v>0</v>
      </c>
      <c r="K273" s="22">
        <f t="shared" si="197"/>
        <v>0</v>
      </c>
      <c r="L273" s="22">
        <f t="shared" si="197"/>
        <v>0</v>
      </c>
      <c r="M273" s="43">
        <f t="shared" si="197"/>
        <v>0</v>
      </c>
      <c r="N273" s="43">
        <f t="shared" si="197"/>
        <v>0</v>
      </c>
      <c r="O273" s="22">
        <f t="shared" si="197"/>
        <v>0</v>
      </c>
    </row>
    <row r="274" spans="1:15" ht="30" customHeight="1" x14ac:dyDescent="0.35">
      <c r="A274" s="55" t="s">
        <v>108</v>
      </c>
      <c r="B274" s="55" t="s">
        <v>111</v>
      </c>
      <c r="C274" s="21" t="s">
        <v>0</v>
      </c>
      <c r="D274" s="9">
        <f>E274+F274+G274+H274+I274+J274+K274+L274+M274+N274+O274</f>
        <v>15348.6</v>
      </c>
      <c r="E274" s="9">
        <v>0</v>
      </c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f>L278</f>
        <v>15348.6</v>
      </c>
      <c r="M274" s="47">
        <v>0</v>
      </c>
      <c r="N274" s="47">
        <v>0</v>
      </c>
      <c r="O274" s="9">
        <v>0</v>
      </c>
    </row>
    <row r="275" spans="1:15" ht="30" customHeight="1" x14ac:dyDescent="0.35">
      <c r="A275" s="55"/>
      <c r="B275" s="55"/>
      <c r="C275" s="21" t="s">
        <v>2</v>
      </c>
      <c r="D275" s="9">
        <v>0</v>
      </c>
      <c r="E275" s="22">
        <v>0</v>
      </c>
      <c r="F275" s="22">
        <v>0</v>
      </c>
      <c r="G275" s="22">
        <v>0</v>
      </c>
      <c r="H275" s="22">
        <v>0</v>
      </c>
      <c r="I275" s="22">
        <v>0</v>
      </c>
      <c r="J275" s="22">
        <v>0</v>
      </c>
      <c r="K275" s="22">
        <v>0</v>
      </c>
      <c r="L275" s="22">
        <v>0</v>
      </c>
      <c r="M275" s="43">
        <v>0</v>
      </c>
      <c r="N275" s="43">
        <v>0</v>
      </c>
      <c r="O275" s="22">
        <v>0</v>
      </c>
    </row>
    <row r="276" spans="1:15" ht="30" customHeight="1" x14ac:dyDescent="0.35">
      <c r="A276" s="55"/>
      <c r="B276" s="55"/>
      <c r="C276" s="21" t="s">
        <v>3</v>
      </c>
      <c r="D276" s="9">
        <v>0</v>
      </c>
      <c r="E276" s="22">
        <v>0</v>
      </c>
      <c r="F276" s="22">
        <v>0</v>
      </c>
      <c r="G276" s="22">
        <v>0</v>
      </c>
      <c r="H276" s="22">
        <v>0</v>
      </c>
      <c r="I276" s="22">
        <v>0</v>
      </c>
      <c r="J276" s="22">
        <v>0</v>
      </c>
      <c r="K276" s="22">
        <v>0</v>
      </c>
      <c r="L276" s="22">
        <v>0</v>
      </c>
      <c r="M276" s="43">
        <v>0</v>
      </c>
      <c r="N276" s="43">
        <v>0</v>
      </c>
      <c r="O276" s="22">
        <v>0</v>
      </c>
    </row>
    <row r="277" spans="1:15" ht="15.75" customHeight="1" x14ac:dyDescent="0.25">
      <c r="A277" s="55"/>
      <c r="B277" s="55"/>
      <c r="C277" s="56" t="s">
        <v>4</v>
      </c>
      <c r="D277" s="50">
        <f>E277+F277+G277+H277+I277+J277+K277+L278+M278+N278+O278</f>
        <v>15348.6</v>
      </c>
      <c r="E277" s="50">
        <v>0</v>
      </c>
      <c r="F277" s="50">
        <v>0</v>
      </c>
      <c r="G277" s="50">
        <v>0</v>
      </c>
      <c r="H277" s="50">
        <v>0</v>
      </c>
      <c r="I277" s="50">
        <v>0</v>
      </c>
      <c r="J277" s="50">
        <v>0</v>
      </c>
      <c r="K277" s="50">
        <v>0</v>
      </c>
      <c r="L277" s="41"/>
      <c r="M277" s="28"/>
      <c r="N277" s="28"/>
      <c r="O277" s="28"/>
    </row>
    <row r="278" spans="1:15" ht="21.75" customHeight="1" x14ac:dyDescent="0.35">
      <c r="A278" s="55"/>
      <c r="B278" s="55"/>
      <c r="C278" s="57"/>
      <c r="D278" s="51"/>
      <c r="E278" s="51"/>
      <c r="F278" s="51"/>
      <c r="G278" s="51"/>
      <c r="H278" s="51"/>
      <c r="I278" s="51"/>
      <c r="J278" s="51"/>
      <c r="K278" s="51"/>
      <c r="L278" s="30">
        <v>15348.6</v>
      </c>
      <c r="M278" s="44">
        <v>0</v>
      </c>
      <c r="N278" s="44">
        <v>0</v>
      </c>
      <c r="O278" s="24">
        <v>0</v>
      </c>
    </row>
    <row r="279" spans="1:15" ht="36.75" customHeight="1" x14ac:dyDescent="0.35">
      <c r="A279" s="55"/>
      <c r="B279" s="55"/>
      <c r="C279" s="21" t="s">
        <v>5</v>
      </c>
      <c r="D279" s="9">
        <f>E279+F279+G279+H279+I279+J279+K279+L279+M279+N279+O279</f>
        <v>0</v>
      </c>
      <c r="E279" s="22">
        <v>0</v>
      </c>
      <c r="F279" s="22">
        <v>0</v>
      </c>
      <c r="G279" s="22">
        <v>0</v>
      </c>
      <c r="H279" s="22">
        <v>0</v>
      </c>
      <c r="I279" s="22">
        <v>0</v>
      </c>
      <c r="J279" s="22">
        <v>0</v>
      </c>
      <c r="K279" s="22">
        <v>0</v>
      </c>
      <c r="L279" s="22">
        <v>0</v>
      </c>
      <c r="M279" s="43">
        <v>0</v>
      </c>
      <c r="N279" s="43">
        <v>0</v>
      </c>
      <c r="O279" s="22">
        <v>0</v>
      </c>
    </row>
    <row r="280" spans="1:15" ht="43.5" customHeight="1" x14ac:dyDescent="0.25">
      <c r="A280" s="53" t="s">
        <v>115</v>
      </c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</row>
    <row r="281" spans="1:15" ht="33" customHeight="1" x14ac:dyDescent="0.25">
      <c r="A281" s="52" t="s">
        <v>116</v>
      </c>
      <c r="B281" s="52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</row>
    <row r="282" spans="1:15" ht="50.25" customHeight="1" x14ac:dyDescent="0.25">
      <c r="A282" s="52" t="s">
        <v>117</v>
      </c>
      <c r="B282" s="52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</row>
    <row r="283" spans="1:15" ht="45.75" customHeight="1" x14ac:dyDescent="0.25">
      <c r="A283" s="52" t="s">
        <v>118</v>
      </c>
      <c r="B283" s="52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</row>
    <row r="284" spans="1:15" ht="83.25" customHeight="1" x14ac:dyDescent="0.25">
      <c r="A284" s="52" t="s">
        <v>119</v>
      </c>
      <c r="B284" s="52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</row>
    <row r="285" spans="1:15" ht="61.5" customHeight="1" x14ac:dyDescent="0.25">
      <c r="A285" s="52" t="s">
        <v>120</v>
      </c>
      <c r="B285" s="52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</row>
    <row r="286" spans="1:15" ht="35.25" customHeight="1" x14ac:dyDescent="0.25">
      <c r="A286" s="52"/>
      <c r="B286" s="52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</row>
    <row r="287" spans="1:15" ht="12.7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</row>
    <row r="288" spans="1:15" ht="12.7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</row>
    <row r="289" spans="1:10" ht="12.7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</row>
    <row r="290" spans="1:10" ht="12.7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</row>
    <row r="291" spans="1:10" ht="12.7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</row>
    <row r="292" spans="1:10" ht="12.7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</row>
    <row r="293" spans="1:10" ht="12.7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</row>
    <row r="294" spans="1:10" ht="12.7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</row>
    <row r="295" spans="1:10" ht="12.7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</row>
    <row r="296" spans="1:10" ht="12.7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</row>
    <row r="297" spans="1:10" ht="12.7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</row>
    <row r="298" spans="1:10" ht="12.7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</row>
    <row r="299" spans="1:10" ht="12.7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</row>
    <row r="300" spans="1:10" ht="12.7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</row>
    <row r="301" spans="1:10" ht="12.75" customHeight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</row>
    <row r="302" spans="1:10" ht="12.75" customHeight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</row>
    <row r="303" spans="1:10" ht="12.75" customHeight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</row>
    <row r="304" spans="1:10" ht="12.75" customHeight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</row>
    <row r="305" spans="1:10" ht="12.75" customHeight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</row>
    <row r="306" spans="1:10" ht="12.75" customHeight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</row>
    <row r="307" spans="1:10" ht="12.75" customHeight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</row>
    <row r="308" spans="1:10" ht="12.75" customHeight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</row>
    <row r="309" spans="1:10" ht="12.75" customHeight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</row>
    <row r="310" spans="1:10" ht="12.75" customHeight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</row>
    <row r="311" spans="1:10" ht="12.75" customHeight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</row>
    <row r="312" spans="1:10" ht="12.75" customHeight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</row>
    <row r="313" spans="1:10" ht="12.75" customHeight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</row>
    <row r="314" spans="1:10" ht="12.75" customHeight="1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</row>
    <row r="315" spans="1:10" ht="12.75" customHeight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</row>
    <row r="316" spans="1:10" ht="12.75" customHeight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</row>
    <row r="317" spans="1:10" ht="12.75" customHeight="1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</row>
    <row r="318" spans="1:10" ht="12.75" customHeight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</row>
    <row r="319" spans="1:10" ht="12.75" customHeight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</row>
    <row r="320" spans="1:10" ht="12.75" customHeight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</row>
    <row r="321" spans="1:10" ht="12.75" customHeight="1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</row>
    <row r="322" spans="1:10" ht="12.75" customHeight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</row>
    <row r="323" spans="1:10" ht="12.75" customHeight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</row>
    <row r="324" spans="1:10" ht="12.75" customHeight="1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</row>
    <row r="325" spans="1:10" ht="12.75" customHeight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</row>
    <row r="326" spans="1:10" ht="12.75" customHeight="1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</row>
    <row r="327" spans="1:10" ht="12.7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</row>
    <row r="328" spans="1:10" ht="12.75" customHeight="1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</row>
    <row r="329" spans="1:10" ht="12.7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</row>
    <row r="330" spans="1:10" ht="12.75" customHeight="1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</row>
    <row r="331" spans="1:10" ht="12.75" customHeight="1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</row>
    <row r="332" spans="1:10" ht="12.75" customHeight="1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</row>
    <row r="333" spans="1:10" ht="12.75" customHeight="1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</row>
    <row r="334" spans="1:10" ht="12.75" customHeight="1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</row>
    <row r="335" spans="1:10" ht="12.75" customHeight="1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</row>
    <row r="336" spans="1:10" ht="12.75" customHeight="1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</row>
    <row r="337" spans="1:10" ht="12.75" customHeight="1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</row>
    <row r="338" spans="1:10" ht="12.75" customHeight="1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</row>
    <row r="339" spans="1:10" ht="12.75" customHeight="1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</row>
    <row r="340" spans="1:10" ht="12.75" customHeight="1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</row>
    <row r="341" spans="1:10" ht="12.75" customHeight="1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</row>
    <row r="342" spans="1:10" ht="12.75" customHeight="1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</row>
    <row r="343" spans="1:10" ht="12.75" customHeight="1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</row>
    <row r="344" spans="1:10" ht="12.75" customHeight="1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</row>
    <row r="345" spans="1:10" ht="12.75" customHeight="1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</row>
    <row r="346" spans="1:10" ht="12.75" customHeight="1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</row>
    <row r="347" spans="1:10" ht="12.75" customHeight="1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</row>
    <row r="348" spans="1:10" ht="12.75" customHeight="1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</row>
    <row r="349" spans="1:10" ht="12.75" customHeight="1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</row>
    <row r="350" spans="1:10" ht="12.75" customHeight="1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</row>
    <row r="351" spans="1:10" ht="12.75" customHeight="1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</row>
    <row r="352" spans="1:10" ht="12.75" customHeight="1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</row>
    <row r="353" spans="1:10" ht="12.75" customHeight="1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</row>
    <row r="354" spans="1:10" ht="12.75" customHeight="1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</row>
    <row r="355" spans="1:10" ht="12.75" customHeight="1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</row>
    <row r="356" spans="1:10" ht="12.75" customHeight="1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</row>
    <row r="357" spans="1:10" ht="12.75" customHeight="1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</row>
    <row r="358" spans="1:10" ht="12.75" customHeight="1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</row>
    <row r="359" spans="1:10" ht="12.75" customHeight="1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</row>
    <row r="360" spans="1:10" ht="12.75" customHeight="1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</row>
    <row r="361" spans="1:10" ht="12.75" customHeight="1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</row>
    <row r="362" spans="1:10" ht="12.75" customHeight="1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</row>
    <row r="363" spans="1:10" ht="12.75" customHeight="1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</row>
    <row r="364" spans="1:10" ht="12.75" customHeight="1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</row>
    <row r="365" spans="1:10" ht="12.75" customHeight="1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</row>
    <row r="366" spans="1:10" ht="12.75" customHeight="1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</row>
    <row r="367" spans="1:10" ht="12.75" customHeight="1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</row>
    <row r="368" spans="1:10" ht="12.75" customHeight="1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</row>
    <row r="369" spans="1:10" ht="12.75" customHeight="1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</row>
    <row r="370" spans="1:10" ht="12.75" customHeight="1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</row>
    <row r="371" spans="1:10" ht="12.75" customHeight="1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</row>
    <row r="372" spans="1:10" ht="12.75" customHeight="1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</row>
    <row r="373" spans="1:10" ht="12.75" customHeight="1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</row>
    <row r="374" spans="1:10" ht="12.75" customHeight="1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</row>
    <row r="375" spans="1:10" ht="12.75" customHeight="1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</row>
    <row r="376" spans="1:10" ht="12.75" customHeight="1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</row>
    <row r="377" spans="1:10" ht="12.75" customHeight="1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</row>
    <row r="378" spans="1:10" ht="12.75" customHeight="1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</row>
    <row r="379" spans="1:10" ht="12.75" customHeight="1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</row>
    <row r="380" spans="1:10" ht="12.75" customHeight="1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</row>
    <row r="381" spans="1:10" ht="12.75" customHeight="1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</row>
    <row r="382" spans="1:10" ht="12.75" customHeight="1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</row>
    <row r="383" spans="1:10" ht="12.75" customHeight="1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</row>
    <row r="384" spans="1:10" ht="12.75" customHeight="1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</row>
    <row r="385" spans="1:10" ht="12.75" customHeight="1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</row>
    <row r="386" spans="1:10" ht="12.75" customHeight="1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</row>
    <row r="387" spans="1:10" ht="12.75" customHeight="1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</row>
    <row r="388" spans="1:10" ht="12.75" customHeight="1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</row>
    <row r="389" spans="1:10" ht="12.75" customHeight="1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</row>
    <row r="390" spans="1:10" ht="12.75" customHeight="1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</row>
    <row r="391" spans="1:10" ht="12.75" customHeight="1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</row>
    <row r="392" spans="1:10" ht="12.75" customHeight="1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</row>
    <row r="393" spans="1:10" ht="12.75" customHeight="1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</row>
    <row r="394" spans="1:10" ht="12.75" customHeight="1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</row>
    <row r="395" spans="1:10" ht="12.75" customHeight="1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</row>
    <row r="396" spans="1:10" ht="12.75" customHeight="1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</row>
    <row r="397" spans="1:10" ht="12.75" customHeight="1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</row>
    <row r="398" spans="1:10" ht="12.75" customHeight="1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</row>
    <row r="399" spans="1:10" ht="12.75" customHeight="1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</row>
    <row r="400" spans="1:10" ht="12.75" customHeight="1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</row>
    <row r="401" spans="1:10" ht="12.75" customHeight="1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</row>
    <row r="402" spans="1:10" ht="12.75" customHeight="1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</row>
    <row r="403" spans="1:10" ht="12.75" customHeight="1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</row>
    <row r="404" spans="1:10" ht="12.75" customHeight="1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</row>
    <row r="405" spans="1:10" ht="12.75" customHeight="1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</row>
    <row r="406" spans="1:10" ht="12.75" customHeight="1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</row>
    <row r="407" spans="1:10" ht="12.75" customHeight="1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</row>
    <row r="408" spans="1:10" ht="12.75" customHeight="1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</row>
    <row r="409" spans="1:10" ht="12.75" customHeight="1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</row>
    <row r="410" spans="1:10" ht="12.75" customHeight="1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</row>
    <row r="411" spans="1:10" ht="12.75" customHeight="1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</row>
    <row r="412" spans="1:10" ht="12.75" customHeight="1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</row>
    <row r="413" spans="1:10" ht="12.75" customHeight="1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</row>
    <row r="414" spans="1:10" ht="12.75" customHeight="1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</row>
    <row r="415" spans="1:10" ht="12.75" customHeight="1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</row>
    <row r="416" spans="1:10" ht="12.75" customHeight="1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</row>
    <row r="417" spans="1:10" ht="12.75" customHeight="1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</row>
    <row r="418" spans="1:10" ht="12.75" customHeight="1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</row>
    <row r="419" spans="1:10" ht="12.75" customHeight="1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</row>
    <row r="420" spans="1:10" ht="12.75" customHeight="1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</row>
    <row r="421" spans="1:10" ht="12.75" customHeight="1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</row>
    <row r="422" spans="1:10" ht="12.75" customHeight="1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</row>
    <row r="423" spans="1:10" ht="12.75" customHeight="1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</row>
    <row r="424" spans="1:10" ht="12.75" customHeight="1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</row>
    <row r="425" spans="1:10" ht="12.75" customHeight="1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</row>
    <row r="426" spans="1:10" ht="12.75" customHeight="1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</row>
    <row r="427" spans="1:10" ht="12.75" customHeight="1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</row>
    <row r="428" spans="1:10" ht="12.75" customHeight="1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</row>
    <row r="429" spans="1:10" ht="12.75" customHeight="1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</row>
    <row r="430" spans="1:10" ht="12.75" customHeight="1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</row>
    <row r="431" spans="1:10" ht="12.75" customHeight="1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</row>
    <row r="432" spans="1:10" ht="12.75" customHeight="1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</row>
    <row r="433" spans="1:10" ht="12.75" customHeight="1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</row>
    <row r="434" spans="1:10" ht="12.75" customHeight="1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</row>
    <row r="435" spans="1:10" ht="12.75" customHeight="1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</row>
    <row r="436" spans="1:10" ht="12.75" customHeight="1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</row>
    <row r="437" spans="1:10" ht="12.75" customHeight="1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</row>
    <row r="438" spans="1:10" ht="12.75" customHeight="1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</row>
    <row r="439" spans="1:10" ht="12.75" customHeight="1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</row>
    <row r="440" spans="1:10" ht="12.75" customHeight="1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</row>
    <row r="441" spans="1:10" ht="12.75" customHeight="1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</row>
    <row r="442" spans="1:10" ht="12.75" customHeight="1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</row>
    <row r="443" spans="1:10" ht="12.75" customHeight="1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</row>
    <row r="444" spans="1:10" ht="12.75" customHeight="1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</row>
    <row r="445" spans="1:10" ht="12.75" customHeight="1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</row>
    <row r="446" spans="1:10" ht="12.75" customHeight="1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</row>
    <row r="447" spans="1:10" ht="12.75" customHeight="1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</row>
    <row r="448" spans="1:10" ht="12.75" customHeight="1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</row>
    <row r="449" spans="1:10" ht="12.75" customHeight="1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</row>
    <row r="450" spans="1:10" ht="12.75" customHeight="1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</row>
    <row r="451" spans="1:10" ht="12.75" customHeight="1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</row>
    <row r="452" spans="1:10" ht="12.75" customHeight="1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</row>
    <row r="453" spans="1:10" ht="12.75" customHeight="1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</row>
    <row r="454" spans="1:10" ht="12.75" customHeight="1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</row>
    <row r="455" spans="1:10" ht="12.75" customHeight="1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</row>
    <row r="456" spans="1:10" ht="12.75" customHeight="1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</row>
    <row r="457" spans="1:10" ht="12.75" customHeight="1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</row>
    <row r="458" spans="1:10" ht="12.75" customHeight="1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</row>
    <row r="459" spans="1:10" ht="12.75" customHeight="1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</row>
    <row r="460" spans="1:10" ht="12.75" customHeight="1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</row>
    <row r="461" spans="1:10" ht="12.75" customHeight="1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</row>
    <row r="462" spans="1:10" ht="12.75" customHeight="1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</row>
    <row r="463" spans="1:10" ht="12.75" customHeight="1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</row>
    <row r="464" spans="1:10" ht="12.75" customHeight="1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</row>
    <row r="465" spans="1:10" ht="12.75" customHeight="1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</row>
    <row r="466" spans="1:10" ht="12.75" customHeight="1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</row>
    <row r="467" spans="1:10" ht="12.75" customHeight="1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</row>
    <row r="468" spans="1:10" ht="12.75" customHeight="1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</row>
    <row r="469" spans="1:10" ht="12.75" customHeight="1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</row>
    <row r="470" spans="1:10" ht="12.75" customHeight="1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</row>
    <row r="471" spans="1:10" ht="12.75" customHeight="1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</row>
    <row r="472" spans="1:10" ht="12.75" customHeight="1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</row>
    <row r="473" spans="1:10" ht="12.75" customHeight="1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</row>
    <row r="474" spans="1:10" ht="12.75" customHeight="1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</row>
    <row r="475" spans="1:10" ht="12.75" customHeight="1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</row>
    <row r="476" spans="1:10" ht="12.75" customHeight="1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</row>
    <row r="477" spans="1:10" ht="12.75" customHeight="1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</row>
    <row r="478" spans="1:10" ht="12.75" customHeight="1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</row>
    <row r="479" spans="1:10" ht="12.75" customHeight="1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</row>
    <row r="480" spans="1:10" ht="12.75" customHeight="1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</row>
    <row r="481" spans="1:10" ht="12.75" customHeight="1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</row>
    <row r="482" spans="1:10" ht="12.75" customHeight="1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</row>
    <row r="483" spans="1:10" ht="12.75" customHeight="1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</row>
    <row r="484" spans="1:10" ht="12.75" customHeight="1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</row>
    <row r="485" spans="1:10" ht="12.75" customHeight="1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</row>
    <row r="486" spans="1:10" ht="12.75" customHeight="1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</row>
    <row r="487" spans="1:10" ht="12.75" customHeight="1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</row>
    <row r="488" spans="1:10" ht="12.75" customHeight="1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</row>
    <row r="489" spans="1:10" ht="12.75" customHeight="1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</row>
    <row r="490" spans="1:10" ht="12.75" customHeight="1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</row>
    <row r="491" spans="1:10" ht="12.75" customHeight="1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</row>
    <row r="492" spans="1:10" ht="12.75" customHeight="1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</row>
    <row r="493" spans="1:10" ht="12.75" customHeight="1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</row>
    <row r="494" spans="1:10" ht="12.75" customHeight="1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</row>
    <row r="495" spans="1:10" ht="12.75" customHeight="1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</row>
    <row r="496" spans="1:10" ht="12.75" customHeight="1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</row>
    <row r="497" spans="1:10" ht="12.75" customHeight="1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</row>
    <row r="498" spans="1:10" ht="12.75" customHeight="1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</row>
    <row r="499" spans="1:10" ht="12.75" customHeight="1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</row>
    <row r="500" spans="1:10" ht="12.75" customHeight="1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</row>
    <row r="501" spans="1:10" ht="12.75" customHeight="1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</row>
    <row r="502" spans="1:10" ht="12.75" customHeight="1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</row>
    <row r="503" spans="1:10" ht="12.75" customHeight="1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</row>
    <row r="504" spans="1:10" ht="12.75" customHeight="1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</row>
    <row r="505" spans="1:10" ht="12.75" customHeight="1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</row>
    <row r="506" spans="1:10" ht="12.75" customHeight="1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</row>
    <row r="507" spans="1:10" ht="12.75" customHeight="1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</row>
    <row r="508" spans="1:10" ht="12.75" customHeight="1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</row>
    <row r="509" spans="1:10" ht="12.75" customHeight="1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</row>
    <row r="510" spans="1:10" ht="12.75" customHeight="1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</row>
    <row r="511" spans="1:10" ht="12.75" customHeight="1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</row>
    <row r="512" spans="1:10" ht="12.75" customHeight="1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</row>
    <row r="513" spans="1:10" ht="12.75" customHeight="1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</row>
    <row r="514" spans="1:10" ht="12.75" customHeight="1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</row>
    <row r="515" spans="1:10" ht="12.75" customHeight="1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</row>
    <row r="516" spans="1:10" ht="12.75" customHeight="1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</row>
    <row r="517" spans="1:10" ht="12.75" customHeight="1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</row>
    <row r="518" spans="1:10" ht="12.75" customHeight="1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</row>
    <row r="519" spans="1:10" ht="12.75" customHeight="1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</row>
    <row r="520" spans="1:10" ht="12.75" customHeight="1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</row>
    <row r="521" spans="1:10" ht="12.75" customHeight="1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</row>
    <row r="522" spans="1:10" ht="12.75" customHeight="1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</row>
    <row r="523" spans="1:10" ht="12.75" customHeight="1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</row>
    <row r="524" spans="1:10" ht="12.75" customHeight="1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</row>
    <row r="525" spans="1:10" ht="12.75" customHeight="1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</row>
    <row r="526" spans="1:10" ht="12.75" customHeight="1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</row>
    <row r="527" spans="1:10" ht="12.75" customHeight="1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</row>
    <row r="528" spans="1:10" ht="12.75" customHeight="1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</row>
    <row r="529" spans="1:10" ht="12.75" customHeight="1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</row>
    <row r="530" spans="1:10" ht="12.75" customHeight="1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</row>
    <row r="531" spans="1:10" ht="12.75" customHeight="1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</row>
    <row r="532" spans="1:10" ht="12.75" customHeight="1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</row>
    <row r="533" spans="1:10" ht="12.75" customHeight="1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</row>
    <row r="534" spans="1:10" ht="12.75" customHeight="1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</row>
    <row r="535" spans="1:10" ht="12.75" customHeight="1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</row>
    <row r="536" spans="1:10" ht="12.75" customHeight="1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</row>
    <row r="537" spans="1:10" ht="12.75" customHeight="1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</row>
    <row r="538" spans="1:10" ht="12.75" customHeight="1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</row>
    <row r="539" spans="1:10" ht="12.75" customHeight="1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</row>
    <row r="540" spans="1:10" ht="12.75" customHeight="1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</row>
    <row r="541" spans="1:10" ht="12.75" customHeight="1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</row>
    <row r="542" spans="1:10" ht="12.75" customHeight="1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</row>
    <row r="543" spans="1:10" ht="12.75" customHeight="1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</row>
    <row r="544" spans="1:10" ht="12.75" customHeight="1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</row>
    <row r="545" spans="1:10" ht="12.75" customHeight="1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</row>
    <row r="546" spans="1:10" ht="12.75" customHeight="1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</row>
    <row r="547" spans="1:10" ht="12.75" customHeight="1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</row>
    <row r="548" spans="1:10" ht="12.75" customHeight="1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</row>
    <row r="549" spans="1:10" ht="12.75" customHeight="1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</row>
    <row r="550" spans="1:10" ht="12.75" customHeight="1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</row>
    <row r="551" spans="1:10" ht="12.75" customHeight="1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</row>
    <row r="552" spans="1:10" ht="12.75" customHeight="1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</row>
    <row r="553" spans="1:10" ht="12.75" customHeight="1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</row>
    <row r="554" spans="1:10" ht="12.75" customHeight="1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</row>
    <row r="555" spans="1:10" ht="12.75" customHeight="1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</row>
    <row r="556" spans="1:10" ht="12.75" customHeight="1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</row>
    <row r="557" spans="1:10" ht="12.75" customHeight="1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</row>
    <row r="558" spans="1:10" ht="12.75" customHeight="1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</row>
    <row r="559" spans="1:10" ht="12.75" customHeight="1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</row>
    <row r="560" spans="1:10" ht="12.75" customHeight="1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</row>
    <row r="561" spans="1:10" ht="12.75" customHeight="1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</row>
    <row r="562" spans="1:10" ht="12.75" customHeight="1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</row>
    <row r="563" spans="1:10" ht="12.75" customHeight="1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</row>
    <row r="564" spans="1:10" ht="12.75" customHeight="1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</row>
    <row r="565" spans="1:10" ht="12.75" customHeight="1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</row>
    <row r="566" spans="1:10" ht="12.75" customHeight="1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</row>
    <row r="567" spans="1:10" ht="12.75" customHeight="1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</row>
    <row r="568" spans="1:10" ht="12.75" customHeight="1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</row>
    <row r="569" spans="1:10" ht="12.75" customHeight="1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</row>
    <row r="570" spans="1:10" ht="12.75" customHeight="1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</row>
    <row r="571" spans="1:10" ht="12.75" customHeight="1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</row>
    <row r="572" spans="1:10" ht="12.75" customHeight="1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</row>
    <row r="573" spans="1:10" ht="12.75" customHeight="1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</row>
    <row r="574" spans="1:10" ht="12.75" customHeight="1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</row>
    <row r="575" spans="1:10" ht="12.75" customHeight="1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</row>
    <row r="576" spans="1:10" ht="12.75" customHeight="1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</row>
    <row r="577" spans="1:10" ht="12.75" customHeight="1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</row>
    <row r="578" spans="1:10" ht="12.75" customHeight="1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</row>
    <row r="579" spans="1:10" ht="12.75" customHeight="1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</row>
    <row r="580" spans="1:10" ht="12.75" customHeight="1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</row>
    <row r="581" spans="1:10" ht="12.75" customHeight="1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</row>
    <row r="582" spans="1:10" ht="12.75" customHeight="1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</row>
    <row r="583" spans="1:10" ht="12.75" customHeight="1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</row>
    <row r="584" spans="1:10" ht="12.75" customHeight="1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</row>
    <row r="585" spans="1:10" ht="12.75" customHeight="1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</row>
    <row r="586" spans="1:10" ht="12.75" customHeight="1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</row>
    <row r="587" spans="1:10" ht="12.75" customHeight="1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</row>
    <row r="588" spans="1:10" ht="12.75" customHeight="1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</row>
    <row r="589" spans="1:10" ht="12.75" customHeight="1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</row>
    <row r="590" spans="1:10" ht="12.75" customHeight="1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</row>
    <row r="591" spans="1:10" ht="12.75" customHeight="1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</row>
    <row r="592" spans="1:10" ht="12.75" customHeight="1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</row>
    <row r="593" spans="1:10" ht="12.75" customHeight="1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</row>
    <row r="594" spans="1:10" ht="12.75" customHeight="1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</row>
    <row r="595" spans="1:10" ht="12.75" customHeight="1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</row>
    <row r="596" spans="1:10" ht="12.75" customHeight="1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</row>
    <row r="597" spans="1:10" ht="12.75" customHeight="1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</row>
    <row r="598" spans="1:10" ht="12.75" customHeight="1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</row>
    <row r="599" spans="1:10" ht="12.75" customHeight="1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</row>
    <row r="600" spans="1:10" ht="12.75" customHeight="1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</row>
    <row r="601" spans="1:10" ht="12.75" customHeight="1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</row>
    <row r="602" spans="1:10" ht="12.75" customHeight="1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</row>
    <row r="603" spans="1:10" ht="12.75" customHeight="1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</row>
    <row r="604" spans="1:10" ht="12.75" customHeight="1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</row>
    <row r="605" spans="1:10" ht="12.75" customHeight="1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</row>
    <row r="606" spans="1:10" ht="12.75" customHeight="1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</row>
    <row r="607" spans="1:10" ht="12.75" customHeight="1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</row>
    <row r="608" spans="1:10" ht="12.75" customHeight="1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</row>
    <row r="609" spans="1:10" ht="12.75" customHeight="1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</row>
    <row r="610" spans="1:10" ht="12.75" customHeight="1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</row>
    <row r="611" spans="1:10" ht="12.75" customHeight="1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</row>
    <row r="612" spans="1:10" ht="12.75" customHeight="1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</row>
    <row r="613" spans="1:10" ht="12.75" customHeight="1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</row>
    <row r="614" spans="1:10" ht="12.75" customHeight="1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</row>
    <row r="615" spans="1:10" ht="12.75" customHeight="1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</row>
    <row r="616" spans="1:10" ht="12.75" customHeight="1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</row>
    <row r="617" spans="1:10" ht="12.75" customHeight="1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</row>
    <row r="618" spans="1:10" ht="12.75" customHeight="1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</row>
    <row r="619" spans="1:10" ht="12.75" customHeight="1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</row>
    <row r="620" spans="1:10" ht="12.75" customHeight="1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</row>
    <row r="621" spans="1:10" ht="12.75" customHeight="1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</row>
    <row r="622" spans="1:10" ht="12.75" customHeight="1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</row>
    <row r="623" spans="1:10" ht="12.75" customHeight="1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</row>
    <row r="624" spans="1:10" ht="12.75" customHeight="1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</row>
    <row r="625" spans="1:10" ht="12.75" customHeight="1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</row>
    <row r="626" spans="1:10" ht="12.75" customHeight="1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</row>
    <row r="627" spans="1:10" ht="12.75" customHeight="1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</row>
    <row r="628" spans="1:10" ht="12.75" customHeight="1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</row>
    <row r="629" spans="1:10" ht="12.75" customHeight="1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</row>
    <row r="630" spans="1:10" ht="12.75" customHeight="1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</row>
    <row r="631" spans="1:10" ht="12.75" customHeight="1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</row>
    <row r="632" spans="1:10" ht="12.75" customHeight="1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</row>
    <row r="633" spans="1:10" ht="12.75" customHeight="1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</row>
    <row r="634" spans="1:10" ht="12.75" customHeight="1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</row>
    <row r="635" spans="1:10" ht="12.75" customHeight="1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</row>
    <row r="636" spans="1:10" ht="12.75" customHeight="1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</row>
    <row r="637" spans="1:10" ht="12.75" customHeight="1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</row>
    <row r="638" spans="1:10" ht="12.75" customHeight="1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</row>
    <row r="639" spans="1:10" ht="12.75" customHeight="1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</row>
    <row r="640" spans="1:10" ht="12.75" customHeight="1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</row>
    <row r="641" spans="1:10" ht="12.75" customHeight="1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</row>
    <row r="642" spans="1:10" ht="12.75" customHeight="1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</row>
    <row r="643" spans="1:10" ht="12.75" customHeight="1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</row>
    <row r="644" spans="1:10" ht="12.75" customHeight="1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</row>
    <row r="645" spans="1:10" ht="12.75" customHeight="1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</row>
    <row r="646" spans="1:10" ht="12.75" customHeight="1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</row>
    <row r="647" spans="1:10" ht="12.75" customHeight="1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</row>
    <row r="648" spans="1:10" ht="12.75" customHeight="1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</row>
    <row r="649" spans="1:10" ht="12.75" customHeight="1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</row>
    <row r="650" spans="1:10" ht="12.75" customHeight="1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</row>
    <row r="651" spans="1:10" ht="12.75" customHeight="1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</row>
    <row r="652" spans="1:10" ht="12.75" customHeight="1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</row>
    <row r="653" spans="1:10" ht="12.75" customHeight="1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</row>
    <row r="654" spans="1:10" ht="12.75" customHeight="1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</row>
    <row r="655" spans="1:10" ht="12.75" customHeight="1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</row>
    <row r="656" spans="1:10" ht="12.75" customHeight="1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</row>
    <row r="657" spans="1:10" ht="12.75" customHeight="1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</row>
    <row r="658" spans="1:10" ht="12.75" customHeight="1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</row>
    <row r="659" spans="1:10" ht="12.75" customHeight="1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</row>
    <row r="660" spans="1:10" ht="12.75" customHeight="1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</row>
    <row r="661" spans="1:10" ht="12.75" customHeight="1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</row>
    <row r="662" spans="1:10" ht="12.75" customHeight="1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</row>
    <row r="663" spans="1:10" ht="12.75" customHeight="1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</row>
    <row r="664" spans="1:10" ht="12.75" customHeight="1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</row>
    <row r="665" spans="1:10" ht="12.75" customHeight="1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</row>
    <row r="666" spans="1:10" ht="12.75" customHeight="1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</row>
    <row r="667" spans="1:10" ht="12.75" customHeight="1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</row>
    <row r="668" spans="1:10" ht="12.75" customHeight="1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</row>
    <row r="669" spans="1:10" ht="12.75" customHeight="1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</row>
    <row r="670" spans="1:10" ht="12.75" customHeight="1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</row>
    <row r="671" spans="1:10" ht="12.75" customHeight="1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</row>
    <row r="672" spans="1:10" ht="12.75" customHeight="1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</row>
    <row r="673" spans="1:10" ht="12.75" customHeight="1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</row>
    <row r="674" spans="1:10" ht="12.75" customHeight="1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</row>
    <row r="675" spans="1:10" ht="12.75" customHeight="1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</row>
    <row r="676" spans="1:10" ht="12.75" customHeight="1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</row>
    <row r="677" spans="1:10" ht="12.75" customHeight="1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</row>
    <row r="678" spans="1:10" ht="12.75" customHeight="1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</row>
    <row r="679" spans="1:10" ht="12.75" customHeight="1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</row>
    <row r="680" spans="1:10" ht="12.75" customHeight="1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</row>
    <row r="681" spans="1:10" ht="12.75" customHeight="1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</row>
    <row r="682" spans="1:10" ht="12.75" customHeight="1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</row>
    <row r="683" spans="1:10" ht="12.75" customHeight="1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</row>
    <row r="684" spans="1:10" ht="12.75" customHeight="1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</row>
    <row r="685" spans="1:10" ht="12.75" customHeight="1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</row>
    <row r="686" spans="1:10" ht="12.75" customHeight="1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</row>
    <row r="687" spans="1:10" ht="12.75" customHeight="1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</row>
    <row r="688" spans="1:10" ht="12.75" customHeight="1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</row>
    <row r="689" spans="1:10" ht="12.75" customHeight="1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</row>
    <row r="690" spans="1:10" ht="12.75" customHeight="1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</row>
    <row r="691" spans="1:10" ht="12.75" customHeight="1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</row>
    <row r="692" spans="1:10" ht="12.75" customHeight="1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</row>
    <row r="693" spans="1:10" ht="12.75" customHeight="1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</row>
    <row r="694" spans="1:10" ht="12.75" customHeight="1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</row>
    <row r="695" spans="1:10" ht="12.75" customHeight="1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</row>
    <row r="696" spans="1:10" ht="12.75" customHeight="1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</row>
    <row r="697" spans="1:10" ht="12.75" customHeight="1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</row>
    <row r="698" spans="1:10" ht="12.75" customHeight="1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</row>
    <row r="699" spans="1:10" ht="12.75" customHeight="1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</row>
    <row r="700" spans="1:10" ht="12.75" customHeight="1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</row>
    <row r="701" spans="1:10" ht="12.75" customHeight="1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</row>
    <row r="702" spans="1:10" ht="12.75" customHeight="1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</row>
    <row r="703" spans="1:10" ht="12.75" customHeight="1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</row>
    <row r="704" spans="1:10" ht="12.75" customHeight="1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</row>
    <row r="705" spans="1:10" ht="12.75" customHeight="1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</row>
    <row r="706" spans="1:10" ht="12.75" customHeight="1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</row>
    <row r="707" spans="1:10" ht="12.75" customHeight="1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</row>
    <row r="708" spans="1:10" ht="12.75" customHeight="1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</row>
    <row r="709" spans="1:10" ht="12.75" customHeight="1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</row>
    <row r="710" spans="1:10" ht="12.75" customHeight="1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</row>
    <row r="711" spans="1:10" ht="12.75" customHeight="1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</row>
    <row r="712" spans="1:10" ht="12.75" customHeight="1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</row>
    <row r="713" spans="1:10" ht="12.75" customHeight="1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</row>
    <row r="714" spans="1:10" ht="12.75" customHeight="1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</row>
    <row r="715" spans="1:10" ht="12.75" customHeight="1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</row>
    <row r="716" spans="1:10" ht="12.75" customHeight="1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</row>
    <row r="717" spans="1:10" ht="12.75" customHeight="1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</row>
    <row r="718" spans="1:10" ht="12.75" customHeight="1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</row>
    <row r="719" spans="1:10" ht="12.75" customHeight="1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</row>
    <row r="720" spans="1:10" ht="12.75" customHeight="1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</row>
    <row r="721" spans="1:10" ht="12.75" customHeight="1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</row>
    <row r="722" spans="1:10" ht="12.75" customHeight="1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</row>
    <row r="723" spans="1:10" ht="12.75" customHeight="1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</row>
    <row r="724" spans="1:10" ht="12.75" customHeight="1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</row>
    <row r="725" spans="1:10" ht="12.75" customHeight="1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</row>
    <row r="726" spans="1:10" ht="12.75" customHeight="1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</row>
    <row r="727" spans="1:10" ht="12.75" customHeight="1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</row>
    <row r="728" spans="1:10" ht="12.75" customHeight="1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</row>
    <row r="729" spans="1:10" ht="12.75" customHeight="1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</row>
    <row r="730" spans="1:10" ht="12.75" customHeight="1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</row>
    <row r="731" spans="1:10" ht="12.75" customHeight="1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</row>
    <row r="732" spans="1:10" ht="12.75" customHeight="1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</row>
    <row r="733" spans="1:10" ht="12.75" customHeight="1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</row>
    <row r="734" spans="1:10" ht="12.75" customHeight="1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</row>
    <row r="735" spans="1:10" ht="12.7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</row>
    <row r="736" spans="1:10" ht="12.75" customHeight="1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</row>
    <row r="737" spans="1:10" ht="12.75" customHeight="1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</row>
    <row r="738" spans="1:10" ht="12.75" customHeight="1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</row>
    <row r="739" spans="1:10" ht="12.75" customHeight="1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</row>
    <row r="740" spans="1:10" ht="12.75" customHeight="1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</row>
    <row r="741" spans="1:10" ht="12.75" customHeight="1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</row>
    <row r="742" spans="1:10" ht="12.75" customHeight="1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</row>
    <row r="743" spans="1:10" ht="12.75" customHeight="1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</row>
    <row r="744" spans="1:10" ht="12.75" customHeight="1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</row>
    <row r="745" spans="1:10" ht="12.75" customHeight="1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</row>
    <row r="746" spans="1:10" ht="12.75" customHeight="1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</row>
    <row r="747" spans="1:10" ht="12.75" customHeight="1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</row>
    <row r="748" spans="1:10" ht="12.75" customHeight="1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</row>
    <row r="749" spans="1:10" ht="12.75" customHeight="1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</row>
    <row r="750" spans="1:10" ht="12.75" customHeight="1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</row>
    <row r="751" spans="1:10" ht="12.75" customHeight="1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</row>
    <row r="752" spans="1:10" ht="12.75" customHeight="1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</row>
    <row r="753" spans="1:10" ht="12.75" customHeight="1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</row>
    <row r="754" spans="1:10" ht="12.75" customHeight="1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</row>
    <row r="755" spans="1:10" ht="12.75" customHeight="1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</row>
    <row r="756" spans="1:10" ht="12.75" customHeight="1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</row>
    <row r="757" spans="1:10" ht="12.75" customHeight="1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</row>
    <row r="758" spans="1:10" ht="12.75" customHeight="1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</row>
    <row r="759" spans="1:10" ht="12.75" customHeight="1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</row>
    <row r="760" spans="1:10" ht="12.75" customHeight="1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</row>
    <row r="761" spans="1:10" ht="12.75" customHeight="1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</row>
    <row r="762" spans="1:10" ht="12.75" customHeight="1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</row>
    <row r="763" spans="1:10" ht="12.75" customHeight="1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</row>
    <row r="764" spans="1:10" ht="12.75" customHeight="1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</row>
    <row r="765" spans="1:10" ht="12.75" customHeight="1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</row>
    <row r="766" spans="1:10" ht="12.75" customHeight="1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</row>
    <row r="767" spans="1:10" ht="12.75" customHeight="1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</row>
    <row r="768" spans="1:10" ht="12.75" customHeight="1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</row>
    <row r="769" spans="1:10" ht="12.75" customHeight="1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</row>
    <row r="770" spans="1:10" ht="12.75" customHeight="1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</row>
    <row r="771" spans="1:10" ht="12.75" customHeight="1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</row>
    <row r="772" spans="1:10" ht="12.75" customHeight="1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</row>
    <row r="773" spans="1:10" ht="12.75" customHeight="1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</row>
    <row r="774" spans="1:10" ht="12.75" customHeight="1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</row>
    <row r="775" spans="1:10" ht="12.75" customHeight="1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</row>
    <row r="776" spans="1:10" ht="12.75" customHeight="1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</row>
    <row r="777" spans="1:10" ht="12.75" customHeight="1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</row>
    <row r="778" spans="1:10" ht="12.75" customHeight="1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</row>
    <row r="779" spans="1:10" ht="12.75" customHeight="1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</row>
    <row r="780" spans="1:10" ht="12.75" customHeight="1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</row>
    <row r="781" spans="1:10" ht="12.75" customHeight="1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</row>
    <row r="782" spans="1:10" ht="12.75" customHeight="1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</row>
    <row r="783" spans="1:10" ht="12.75" customHeight="1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</row>
    <row r="784" spans="1:10" ht="12.75" customHeight="1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</row>
    <row r="785" spans="1:10" ht="12.75" customHeight="1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</row>
    <row r="786" spans="1:10" ht="12.75" customHeight="1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</row>
    <row r="787" spans="1:10" ht="12.75" customHeight="1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</row>
    <row r="788" spans="1:10" ht="12.75" customHeight="1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</row>
    <row r="789" spans="1:10" ht="12.75" customHeight="1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</row>
    <row r="790" spans="1:10" ht="12.75" customHeight="1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</row>
    <row r="791" spans="1:10" ht="12.75" customHeight="1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</row>
    <row r="792" spans="1:10" ht="12.75" customHeight="1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</row>
    <row r="793" spans="1:10" ht="12.75" customHeight="1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</row>
    <row r="794" spans="1:10" ht="12.75" customHeight="1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</row>
    <row r="795" spans="1:10" ht="12.75" customHeight="1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</row>
    <row r="796" spans="1:10" ht="12.75" customHeight="1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</row>
    <row r="797" spans="1:10" ht="12.75" customHeight="1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</row>
    <row r="798" spans="1:10" ht="12.75" customHeight="1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</row>
    <row r="799" spans="1:10" ht="12.75" customHeight="1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</row>
    <row r="800" spans="1:10" ht="12.75" customHeight="1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</row>
    <row r="801" spans="1:10" ht="12.75" customHeight="1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</row>
    <row r="802" spans="1:10" ht="12.75" customHeight="1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</row>
    <row r="803" spans="1:10" ht="12.75" customHeight="1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</row>
    <row r="804" spans="1:10" ht="12.75" customHeight="1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</row>
    <row r="805" spans="1:10" ht="12.75" customHeight="1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</row>
    <row r="806" spans="1:10" ht="12.75" customHeight="1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</row>
    <row r="807" spans="1:10" ht="12.75" customHeight="1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</row>
    <row r="808" spans="1:10" ht="12.75" customHeight="1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</row>
    <row r="809" spans="1:10" ht="12.75" customHeight="1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</row>
    <row r="810" spans="1:10" ht="12.75" customHeight="1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</row>
    <row r="811" spans="1:10" ht="12.75" customHeight="1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</row>
    <row r="812" spans="1:10" ht="12.75" customHeight="1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</row>
    <row r="813" spans="1:10" ht="12.75" customHeight="1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</row>
    <row r="814" spans="1:10" ht="12.75" customHeight="1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</row>
    <row r="815" spans="1:10" ht="12.75" customHeight="1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</row>
    <row r="816" spans="1:10" ht="12.75" customHeight="1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</row>
    <row r="817" spans="1:10" ht="12.75" customHeight="1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</row>
    <row r="818" spans="1:10" ht="12.75" customHeight="1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</row>
    <row r="819" spans="1:10" ht="12.75" customHeight="1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</row>
    <row r="820" spans="1:10" ht="12.75" customHeight="1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</row>
    <row r="821" spans="1:10" ht="12.75" customHeight="1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</row>
    <row r="822" spans="1:10" ht="12.75" customHeight="1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</row>
    <row r="823" spans="1:10" ht="12.75" customHeight="1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</row>
    <row r="824" spans="1:10" ht="12.75" customHeight="1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</row>
    <row r="825" spans="1:10" ht="12.75" customHeight="1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</row>
    <row r="826" spans="1:10" ht="12.75" customHeight="1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</row>
    <row r="827" spans="1:10" ht="12.75" customHeight="1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</row>
    <row r="828" spans="1:10" ht="12.75" customHeight="1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</row>
    <row r="829" spans="1:10" ht="12.75" customHeight="1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</row>
    <row r="830" spans="1:10" ht="12.75" customHeight="1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</row>
    <row r="831" spans="1:10" ht="12.75" customHeight="1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</row>
    <row r="832" spans="1:10" ht="12.75" customHeight="1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</row>
    <row r="833" spans="1:10" ht="12.75" customHeight="1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</row>
    <row r="834" spans="1:10" ht="12.75" customHeight="1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</row>
    <row r="835" spans="1:10" ht="12.75" customHeight="1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</row>
    <row r="836" spans="1:10" ht="12.75" customHeight="1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</row>
    <row r="837" spans="1:10" ht="12.75" customHeight="1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</row>
    <row r="838" spans="1:10" ht="12.75" customHeight="1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</row>
    <row r="839" spans="1:10" ht="12.75" customHeight="1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</row>
    <row r="840" spans="1:10" ht="12.75" customHeight="1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</row>
    <row r="841" spans="1:10" ht="12.75" customHeight="1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</row>
    <row r="842" spans="1:10" ht="12.75" customHeight="1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</row>
    <row r="843" spans="1:10" ht="12.75" customHeight="1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</row>
    <row r="844" spans="1:10" ht="12.75" customHeight="1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</row>
    <row r="845" spans="1:10" ht="12.75" customHeight="1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</row>
    <row r="846" spans="1:10" ht="12.75" customHeight="1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</row>
    <row r="847" spans="1:10" ht="12.75" customHeight="1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</row>
    <row r="848" spans="1:10" ht="12.75" customHeight="1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</row>
    <row r="849" spans="1:10" ht="12.75" customHeight="1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</row>
    <row r="850" spans="1:10" ht="12.75" customHeight="1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</row>
    <row r="851" spans="1:10" ht="15.6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</row>
    <row r="852" spans="1:10" ht="15.6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</row>
    <row r="853" spans="1:10" ht="15.6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</row>
    <row r="854" spans="1:10" ht="15.6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</row>
    <row r="855" spans="1:10" ht="15.6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</row>
    <row r="856" spans="1:10" ht="15.6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</row>
    <row r="857" spans="1:10" ht="15.6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</row>
    <row r="858" spans="1:10" ht="15.6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</row>
    <row r="859" spans="1:10" ht="15.6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</row>
    <row r="860" spans="1:10" ht="15.6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</row>
    <row r="861" spans="1:10" ht="15.6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</row>
    <row r="862" spans="1:10" ht="15.6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</row>
    <row r="863" spans="1:10" ht="15.6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</row>
    <row r="864" spans="1:10" ht="15.6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</row>
    <row r="865" spans="1:10" ht="15.6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</row>
    <row r="866" spans="1:10" ht="15.6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</row>
    <row r="867" spans="1:10" ht="15.6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</row>
    <row r="868" spans="1:10" ht="15.6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</row>
    <row r="869" spans="1:10" ht="15.6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</row>
    <row r="870" spans="1:10" ht="15.6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</row>
    <row r="871" spans="1:10" ht="15.6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</row>
    <row r="872" spans="1:10" ht="15.6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</row>
    <row r="873" spans="1:10" ht="15.6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</row>
    <row r="874" spans="1:10" ht="15.6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</row>
    <row r="875" spans="1:10" ht="15.6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</row>
    <row r="876" spans="1:10" ht="15.6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</row>
    <row r="877" spans="1:10" ht="15.6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</row>
    <row r="878" spans="1:10" ht="15.6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</row>
    <row r="879" spans="1:10" ht="15.6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</row>
    <row r="880" spans="1:10" ht="15.6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</row>
  </sheetData>
  <mergeCells count="314">
    <mergeCell ref="G235:G236"/>
    <mergeCell ref="H235:H236"/>
    <mergeCell ref="I235:I236"/>
    <mergeCell ref="J235:J236"/>
    <mergeCell ref="A285:O285"/>
    <mergeCell ref="A75:A81"/>
    <mergeCell ref="B75:B81"/>
    <mergeCell ref="K117:K118"/>
    <mergeCell ref="J117:J118"/>
    <mergeCell ref="I117:I118"/>
    <mergeCell ref="H117:H118"/>
    <mergeCell ref="G117:G118"/>
    <mergeCell ref="F117:F118"/>
    <mergeCell ref="E117:E118"/>
    <mergeCell ref="D117:D118"/>
    <mergeCell ref="C117:C118"/>
    <mergeCell ref="C105:C106"/>
    <mergeCell ref="E103:E104"/>
    <mergeCell ref="D103:D104"/>
    <mergeCell ref="C103:C104"/>
    <mergeCell ref="A284:O284"/>
    <mergeCell ref="E96:E97"/>
    <mergeCell ref="D96:D97"/>
    <mergeCell ref="C96:C97"/>
    <mergeCell ref="C71:C72"/>
    <mergeCell ref="D71:D72"/>
    <mergeCell ref="E71:E72"/>
    <mergeCell ref="F71:F72"/>
    <mergeCell ref="G71:G72"/>
    <mergeCell ref="H71:H72"/>
    <mergeCell ref="I71:I72"/>
    <mergeCell ref="J71:J72"/>
    <mergeCell ref="F96:F97"/>
    <mergeCell ref="C77:C78"/>
    <mergeCell ref="K71:K72"/>
    <mergeCell ref="O96:O97"/>
    <mergeCell ref="N96:N97"/>
    <mergeCell ref="L96:L97"/>
    <mergeCell ref="K96:K97"/>
    <mergeCell ref="J96:J97"/>
    <mergeCell ref="I96:I97"/>
    <mergeCell ref="H96:H97"/>
    <mergeCell ref="G96:G97"/>
    <mergeCell ref="E105:E106"/>
    <mergeCell ref="D105:D106"/>
    <mergeCell ref="O103:O104"/>
    <mergeCell ref="N103:N104"/>
    <mergeCell ref="L103:L104"/>
    <mergeCell ref="K103:K104"/>
    <mergeCell ref="J103:J104"/>
    <mergeCell ref="I103:I104"/>
    <mergeCell ref="H103:H104"/>
    <mergeCell ref="G103:G104"/>
    <mergeCell ref="F103:F104"/>
    <mergeCell ref="O105:O106"/>
    <mergeCell ref="N105:N106"/>
    <mergeCell ref="L105:L106"/>
    <mergeCell ref="K105:K106"/>
    <mergeCell ref="J105:J106"/>
    <mergeCell ref="I105:I106"/>
    <mergeCell ref="H105:H106"/>
    <mergeCell ref="G105:G106"/>
    <mergeCell ref="F105:F106"/>
    <mergeCell ref="E119:E120"/>
    <mergeCell ref="D119:D120"/>
    <mergeCell ref="C119:C120"/>
    <mergeCell ref="C109:C110"/>
    <mergeCell ref="O109:O110"/>
    <mergeCell ref="N109:N110"/>
    <mergeCell ref="L109:L110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O119:O120"/>
    <mergeCell ref="N119:N120"/>
    <mergeCell ref="K119:K120"/>
    <mergeCell ref="J119:J120"/>
    <mergeCell ref="I119:I120"/>
    <mergeCell ref="H119:H120"/>
    <mergeCell ref="G119:G120"/>
    <mergeCell ref="F119:F120"/>
    <mergeCell ref="C115:C116"/>
    <mergeCell ref="K64:K65"/>
    <mergeCell ref="A69:A74"/>
    <mergeCell ref="A174:A178"/>
    <mergeCell ref="A94:A112"/>
    <mergeCell ref="A113:A136"/>
    <mergeCell ref="B94:B112"/>
    <mergeCell ref="N64:N65"/>
    <mergeCell ref="O64:O65"/>
    <mergeCell ref="A223:A227"/>
    <mergeCell ref="B223:B227"/>
    <mergeCell ref="D129:D130"/>
    <mergeCell ref="E129:E130"/>
    <mergeCell ref="A184:A188"/>
    <mergeCell ref="B184:B188"/>
    <mergeCell ref="B142:B146"/>
    <mergeCell ref="G64:G65"/>
    <mergeCell ref="E64:E65"/>
    <mergeCell ref="F64:F65"/>
    <mergeCell ref="J127:J128"/>
    <mergeCell ref="I127:I128"/>
    <mergeCell ref="H127:H128"/>
    <mergeCell ref="G127:G128"/>
    <mergeCell ref="A82:A87"/>
    <mergeCell ref="B82:B87"/>
    <mergeCell ref="O115:O116"/>
    <mergeCell ref="J115:J116"/>
    <mergeCell ref="A228:A232"/>
    <mergeCell ref="B228:B232"/>
    <mergeCell ref="A239:A243"/>
    <mergeCell ref="B239:B243"/>
    <mergeCell ref="A244:A248"/>
    <mergeCell ref="B244:B248"/>
    <mergeCell ref="F127:F128"/>
    <mergeCell ref="E127:E128"/>
    <mergeCell ref="D127:D128"/>
    <mergeCell ref="D115:D116"/>
    <mergeCell ref="I115:I116"/>
    <mergeCell ref="H115:H116"/>
    <mergeCell ref="G115:G116"/>
    <mergeCell ref="F115:F116"/>
    <mergeCell ref="K127:K128"/>
    <mergeCell ref="E115:E116"/>
    <mergeCell ref="O127:O128"/>
    <mergeCell ref="A194:A198"/>
    <mergeCell ref="B194:B198"/>
    <mergeCell ref="A199:A203"/>
    <mergeCell ref="B199:B203"/>
    <mergeCell ref="C133:C134"/>
    <mergeCell ref="A47:A52"/>
    <mergeCell ref="B47:B52"/>
    <mergeCell ref="A53:A68"/>
    <mergeCell ref="B53:B68"/>
    <mergeCell ref="C53:C54"/>
    <mergeCell ref="C62:C63"/>
    <mergeCell ref="C58:C59"/>
    <mergeCell ref="G62:G63"/>
    <mergeCell ref="J62:J63"/>
    <mergeCell ref="I62:I63"/>
    <mergeCell ref="J60:J61"/>
    <mergeCell ref="I60:I61"/>
    <mergeCell ref="I64:I65"/>
    <mergeCell ref="J64:J65"/>
    <mergeCell ref="D62:D63"/>
    <mergeCell ref="C64:C65"/>
    <mergeCell ref="D64:D65"/>
    <mergeCell ref="E56:E57"/>
    <mergeCell ref="C56:C57"/>
    <mergeCell ref="D56:D57"/>
    <mergeCell ref="G60:G61"/>
    <mergeCell ref="C60:C61"/>
    <mergeCell ref="A5:A6"/>
    <mergeCell ref="A189:A193"/>
    <mergeCell ref="B5:B6"/>
    <mergeCell ref="B189:B193"/>
    <mergeCell ref="A147:A151"/>
    <mergeCell ref="B147:B151"/>
    <mergeCell ref="A152:A158"/>
    <mergeCell ref="B152:B158"/>
    <mergeCell ref="A8:A18"/>
    <mergeCell ref="B8:B18"/>
    <mergeCell ref="A19:A33"/>
    <mergeCell ref="B19:B33"/>
    <mergeCell ref="A34:A46"/>
    <mergeCell ref="B34:B46"/>
    <mergeCell ref="B113:B136"/>
    <mergeCell ref="B69:B74"/>
    <mergeCell ref="B174:B178"/>
    <mergeCell ref="A159:A163"/>
    <mergeCell ref="B159:B163"/>
    <mergeCell ref="A88:A93"/>
    <mergeCell ref="B88:B93"/>
    <mergeCell ref="A137:A141"/>
    <mergeCell ref="B137:B141"/>
    <mergeCell ref="A142:A146"/>
    <mergeCell ref="O58:O59"/>
    <mergeCell ref="K53:K54"/>
    <mergeCell ref="K56:K57"/>
    <mergeCell ref="K58:K59"/>
    <mergeCell ref="I53:I54"/>
    <mergeCell ref="J53:J54"/>
    <mergeCell ref="D53:D54"/>
    <mergeCell ref="H53:H54"/>
    <mergeCell ref="I56:I57"/>
    <mergeCell ref="J56:J57"/>
    <mergeCell ref="E53:E54"/>
    <mergeCell ref="J58:J59"/>
    <mergeCell ref="I58:I59"/>
    <mergeCell ref="H56:H57"/>
    <mergeCell ref="D58:D59"/>
    <mergeCell ref="E58:E59"/>
    <mergeCell ref="F58:F59"/>
    <mergeCell ref="M1:O1"/>
    <mergeCell ref="M2:O2"/>
    <mergeCell ref="O53:O54"/>
    <mergeCell ref="L56:L57"/>
    <mergeCell ref="C3:F3"/>
    <mergeCell ref="F62:F63"/>
    <mergeCell ref="B4:I4"/>
    <mergeCell ref="L62:L63"/>
    <mergeCell ref="M62:M63"/>
    <mergeCell ref="N62:N63"/>
    <mergeCell ref="O62:O63"/>
    <mergeCell ref="L53:L54"/>
    <mergeCell ref="M53:M54"/>
    <mergeCell ref="N53:N54"/>
    <mergeCell ref="M56:M57"/>
    <mergeCell ref="N56:N57"/>
    <mergeCell ref="O56:O57"/>
    <mergeCell ref="K62:K63"/>
    <mergeCell ref="F60:F61"/>
    <mergeCell ref="C5:C6"/>
    <mergeCell ref="D5:O5"/>
    <mergeCell ref="L58:L59"/>
    <mergeCell ref="M58:M59"/>
    <mergeCell ref="N58:N59"/>
    <mergeCell ref="L60:L61"/>
    <mergeCell ref="M60:M61"/>
    <mergeCell ref="N60:N61"/>
    <mergeCell ref="O60:O61"/>
    <mergeCell ref="A204:A208"/>
    <mergeCell ref="B204:B208"/>
    <mergeCell ref="A209:A213"/>
    <mergeCell ref="B209:B213"/>
    <mergeCell ref="A214:A222"/>
    <mergeCell ref="B214:B222"/>
    <mergeCell ref="E62:E63"/>
    <mergeCell ref="D60:D61"/>
    <mergeCell ref="E60:E61"/>
    <mergeCell ref="A164:A168"/>
    <mergeCell ref="B164:B168"/>
    <mergeCell ref="A169:A173"/>
    <mergeCell ref="B169:B173"/>
    <mergeCell ref="A179:A183"/>
    <mergeCell ref="B179:B183"/>
    <mergeCell ref="D133:D134"/>
    <mergeCell ref="E133:E134"/>
    <mergeCell ref="L64:L65"/>
    <mergeCell ref="M64:M65"/>
    <mergeCell ref="K60:K61"/>
    <mergeCell ref="J123:J124"/>
    <mergeCell ref="O133:O134"/>
    <mergeCell ref="N133:N134"/>
    <mergeCell ref="L133:L134"/>
    <mergeCell ref="K133:K134"/>
    <mergeCell ref="J133:J134"/>
    <mergeCell ref="I133:I134"/>
    <mergeCell ref="H133:H134"/>
    <mergeCell ref="J129:J130"/>
    <mergeCell ref="K129:K130"/>
    <mergeCell ref="O129:O130"/>
    <mergeCell ref="J125:J126"/>
    <mergeCell ref="K125:K126"/>
    <mergeCell ref="I123:I124"/>
    <mergeCell ref="H123:H124"/>
    <mergeCell ref="C121:C122"/>
    <mergeCell ref="F129:F130"/>
    <mergeCell ref="G129:G130"/>
    <mergeCell ref="H129:H130"/>
    <mergeCell ref="I129:I130"/>
    <mergeCell ref="C123:C124"/>
    <mergeCell ref="D123:D124"/>
    <mergeCell ref="E123:E124"/>
    <mergeCell ref="C129:C130"/>
    <mergeCell ref="C127:C128"/>
    <mergeCell ref="C125:C126"/>
    <mergeCell ref="D125:D126"/>
    <mergeCell ref="E125:E126"/>
    <mergeCell ref="F125:F126"/>
    <mergeCell ref="G125:G126"/>
    <mergeCell ref="H125:H126"/>
    <mergeCell ref="I125:I126"/>
    <mergeCell ref="A264:A268"/>
    <mergeCell ref="B264:B268"/>
    <mergeCell ref="A269:A273"/>
    <mergeCell ref="B269:B273"/>
    <mergeCell ref="A274:A279"/>
    <mergeCell ref="B274:B279"/>
    <mergeCell ref="G123:G124"/>
    <mergeCell ref="F123:F124"/>
    <mergeCell ref="G133:G134"/>
    <mergeCell ref="F133:F134"/>
    <mergeCell ref="A233:A238"/>
    <mergeCell ref="B233:B238"/>
    <mergeCell ref="A254:A258"/>
    <mergeCell ref="B254:B258"/>
    <mergeCell ref="A259:A263"/>
    <mergeCell ref="B259:B263"/>
    <mergeCell ref="A249:A253"/>
    <mergeCell ref="B249:B253"/>
    <mergeCell ref="C235:C236"/>
    <mergeCell ref="D235:D236"/>
    <mergeCell ref="E235:E236"/>
    <mergeCell ref="F235:F236"/>
    <mergeCell ref="C277:C278"/>
    <mergeCell ref="D277:D278"/>
    <mergeCell ref="E277:E278"/>
    <mergeCell ref="F277:F278"/>
    <mergeCell ref="G277:G278"/>
    <mergeCell ref="H277:H278"/>
    <mergeCell ref="I277:I278"/>
    <mergeCell ref="J277:J278"/>
    <mergeCell ref="K277:K278"/>
    <mergeCell ref="A286:O286"/>
    <mergeCell ref="A282:O282"/>
    <mergeCell ref="A283:O283"/>
    <mergeCell ref="A280:O280"/>
    <mergeCell ref="A281:O281"/>
  </mergeCells>
  <printOptions horizontalCentered="1"/>
  <pageMargins left="0" right="0" top="0.27559055118110237" bottom="0" header="0.15748031496062992" footer="0.15748031496062992"/>
  <pageSetup paperSize="9" scale="40" fitToHeight="0" orientation="landscape" blackAndWhite="1" r:id="rId1"/>
  <headerFooter alignWithMargins="0"/>
  <rowBreaks count="8" manualBreakCount="8">
    <brk id="30" max="15" man="1"/>
    <brk id="65" max="15" man="1"/>
    <brk id="101" max="15" man="1"/>
    <brk id="137" max="15" man="1"/>
    <brk id="176" max="15" man="1"/>
    <brk id="213" max="15" man="1"/>
    <brk id="248" max="15" man="1"/>
    <brk id="28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2023-10-12T09:12:21Z</cp:lastPrinted>
  <dcterms:created xsi:type="dcterms:W3CDTF">1996-10-08T23:32:33Z</dcterms:created>
  <dcterms:modified xsi:type="dcterms:W3CDTF">2023-10-12T09:12:34Z</dcterms:modified>
</cp:coreProperties>
</file>