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885" windowWidth="14805" windowHeight="4230"/>
  </bookViews>
  <sheets>
    <sheet name="Приложение № 3" sheetId="6" r:id="rId1"/>
    <sheet name="Лист1" sheetId="16" r:id="rId2"/>
  </sheets>
  <definedNames>
    <definedName name="_xlnm._FilterDatabase" localSheetId="0" hidden="1">'Приложение № 3'!$D$1:$D$384</definedName>
    <definedName name="_xlnm.Print_Titles" localSheetId="0">'Приложение № 3'!$15:$15</definedName>
  </definedNames>
  <calcPr calcId="145621"/>
</workbook>
</file>

<file path=xl/calcChain.xml><?xml version="1.0" encoding="utf-8"?>
<calcChain xmlns="http://schemas.openxmlformats.org/spreadsheetml/2006/main">
  <c r="AE341" i="6" l="1"/>
  <c r="AE342" i="6"/>
  <c r="AE340" i="6"/>
  <c r="Q341" i="6"/>
  <c r="Q342" i="6"/>
  <c r="Q340" i="6"/>
  <c r="H341" i="6"/>
  <c r="H342" i="6"/>
  <c r="H340" i="6"/>
  <c r="C341" i="6"/>
  <c r="C342" i="6"/>
  <c r="C340" i="6"/>
  <c r="G359" i="6" l="1"/>
  <c r="H359" i="6"/>
  <c r="L359" i="6"/>
  <c r="U359" i="6"/>
  <c r="Z359" i="6"/>
  <c r="AI359" i="6"/>
  <c r="AN359" i="6"/>
  <c r="AJ363" i="6"/>
  <c r="AL363" i="6" s="1"/>
  <c r="AG363" i="6"/>
  <c r="V363" i="6"/>
  <c r="X363" i="6" s="1"/>
  <c r="S363" i="6"/>
  <c r="M363" i="6"/>
  <c r="J363" i="6"/>
  <c r="E363" i="6"/>
  <c r="AJ362" i="6"/>
  <c r="AL362" i="6" s="1"/>
  <c r="AG362" i="6"/>
  <c r="V362" i="6"/>
  <c r="X362" i="6" s="1"/>
  <c r="S362" i="6"/>
  <c r="M362" i="6"/>
  <c r="J362" i="6"/>
  <c r="E362" i="6"/>
  <c r="AJ361" i="6"/>
  <c r="AL361" i="6" s="1"/>
  <c r="V361" i="6"/>
  <c r="X361" i="6" s="1"/>
  <c r="M361" i="6"/>
  <c r="J361" i="6"/>
  <c r="E361" i="6"/>
  <c r="AR397" i="6"/>
  <c r="AR396" i="6" s="1"/>
  <c r="AJ397" i="6"/>
  <c r="AL397" i="6" s="1"/>
  <c r="AE397" i="6"/>
  <c r="AD397" i="6"/>
  <c r="AD396" i="6" s="1"/>
  <c r="V397" i="6"/>
  <c r="X397" i="6" s="1"/>
  <c r="Q397" i="6"/>
  <c r="S397" i="6" s="1"/>
  <c r="P397" i="6"/>
  <c r="P396" i="6" s="1"/>
  <c r="M397" i="6"/>
  <c r="M396" i="6" s="1"/>
  <c r="J397" i="6"/>
  <c r="K397" i="6" s="1"/>
  <c r="K396" i="6" s="1"/>
  <c r="E397" i="6"/>
  <c r="F397" i="6" s="1"/>
  <c r="AN396" i="6"/>
  <c r="AI396" i="6"/>
  <c r="Z396" i="6"/>
  <c r="U396" i="6"/>
  <c r="L396" i="6"/>
  <c r="G396" i="6"/>
  <c r="AO361" i="6" l="1"/>
  <c r="AA361" i="6"/>
  <c r="AR363" i="6"/>
  <c r="P362" i="6"/>
  <c r="N362" i="6"/>
  <c r="AA363" i="6"/>
  <c r="AO363" i="6"/>
  <c r="AD363" i="6"/>
  <c r="S361" i="6"/>
  <c r="AD361" i="6" s="1"/>
  <c r="AG361" i="6"/>
  <c r="AR361" i="6" s="1"/>
  <c r="F362" i="6"/>
  <c r="AB362" i="6"/>
  <c r="Y362" i="6"/>
  <c r="AP362" i="6"/>
  <c r="AM362" i="6"/>
  <c r="P361" i="6"/>
  <c r="P363" i="6"/>
  <c r="N361" i="6"/>
  <c r="N363" i="6"/>
  <c r="AB363" i="6"/>
  <c r="AP363" i="6"/>
  <c r="K361" i="6"/>
  <c r="Y361" i="6"/>
  <c r="AM361" i="6"/>
  <c r="AA362" i="6"/>
  <c r="AO362" i="6"/>
  <c r="K363" i="6"/>
  <c r="T363" i="6"/>
  <c r="Y363" i="6"/>
  <c r="AH363" i="6"/>
  <c r="AM363" i="6"/>
  <c r="O397" i="6"/>
  <c r="O396" i="6" s="1"/>
  <c r="F396" i="6"/>
  <c r="AO397" i="6"/>
  <c r="N397" i="6"/>
  <c r="N396" i="6" s="1"/>
  <c r="E396" i="6"/>
  <c r="AA397" i="6"/>
  <c r="Y397" i="6"/>
  <c r="Y396" i="6" s="1"/>
  <c r="X396" i="6"/>
  <c r="AM397" i="6"/>
  <c r="AM396" i="6" s="1"/>
  <c r="AL396" i="6"/>
  <c r="AB397" i="6"/>
  <c r="AB396" i="6" s="1"/>
  <c r="S396" i="6"/>
  <c r="T397" i="6"/>
  <c r="J396" i="6"/>
  <c r="AG397" i="6"/>
  <c r="AR362" i="6" l="1"/>
  <c r="AH362" i="6"/>
  <c r="AQ362" i="6" s="1"/>
  <c r="T361" i="6"/>
  <c r="K362" i="6"/>
  <c r="O362" i="6" s="1"/>
  <c r="AD362" i="6"/>
  <c r="AP361" i="6"/>
  <c r="AH361" i="6"/>
  <c r="AB361" i="6"/>
  <c r="AC363" i="6"/>
  <c r="F363" i="6"/>
  <c r="O363" i="6" s="1"/>
  <c r="AQ363" i="6"/>
  <c r="F361" i="6"/>
  <c r="T362" i="6"/>
  <c r="AC362" i="6" s="1"/>
  <c r="AC397" i="6"/>
  <c r="AC396" i="6" s="1"/>
  <c r="T396" i="6"/>
  <c r="AH397" i="6"/>
  <c r="AG396" i="6"/>
  <c r="AP397" i="6"/>
  <c r="AP396" i="6" s="1"/>
  <c r="AE50" i="6"/>
  <c r="H51" i="6"/>
  <c r="H52" i="6"/>
  <c r="H50" i="6"/>
  <c r="C51" i="6"/>
  <c r="Q51" i="6" s="1"/>
  <c r="C52" i="6"/>
  <c r="Q52" i="6" s="1"/>
  <c r="C50" i="6"/>
  <c r="Q50" i="6" s="1"/>
  <c r="AQ361" i="6" l="1"/>
  <c r="AC361" i="6"/>
  <c r="O361" i="6"/>
  <c r="AE52" i="6"/>
  <c r="AE51" i="6"/>
  <c r="AH396" i="6"/>
  <c r="AQ397" i="6"/>
  <c r="AQ396" i="6" s="1"/>
  <c r="J330" i="6" l="1"/>
  <c r="J329" i="6"/>
  <c r="J328" i="6"/>
  <c r="E330" i="6"/>
  <c r="E329" i="6"/>
  <c r="E328" i="6"/>
  <c r="AR173" i="6"/>
  <c r="AJ173" i="6"/>
  <c r="AL173" i="6" s="1"/>
  <c r="AM173" i="6" s="1"/>
  <c r="AE173" i="6"/>
  <c r="AG173" i="6" s="1"/>
  <c r="AD173" i="6"/>
  <c r="V173" i="6"/>
  <c r="X173" i="6" s="1"/>
  <c r="Y173" i="6" s="1"/>
  <c r="Q173" i="6"/>
  <c r="P173" i="6"/>
  <c r="M173" i="6"/>
  <c r="J173" i="6"/>
  <c r="K173" i="6" s="1"/>
  <c r="E173" i="6"/>
  <c r="AJ172" i="6"/>
  <c r="AL172" i="6" s="1"/>
  <c r="AM172" i="6" s="1"/>
  <c r="AE172" i="6"/>
  <c r="AG172" i="6" s="1"/>
  <c r="V172" i="6"/>
  <c r="X172" i="6" s="1"/>
  <c r="Y172" i="6" s="1"/>
  <c r="Q172" i="6"/>
  <c r="S172" i="6" s="1"/>
  <c r="M172" i="6"/>
  <c r="J172" i="6"/>
  <c r="K172" i="6" s="1"/>
  <c r="E172" i="6"/>
  <c r="AR171" i="6"/>
  <c r="AJ171" i="6"/>
  <c r="AE171" i="6"/>
  <c r="AG171" i="6" s="1"/>
  <c r="AH171" i="6" s="1"/>
  <c r="AD171" i="6"/>
  <c r="V171" i="6"/>
  <c r="X171" i="6" s="1"/>
  <c r="Y171" i="6" s="1"/>
  <c r="Q171" i="6"/>
  <c r="P171" i="6"/>
  <c r="M171" i="6"/>
  <c r="J171" i="6"/>
  <c r="K171" i="6" s="1"/>
  <c r="E171" i="6"/>
  <c r="AR170" i="6"/>
  <c r="AJ170" i="6"/>
  <c r="AE170" i="6"/>
  <c r="AG170" i="6" s="1"/>
  <c r="AH170" i="6" s="1"/>
  <c r="AD170" i="6"/>
  <c r="V170" i="6"/>
  <c r="X170" i="6" s="1"/>
  <c r="Q170" i="6"/>
  <c r="S170" i="6" s="1"/>
  <c r="P170" i="6"/>
  <c r="M170" i="6"/>
  <c r="J170" i="6"/>
  <c r="K170" i="6" s="1"/>
  <c r="E170" i="6"/>
  <c r="AN169" i="6"/>
  <c r="AI169" i="6"/>
  <c r="Z169" i="6"/>
  <c r="U169" i="6"/>
  <c r="L169" i="6"/>
  <c r="G169" i="6"/>
  <c r="AR103" i="6"/>
  <c r="AJ103" i="6"/>
  <c r="AL103" i="6" s="1"/>
  <c r="AM103" i="6" s="1"/>
  <c r="AE103" i="6"/>
  <c r="AG103" i="6" s="1"/>
  <c r="AD103" i="6"/>
  <c r="V103" i="6"/>
  <c r="X103" i="6" s="1"/>
  <c r="Y103" i="6" s="1"/>
  <c r="Q103" i="6"/>
  <c r="P103" i="6"/>
  <c r="M103" i="6"/>
  <c r="J103" i="6"/>
  <c r="K103" i="6" s="1"/>
  <c r="E103" i="6"/>
  <c r="AR102" i="6"/>
  <c r="AJ102" i="6"/>
  <c r="AL102" i="6" s="1"/>
  <c r="AM102" i="6" s="1"/>
  <c r="AE102" i="6"/>
  <c r="AG102" i="6" s="1"/>
  <c r="AD102" i="6"/>
  <c r="V102" i="6"/>
  <c r="X102" i="6" s="1"/>
  <c r="Y102" i="6" s="1"/>
  <c r="Q102" i="6"/>
  <c r="P102" i="6"/>
  <c r="M102" i="6"/>
  <c r="J102" i="6"/>
  <c r="K102" i="6" s="1"/>
  <c r="E102" i="6"/>
  <c r="AR101" i="6"/>
  <c r="AJ101" i="6"/>
  <c r="AE101" i="6"/>
  <c r="AG101" i="6" s="1"/>
  <c r="AD101" i="6"/>
  <c r="V101" i="6"/>
  <c r="X101" i="6" s="1"/>
  <c r="Y101" i="6" s="1"/>
  <c r="Q101" i="6"/>
  <c r="P101" i="6"/>
  <c r="M101" i="6"/>
  <c r="J101" i="6"/>
  <c r="K101" i="6" s="1"/>
  <c r="E101" i="6"/>
  <c r="AR100" i="6"/>
  <c r="AJ100" i="6"/>
  <c r="AL100" i="6" s="1"/>
  <c r="AM100" i="6" s="1"/>
  <c r="AE100" i="6"/>
  <c r="AG100" i="6" s="1"/>
  <c r="AD100" i="6"/>
  <c r="V100" i="6"/>
  <c r="X100" i="6" s="1"/>
  <c r="Y100" i="6" s="1"/>
  <c r="Q100" i="6"/>
  <c r="P100" i="6"/>
  <c r="M100" i="6"/>
  <c r="J100" i="6"/>
  <c r="K100" i="6" s="1"/>
  <c r="E100" i="6"/>
  <c r="AN99" i="6"/>
  <c r="AI99" i="6"/>
  <c r="Z99" i="6"/>
  <c r="U99" i="6"/>
  <c r="L99" i="6"/>
  <c r="G99" i="6"/>
  <c r="AR392" i="6"/>
  <c r="AD392" i="6"/>
  <c r="V392" i="6"/>
  <c r="Q392" i="6"/>
  <c r="S392" i="6" s="1"/>
  <c r="P392" i="6"/>
  <c r="M392" i="6"/>
  <c r="J392" i="6"/>
  <c r="K392" i="6" s="1"/>
  <c r="E392" i="6"/>
  <c r="AR391" i="6"/>
  <c r="AD391" i="6"/>
  <c r="V391" i="6"/>
  <c r="AJ391" i="6" s="1"/>
  <c r="AL391" i="6" s="1"/>
  <c r="AM391" i="6" s="1"/>
  <c r="Q391" i="6"/>
  <c r="S391" i="6" s="1"/>
  <c r="P391" i="6"/>
  <c r="M391" i="6"/>
  <c r="J391" i="6"/>
  <c r="K391" i="6" s="1"/>
  <c r="E391" i="6"/>
  <c r="AR390" i="6"/>
  <c r="AD390" i="6"/>
  <c r="V390" i="6"/>
  <c r="AJ390" i="6" s="1"/>
  <c r="AL390" i="6" s="1"/>
  <c r="Q390" i="6"/>
  <c r="S390" i="6" s="1"/>
  <c r="P390" i="6"/>
  <c r="P389" i="6" s="1"/>
  <c r="M390" i="6"/>
  <c r="J390" i="6"/>
  <c r="K390" i="6" s="1"/>
  <c r="E390" i="6"/>
  <c r="E389" i="6" s="1"/>
  <c r="AR389" i="6"/>
  <c r="AN389" i="6"/>
  <c r="AI389" i="6"/>
  <c r="Z389" i="6"/>
  <c r="U389" i="6"/>
  <c r="L389" i="6"/>
  <c r="G389" i="6"/>
  <c r="AR388" i="6"/>
  <c r="AD388" i="6"/>
  <c r="P388" i="6"/>
  <c r="H388" i="6"/>
  <c r="AJ388" i="6" s="1"/>
  <c r="AL388" i="6" s="1"/>
  <c r="AM388" i="6" s="1"/>
  <c r="C388" i="6"/>
  <c r="E388" i="6" s="1"/>
  <c r="AR387" i="6"/>
  <c r="AD387" i="6"/>
  <c r="P387" i="6"/>
  <c r="H387" i="6"/>
  <c r="AJ387" i="6" s="1"/>
  <c r="AL387" i="6" s="1"/>
  <c r="AM387" i="6" s="1"/>
  <c r="C387" i="6"/>
  <c r="E387" i="6" s="1"/>
  <c r="AR386" i="6"/>
  <c r="AD386" i="6"/>
  <c r="P386" i="6"/>
  <c r="H386" i="6"/>
  <c r="AJ386" i="6" s="1"/>
  <c r="AL386" i="6" s="1"/>
  <c r="AM386" i="6" s="1"/>
  <c r="C386" i="6"/>
  <c r="E386" i="6" s="1"/>
  <c r="AR385" i="6"/>
  <c r="AD385" i="6"/>
  <c r="P385" i="6"/>
  <c r="H385" i="6"/>
  <c r="AJ385" i="6" s="1"/>
  <c r="AL385" i="6" s="1"/>
  <c r="C385" i="6"/>
  <c r="E385" i="6" s="1"/>
  <c r="AN384" i="6"/>
  <c r="AI384" i="6"/>
  <c r="Z384" i="6"/>
  <c r="U384" i="6"/>
  <c r="L384" i="6"/>
  <c r="G384" i="6"/>
  <c r="AR383" i="6"/>
  <c r="AD383" i="6"/>
  <c r="P383" i="6"/>
  <c r="H383" i="6"/>
  <c r="AJ383" i="6" s="1"/>
  <c r="AL383" i="6" s="1"/>
  <c r="AM383" i="6" s="1"/>
  <c r="C383" i="6"/>
  <c r="E383" i="6" s="1"/>
  <c r="H382" i="6"/>
  <c r="V382" i="6" s="1"/>
  <c r="X382" i="6" s="1"/>
  <c r="Y382" i="6" s="1"/>
  <c r="C382" i="6"/>
  <c r="AE382" i="6" s="1"/>
  <c r="AR381" i="6"/>
  <c r="AD381" i="6"/>
  <c r="P381" i="6"/>
  <c r="H381" i="6"/>
  <c r="C381" i="6"/>
  <c r="AE381" i="6" s="1"/>
  <c r="AR380" i="6"/>
  <c r="AR379" i="6" s="1"/>
  <c r="AD380" i="6"/>
  <c r="P380" i="6"/>
  <c r="H380" i="6"/>
  <c r="J380" i="6" s="1"/>
  <c r="C380" i="6"/>
  <c r="AE380" i="6" s="1"/>
  <c r="AN379" i="6"/>
  <c r="AI379" i="6"/>
  <c r="Z379" i="6"/>
  <c r="U379" i="6"/>
  <c r="L379" i="6"/>
  <c r="G379" i="6"/>
  <c r="AD389" i="6" l="1"/>
  <c r="AB170" i="6"/>
  <c r="J169" i="6"/>
  <c r="L330" i="6"/>
  <c r="K330" i="6" s="1"/>
  <c r="L329" i="6"/>
  <c r="K329" i="6" s="1"/>
  <c r="E169" i="6"/>
  <c r="P169" i="6"/>
  <c r="AD99" i="6"/>
  <c r="N102" i="6"/>
  <c r="AA102" i="6"/>
  <c r="N103" i="6"/>
  <c r="AA103" i="6"/>
  <c r="AD169" i="6"/>
  <c r="AR169" i="6"/>
  <c r="N100" i="6"/>
  <c r="AA100" i="6"/>
  <c r="AO101" i="6"/>
  <c r="L328" i="6"/>
  <c r="K328" i="6" s="1"/>
  <c r="V383" i="6"/>
  <c r="X383" i="6" s="1"/>
  <c r="Y383" i="6" s="1"/>
  <c r="AD384" i="6"/>
  <c r="AO170" i="6"/>
  <c r="N173" i="6"/>
  <c r="AA173" i="6"/>
  <c r="AA392" i="6"/>
  <c r="N171" i="6"/>
  <c r="AP172" i="6"/>
  <c r="AQ172" i="6" s="1"/>
  <c r="J327" i="6"/>
  <c r="E327" i="6"/>
  <c r="N170" i="6"/>
  <c r="AE392" i="6"/>
  <c r="AG392" i="6" s="1"/>
  <c r="AH392" i="6" s="1"/>
  <c r="F171" i="6"/>
  <c r="O171" i="6" s="1"/>
  <c r="N172" i="6"/>
  <c r="O172" i="6" s="1"/>
  <c r="J383" i="6"/>
  <c r="K383" i="6" s="1"/>
  <c r="AA171" i="6"/>
  <c r="AR99" i="6"/>
  <c r="AA170" i="6"/>
  <c r="S171" i="6"/>
  <c r="AB171" i="6" s="1"/>
  <c r="F172" i="6"/>
  <c r="AO172" i="6"/>
  <c r="K169" i="6"/>
  <c r="AO171" i="6"/>
  <c r="AR384" i="6"/>
  <c r="F170" i="6"/>
  <c r="O170" i="6" s="1"/>
  <c r="AG169" i="6"/>
  <c r="AP173" i="6"/>
  <c r="AH173" i="6"/>
  <c r="AQ173" i="6" s="1"/>
  <c r="AB172" i="6"/>
  <c r="AC172" i="6" s="1"/>
  <c r="T172" i="6"/>
  <c r="Y170" i="6"/>
  <c r="Y169" i="6" s="1"/>
  <c r="X169" i="6"/>
  <c r="AA172" i="6"/>
  <c r="AO173" i="6"/>
  <c r="T170" i="6"/>
  <c r="AL170" i="6"/>
  <c r="AP170" i="6" s="1"/>
  <c r="AL171" i="6"/>
  <c r="AM171" i="6" s="1"/>
  <c r="AQ171" i="6" s="1"/>
  <c r="AH172" i="6"/>
  <c r="F173" i="6"/>
  <c r="O173" i="6" s="1"/>
  <c r="S173" i="6"/>
  <c r="Y99" i="6"/>
  <c r="AD379" i="6"/>
  <c r="P379" i="6"/>
  <c r="J387" i="6"/>
  <c r="K387" i="6" s="1"/>
  <c r="J99" i="6"/>
  <c r="P99" i="6"/>
  <c r="AO100" i="6"/>
  <c r="AL101" i="6"/>
  <c r="AM101" i="6" s="1"/>
  <c r="AM99" i="6" s="1"/>
  <c r="J386" i="6"/>
  <c r="K386" i="6" s="1"/>
  <c r="J388" i="6"/>
  <c r="K388" i="6" s="1"/>
  <c r="N101" i="6"/>
  <c r="AA101" i="6"/>
  <c r="AP102" i="6"/>
  <c r="AH102" i="6"/>
  <c r="AQ102" i="6" s="1"/>
  <c r="AP103" i="6"/>
  <c r="AH103" i="6"/>
  <c r="AQ103" i="6" s="1"/>
  <c r="AG99" i="6"/>
  <c r="AP100" i="6"/>
  <c r="AH100" i="6"/>
  <c r="K99" i="6"/>
  <c r="AH101" i="6"/>
  <c r="AO102" i="6"/>
  <c r="AO103" i="6"/>
  <c r="E99" i="6"/>
  <c r="X99" i="6"/>
  <c r="F100" i="6"/>
  <c r="S100" i="6"/>
  <c r="F101" i="6"/>
  <c r="O101" i="6" s="1"/>
  <c r="S101" i="6"/>
  <c r="F102" i="6"/>
  <c r="O102" i="6" s="1"/>
  <c r="S102" i="6"/>
  <c r="F103" i="6"/>
  <c r="O103" i="6" s="1"/>
  <c r="S103" i="6"/>
  <c r="V388" i="6"/>
  <c r="X388" i="6" s="1"/>
  <c r="Y388" i="6" s="1"/>
  <c r="J385" i="6"/>
  <c r="K385" i="6" s="1"/>
  <c r="V386" i="6"/>
  <c r="X386" i="6" s="1"/>
  <c r="Y386" i="6" s="1"/>
  <c r="M381" i="6"/>
  <c r="E380" i="6"/>
  <c r="F380" i="6" s="1"/>
  <c r="Q382" i="6"/>
  <c r="AA382" i="6" s="1"/>
  <c r="M385" i="6"/>
  <c r="P384" i="6"/>
  <c r="M387" i="6"/>
  <c r="AA390" i="6"/>
  <c r="N391" i="6"/>
  <c r="AE391" i="6"/>
  <c r="AG391" i="6" s="1"/>
  <c r="AH391" i="6" s="1"/>
  <c r="AQ391" i="6" s="1"/>
  <c r="Q381" i="6"/>
  <c r="S381" i="6" s="1"/>
  <c r="T381" i="6" s="1"/>
  <c r="E381" i="6"/>
  <c r="F381" i="6" s="1"/>
  <c r="E382" i="6"/>
  <c r="F382" i="6" s="1"/>
  <c r="Q385" i="6"/>
  <c r="S385" i="6" s="1"/>
  <c r="Q387" i="6"/>
  <c r="S387" i="6" s="1"/>
  <c r="T387" i="6" s="1"/>
  <c r="N390" i="6"/>
  <c r="AE390" i="6"/>
  <c r="AG390" i="6" s="1"/>
  <c r="AH390" i="6" s="1"/>
  <c r="AA391" i="6"/>
  <c r="N392" i="6"/>
  <c r="K389" i="6"/>
  <c r="AM390" i="6"/>
  <c r="AP391" i="6"/>
  <c r="T391" i="6"/>
  <c r="T390" i="6"/>
  <c r="S389" i="6"/>
  <c r="T392" i="6"/>
  <c r="J389" i="6"/>
  <c r="X390" i="6"/>
  <c r="X391" i="6"/>
  <c r="Y391" i="6" s="1"/>
  <c r="X392" i="6"/>
  <c r="Y392" i="6" s="1"/>
  <c r="F390" i="6"/>
  <c r="G328" i="6" s="1"/>
  <c r="F328" i="6" s="1"/>
  <c r="F391" i="6"/>
  <c r="O391" i="6" s="1"/>
  <c r="F392" i="6"/>
  <c r="O392" i="6" s="1"/>
  <c r="AJ392" i="6"/>
  <c r="AL392" i="6" s="1"/>
  <c r="AM392" i="6" s="1"/>
  <c r="F385" i="6"/>
  <c r="E384" i="6"/>
  <c r="F386" i="6"/>
  <c r="F387" i="6"/>
  <c r="F388" i="6"/>
  <c r="AL384" i="6"/>
  <c r="AM385" i="6"/>
  <c r="AM384" i="6" s="1"/>
  <c r="AE385" i="6"/>
  <c r="M386" i="6"/>
  <c r="Q388" i="6"/>
  <c r="Q386" i="6"/>
  <c r="AE387" i="6"/>
  <c r="M388" i="6"/>
  <c r="V385" i="6"/>
  <c r="X385" i="6" s="1"/>
  <c r="V387" i="6"/>
  <c r="X387" i="6" s="1"/>
  <c r="Y387" i="6" s="1"/>
  <c r="AE386" i="6"/>
  <c r="AE388" i="6"/>
  <c r="K380" i="6"/>
  <c r="AG381" i="6"/>
  <c r="AG382" i="6"/>
  <c r="F383" i="6"/>
  <c r="AG380" i="6"/>
  <c r="AJ381" i="6"/>
  <c r="AL381" i="6" s="1"/>
  <c r="AM381" i="6" s="1"/>
  <c r="AJ382" i="6"/>
  <c r="AL382" i="6" s="1"/>
  <c r="AM382" i="6" s="1"/>
  <c r="M383" i="6"/>
  <c r="Q383" i="6"/>
  <c r="V380" i="6"/>
  <c r="X380" i="6" s="1"/>
  <c r="M380" i="6"/>
  <c r="Q380" i="6"/>
  <c r="J381" i="6"/>
  <c r="K381" i="6" s="1"/>
  <c r="M382" i="6"/>
  <c r="AJ380" i="6"/>
  <c r="AL380" i="6" s="1"/>
  <c r="V381" i="6"/>
  <c r="X381" i="6" s="1"/>
  <c r="Y381" i="6" s="1"/>
  <c r="AE383" i="6"/>
  <c r="J382" i="6"/>
  <c r="K382" i="6" s="1"/>
  <c r="S382" i="6" l="1"/>
  <c r="T382" i="6" s="1"/>
  <c r="N383" i="6"/>
  <c r="N385" i="6"/>
  <c r="N389" i="6"/>
  <c r="AL99" i="6"/>
  <c r="N388" i="6"/>
  <c r="N169" i="6"/>
  <c r="G329" i="6"/>
  <c r="F329" i="6" s="1"/>
  <c r="O383" i="6"/>
  <c r="O386" i="6"/>
  <c r="N99" i="6"/>
  <c r="T171" i="6"/>
  <c r="AC171" i="6" s="1"/>
  <c r="O169" i="6"/>
  <c r="G330" i="6"/>
  <c r="F330" i="6" s="1"/>
  <c r="O381" i="6"/>
  <c r="AQ101" i="6"/>
  <c r="L327" i="6"/>
  <c r="K327" i="6"/>
  <c r="AC387" i="6"/>
  <c r="O380" i="6"/>
  <c r="AB385" i="6"/>
  <c r="AG389" i="6"/>
  <c r="AH169" i="6"/>
  <c r="O388" i="6"/>
  <c r="N386" i="6"/>
  <c r="S169" i="6"/>
  <c r="AC170" i="6"/>
  <c r="AP171" i="6"/>
  <c r="AP169" i="6" s="1"/>
  <c r="AB173" i="6"/>
  <c r="AB169" i="6" s="1"/>
  <c r="T173" i="6"/>
  <c r="AC173" i="6" s="1"/>
  <c r="F169" i="6"/>
  <c r="AM170" i="6"/>
  <c r="AL169" i="6"/>
  <c r="J384" i="6"/>
  <c r="O387" i="6"/>
  <c r="AO391" i="6"/>
  <c r="AP101" i="6"/>
  <c r="AP99" i="6" s="1"/>
  <c r="N387" i="6"/>
  <c r="AP390" i="6"/>
  <c r="K384" i="6"/>
  <c r="AB102" i="6"/>
  <c r="T102" i="6"/>
  <c r="AC102" i="6" s="1"/>
  <c r="AB100" i="6"/>
  <c r="T100" i="6"/>
  <c r="S99" i="6"/>
  <c r="O100" i="6"/>
  <c r="O99" i="6" s="1"/>
  <c r="F99" i="6"/>
  <c r="AQ100" i="6"/>
  <c r="AH99" i="6"/>
  <c r="AB103" i="6"/>
  <c r="T103" i="6"/>
  <c r="AC103" i="6" s="1"/>
  <c r="AB101" i="6"/>
  <c r="T101" i="6"/>
  <c r="AC101" i="6" s="1"/>
  <c r="E379" i="6"/>
  <c r="F379" i="6"/>
  <c r="T385" i="6"/>
  <c r="AC392" i="6"/>
  <c r="AM389" i="6"/>
  <c r="N381" i="6"/>
  <c r="N380" i="6"/>
  <c r="AO390" i="6"/>
  <c r="AP392" i="6"/>
  <c r="N382" i="6"/>
  <c r="O382" i="6" s="1"/>
  <c r="J379" i="6"/>
  <c r="AA385" i="6"/>
  <c r="O390" i="6"/>
  <c r="O389" i="6" s="1"/>
  <c r="F389" i="6"/>
  <c r="Y390" i="6"/>
  <c r="Y389" i="6" s="1"/>
  <c r="X389" i="6"/>
  <c r="AQ390" i="6"/>
  <c r="AH389" i="6"/>
  <c r="T389" i="6"/>
  <c r="AB391" i="6"/>
  <c r="AB390" i="6"/>
  <c r="AQ392" i="6"/>
  <c r="AL389" i="6"/>
  <c r="AO392" i="6"/>
  <c r="AB392" i="6"/>
  <c r="AC391" i="6"/>
  <c r="AG388" i="6"/>
  <c r="AO388" i="6"/>
  <c r="AO385" i="6"/>
  <c r="AG385" i="6"/>
  <c r="AG386" i="6"/>
  <c r="AO386" i="6"/>
  <c r="AO387" i="6"/>
  <c r="AG387" i="6"/>
  <c r="AA387" i="6"/>
  <c r="AA388" i="6"/>
  <c r="S388" i="6"/>
  <c r="AB387" i="6"/>
  <c r="Y385" i="6"/>
  <c r="Y384" i="6" s="1"/>
  <c r="X384" i="6"/>
  <c r="AA386" i="6"/>
  <c r="S386" i="6"/>
  <c r="F384" i="6"/>
  <c r="O385" i="6"/>
  <c r="AA381" i="6"/>
  <c r="AL379" i="6"/>
  <c r="AM380" i="6"/>
  <c r="AM379" i="6" s="1"/>
  <c r="AC381" i="6"/>
  <c r="AB381" i="6"/>
  <c r="AH381" i="6"/>
  <c r="AQ381" i="6" s="1"/>
  <c r="AP381" i="6"/>
  <c r="AB382" i="6"/>
  <c r="AC382" i="6" s="1"/>
  <c r="Y380" i="6"/>
  <c r="Y379" i="6" s="1"/>
  <c r="X379" i="6"/>
  <c r="AP380" i="6"/>
  <c r="AH380" i="6"/>
  <c r="AH382" i="6"/>
  <c r="AP382" i="6"/>
  <c r="AQ382" i="6" s="1"/>
  <c r="AO381" i="6"/>
  <c r="AG383" i="6"/>
  <c r="AO383" i="6"/>
  <c r="AA380" i="6"/>
  <c r="S380" i="6"/>
  <c r="AA383" i="6"/>
  <c r="S383" i="6"/>
  <c r="AO380" i="6"/>
  <c r="AO382" i="6"/>
  <c r="K379" i="6"/>
  <c r="F327" i="6" l="1"/>
  <c r="AQ99" i="6"/>
  <c r="T169" i="6"/>
  <c r="G327" i="6"/>
  <c r="O379" i="6"/>
  <c r="AP389" i="6"/>
  <c r="N384" i="6"/>
  <c r="AC390" i="6"/>
  <c r="AC389" i="6" s="1"/>
  <c r="AM169" i="6"/>
  <c r="AQ170" i="6"/>
  <c r="AQ169" i="6" s="1"/>
  <c r="AC169" i="6"/>
  <c r="O384" i="6"/>
  <c r="T99" i="6"/>
  <c r="AC100" i="6"/>
  <c r="AC99" i="6" s="1"/>
  <c r="AB99" i="6"/>
  <c r="N379" i="6"/>
  <c r="AQ389" i="6"/>
  <c r="AB389" i="6"/>
  <c r="AP386" i="6"/>
  <c r="AH386" i="6"/>
  <c r="AQ386" i="6" s="1"/>
  <c r="AB386" i="6"/>
  <c r="T386" i="6"/>
  <c r="S384" i="6"/>
  <c r="AP387" i="6"/>
  <c r="AH387" i="6"/>
  <c r="AQ387" i="6" s="1"/>
  <c r="AP388" i="6"/>
  <c r="AH388" i="6"/>
  <c r="AQ388" i="6" s="1"/>
  <c r="AB388" i="6"/>
  <c r="T388" i="6"/>
  <c r="AC388" i="6" s="1"/>
  <c r="AP385" i="6"/>
  <c r="AG384" i="6"/>
  <c r="AH385" i="6"/>
  <c r="AC385" i="6"/>
  <c r="AB383" i="6"/>
  <c r="T383" i="6"/>
  <c r="AC383" i="6" s="1"/>
  <c r="AP383" i="6"/>
  <c r="AP379" i="6" s="1"/>
  <c r="AH383" i="6"/>
  <c r="AQ383" i="6" s="1"/>
  <c r="AQ380" i="6"/>
  <c r="T380" i="6"/>
  <c r="S379" i="6"/>
  <c r="AB380" i="6"/>
  <c r="AG379" i="6"/>
  <c r="AQ379" i="6" l="1"/>
  <c r="AB379" i="6"/>
  <c r="AQ385" i="6"/>
  <c r="AQ384" i="6" s="1"/>
  <c r="AH384" i="6"/>
  <c r="AP384" i="6"/>
  <c r="AC386" i="6"/>
  <c r="AC384" i="6" s="1"/>
  <c r="T384" i="6"/>
  <c r="AB384" i="6"/>
  <c r="T379" i="6"/>
  <c r="AC380" i="6"/>
  <c r="AC379" i="6" s="1"/>
  <c r="AH379" i="6"/>
  <c r="G36" i="6" l="1"/>
  <c r="AN36" i="6"/>
  <c r="AI36" i="6"/>
  <c r="Z36" i="6"/>
  <c r="U36" i="6"/>
  <c r="L36" i="6"/>
  <c r="AN28" i="6"/>
  <c r="AI28" i="6"/>
  <c r="Z28" i="6"/>
  <c r="U28" i="6"/>
  <c r="L28" i="6"/>
  <c r="G28" i="6"/>
  <c r="AI374" i="6" l="1"/>
  <c r="U374" i="6"/>
  <c r="G374" i="6"/>
  <c r="AI373" i="6"/>
  <c r="AI372" i="6"/>
  <c r="U373" i="6"/>
  <c r="U372" i="6"/>
  <c r="G373" i="6"/>
  <c r="G372" i="6"/>
  <c r="AN35" i="6" l="1"/>
  <c r="AN34" i="6"/>
  <c r="AI35" i="6"/>
  <c r="AI34" i="6"/>
  <c r="Z35" i="6"/>
  <c r="Z34" i="6"/>
  <c r="U35" i="6"/>
  <c r="U34" i="6"/>
  <c r="L35" i="6"/>
  <c r="L34" i="6"/>
  <c r="G35" i="6"/>
  <c r="G34" i="6"/>
  <c r="AN27" i="6"/>
  <c r="AN26" i="6"/>
  <c r="AI27" i="6"/>
  <c r="AI26" i="6"/>
  <c r="Z27" i="6"/>
  <c r="Z26" i="6"/>
  <c r="U27" i="6"/>
  <c r="U26" i="6"/>
  <c r="L27" i="6"/>
  <c r="L26" i="6"/>
  <c r="G27" i="6"/>
  <c r="G26" i="6"/>
  <c r="V329" i="6" l="1"/>
  <c r="X329" i="6" s="1"/>
  <c r="V330" i="6"/>
  <c r="X330" i="6" s="1"/>
  <c r="Z330" i="6" s="1"/>
  <c r="V328" i="6"/>
  <c r="X328" i="6" s="1"/>
  <c r="Z328" i="6" s="1"/>
  <c r="Q329" i="6"/>
  <c r="S329" i="6" s="1"/>
  <c r="U329" i="6" s="1"/>
  <c r="Q330" i="6"/>
  <c r="S330" i="6" s="1"/>
  <c r="U330" i="6" s="1"/>
  <c r="Q328" i="6"/>
  <c r="S328" i="6" s="1"/>
  <c r="U328" i="6" s="1"/>
  <c r="AA328" i="6"/>
  <c r="M330" i="6"/>
  <c r="M329" i="6"/>
  <c r="M328" i="6"/>
  <c r="Z329" i="6" l="1"/>
  <c r="Y329" i="6" s="1"/>
  <c r="X327" i="6"/>
  <c r="Y328" i="6"/>
  <c r="S327" i="6"/>
  <c r="T328" i="6"/>
  <c r="Y330" i="6"/>
  <c r="T330" i="6"/>
  <c r="T329" i="6"/>
  <c r="AJ328" i="6"/>
  <c r="AL328" i="6" s="1"/>
  <c r="AN328" i="6" s="1"/>
  <c r="AE328" i="6"/>
  <c r="AG328" i="6" s="1"/>
  <c r="AI328" i="6" s="1"/>
  <c r="AJ330" i="6"/>
  <c r="AL330" i="6" s="1"/>
  <c r="AN330" i="6" s="1"/>
  <c r="AE330" i="6"/>
  <c r="AG330" i="6" s="1"/>
  <c r="AI330" i="6" s="1"/>
  <c r="AJ329" i="6"/>
  <c r="AL329" i="6" s="1"/>
  <c r="AE329" i="6"/>
  <c r="AG329" i="6" s="1"/>
  <c r="AA330" i="6"/>
  <c r="AA329" i="6"/>
  <c r="AO330" i="6" l="1"/>
  <c r="AI329" i="6"/>
  <c r="AH329" i="6" s="1"/>
  <c r="AN329" i="6"/>
  <c r="AM329" i="6" s="1"/>
  <c r="T327" i="6"/>
  <c r="AH330" i="6"/>
  <c r="U327" i="6"/>
  <c r="AO329" i="6"/>
  <c r="AO328" i="6"/>
  <c r="AM330" i="6"/>
  <c r="Y327" i="6"/>
  <c r="AH328" i="6"/>
  <c r="AG327" i="6"/>
  <c r="AL327" i="6"/>
  <c r="AM328" i="6"/>
  <c r="Z327" i="6"/>
  <c r="N329" i="6"/>
  <c r="AB329" i="6"/>
  <c r="N330" i="6"/>
  <c r="AN327" i="6" l="1"/>
  <c r="AH327" i="6"/>
  <c r="AI327" i="6"/>
  <c r="AM327" i="6"/>
  <c r="O330" i="6"/>
  <c r="O329" i="6"/>
  <c r="N328" i="6"/>
  <c r="N327" i="6" s="1"/>
  <c r="AD329" i="6" l="1"/>
  <c r="P329" i="6"/>
  <c r="AB328" i="6"/>
  <c r="P330" i="6"/>
  <c r="O328" i="6"/>
  <c r="O327" i="6" s="1"/>
  <c r="AP329" i="6" l="1"/>
  <c r="AP330" i="6"/>
  <c r="AC330" i="6"/>
  <c r="AD330" i="6"/>
  <c r="AB330" i="6"/>
  <c r="AB327" i="6" s="1"/>
  <c r="AC329" i="6"/>
  <c r="P328" i="6"/>
  <c r="P327" i="6" s="1"/>
  <c r="AD328" i="6" l="1"/>
  <c r="AD327" i="6" s="1"/>
  <c r="AC328" i="6"/>
  <c r="AC327" i="6" s="1"/>
  <c r="AQ329" i="6"/>
  <c r="AP328" i="6"/>
  <c r="AP327" i="6" s="1"/>
  <c r="AQ330" i="6"/>
  <c r="AR330" i="6"/>
  <c r="AQ328" i="6" l="1"/>
  <c r="AQ327" i="6" s="1"/>
  <c r="AR329" i="6"/>
  <c r="AR328" i="6"/>
  <c r="AR327" i="6" l="1"/>
  <c r="H59" i="6" l="1"/>
  <c r="H58" i="6"/>
  <c r="H57" i="6"/>
  <c r="H23" i="6"/>
  <c r="H22" i="6"/>
  <c r="H21" i="6"/>
  <c r="C22" i="6"/>
  <c r="C23" i="6"/>
  <c r="C21" i="6"/>
  <c r="C59" i="6" l="1"/>
  <c r="C58" i="6"/>
  <c r="C57" i="6"/>
  <c r="H48" i="6"/>
  <c r="H19" i="6" s="1"/>
  <c r="H47" i="6"/>
  <c r="H18" i="6" s="1"/>
  <c r="H46" i="6"/>
  <c r="H17" i="6" s="1"/>
  <c r="C48" i="6"/>
  <c r="C47" i="6"/>
  <c r="C46" i="6"/>
  <c r="C19" i="6" l="1"/>
  <c r="C18" i="6"/>
  <c r="C17" i="6"/>
  <c r="AN292" i="6" l="1"/>
  <c r="AN291" i="6"/>
  <c r="AN290" i="6"/>
  <c r="AN289" i="6"/>
  <c r="AI292" i="6"/>
  <c r="AI291" i="6"/>
  <c r="AI290" i="6"/>
  <c r="AI289" i="6"/>
  <c r="Z292" i="6"/>
  <c r="Z291" i="6"/>
  <c r="Z290" i="6"/>
  <c r="Z289" i="6"/>
  <c r="U292" i="6"/>
  <c r="U291" i="6"/>
  <c r="U290" i="6"/>
  <c r="U289" i="6"/>
  <c r="L292" i="6"/>
  <c r="L291" i="6"/>
  <c r="L290" i="6"/>
  <c r="L289" i="6"/>
  <c r="G292" i="6"/>
  <c r="G291" i="6"/>
  <c r="G290" i="6"/>
  <c r="G289" i="6"/>
  <c r="AN282" i="6" l="1"/>
  <c r="AN281" i="6"/>
  <c r="AN280" i="6"/>
  <c r="AN279" i="6"/>
  <c r="AI282" i="6"/>
  <c r="AI281" i="6"/>
  <c r="AI280" i="6"/>
  <c r="AI279" i="6"/>
  <c r="Z282" i="6"/>
  <c r="Z281" i="6"/>
  <c r="Z280" i="6"/>
  <c r="Z279" i="6"/>
  <c r="U282" i="6"/>
  <c r="U281" i="6"/>
  <c r="U280" i="6"/>
  <c r="U279" i="6"/>
  <c r="L282" i="6"/>
  <c r="L281" i="6"/>
  <c r="L280" i="6"/>
  <c r="L279" i="6"/>
  <c r="G282" i="6"/>
  <c r="G281" i="6"/>
  <c r="G280" i="6"/>
  <c r="G279" i="6"/>
  <c r="E92" i="6" l="1"/>
  <c r="C309" i="6"/>
  <c r="C308" i="6"/>
  <c r="C307" i="6"/>
  <c r="C306" i="6"/>
  <c r="C196" i="6"/>
  <c r="C195" i="6"/>
  <c r="C194" i="6"/>
  <c r="C193" i="6"/>
  <c r="C192" i="6"/>
  <c r="C87" i="6"/>
  <c r="C86" i="6"/>
  <c r="C85" i="6"/>
  <c r="C84" i="6"/>
  <c r="C83" i="6"/>
  <c r="H309" i="6"/>
  <c r="H308" i="6"/>
  <c r="H307" i="6"/>
  <c r="H306" i="6"/>
  <c r="H196" i="6"/>
  <c r="H195" i="6"/>
  <c r="H194" i="6"/>
  <c r="H193" i="6"/>
  <c r="H192" i="6"/>
  <c r="H87" i="6"/>
  <c r="H86" i="6"/>
  <c r="H85" i="6"/>
  <c r="H84" i="6"/>
  <c r="H83" i="6"/>
  <c r="C80" i="6" l="1"/>
  <c r="C76" i="6"/>
  <c r="H76" i="6"/>
  <c r="H80" i="6"/>
  <c r="C77" i="6"/>
  <c r="C79" i="6"/>
  <c r="C78" i="6"/>
  <c r="H77" i="6"/>
  <c r="H78" i="6"/>
  <c r="H79" i="6"/>
  <c r="AJ374" i="6" l="1"/>
  <c r="AJ373" i="6"/>
  <c r="AJ372" i="6"/>
  <c r="AJ370" i="6"/>
  <c r="AJ369" i="6"/>
  <c r="AJ367" i="6"/>
  <c r="AJ366" i="6"/>
  <c r="AJ365" i="6"/>
  <c r="AJ360" i="6"/>
  <c r="AJ359" i="6" s="1"/>
  <c r="AJ358" i="6"/>
  <c r="AJ357" i="6"/>
  <c r="AJ356" i="6"/>
  <c r="AJ354" i="6"/>
  <c r="AJ353" i="6"/>
  <c r="AJ352" i="6"/>
  <c r="AJ350" i="6"/>
  <c r="AJ349" i="6"/>
  <c r="AJ348" i="6"/>
  <c r="AJ346" i="6"/>
  <c r="AJ345" i="6"/>
  <c r="AJ344" i="6"/>
  <c r="AJ338" i="6"/>
  <c r="AJ337" i="6"/>
  <c r="AJ336" i="6"/>
  <c r="AJ334" i="6"/>
  <c r="AJ333" i="6"/>
  <c r="AJ332" i="6"/>
  <c r="AJ326" i="6"/>
  <c r="AJ325" i="6"/>
  <c r="AJ324" i="6"/>
  <c r="AJ322" i="6"/>
  <c r="AJ321" i="6"/>
  <c r="AJ320" i="6"/>
  <c r="AJ318" i="6"/>
  <c r="AJ317" i="6"/>
  <c r="AJ316" i="6"/>
  <c r="AJ315" i="6"/>
  <c r="AJ313" i="6"/>
  <c r="AJ312" i="6"/>
  <c r="AJ311" i="6"/>
  <c r="AJ303" i="6"/>
  <c r="AJ302" i="6"/>
  <c r="AJ301" i="6"/>
  <c r="AJ300" i="6"/>
  <c r="AJ298" i="6"/>
  <c r="AJ297" i="6"/>
  <c r="AJ296" i="6"/>
  <c r="AJ295" i="6"/>
  <c r="AJ294" i="6"/>
  <c r="AJ292" i="6"/>
  <c r="AJ291" i="6"/>
  <c r="AJ290" i="6"/>
  <c r="AJ289" i="6"/>
  <c r="AJ287" i="6"/>
  <c r="AJ286" i="6"/>
  <c r="AJ285" i="6"/>
  <c r="AJ284" i="6"/>
  <c r="AJ282" i="6"/>
  <c r="AJ281" i="6"/>
  <c r="AJ280" i="6"/>
  <c r="AJ279" i="6"/>
  <c r="AJ277" i="6"/>
  <c r="AJ276" i="6"/>
  <c r="AJ275" i="6"/>
  <c r="AJ274" i="6"/>
  <c r="AJ272" i="6"/>
  <c r="AJ271" i="6"/>
  <c r="AJ270" i="6"/>
  <c r="AJ269" i="6"/>
  <c r="AJ262" i="6"/>
  <c r="AJ261" i="6"/>
  <c r="AJ260" i="6"/>
  <c r="AJ259" i="6"/>
  <c r="AJ257" i="6"/>
  <c r="AJ256" i="6"/>
  <c r="AJ255" i="6"/>
  <c r="AJ254" i="6"/>
  <c r="AJ252" i="6"/>
  <c r="AJ251" i="6"/>
  <c r="AJ250" i="6"/>
  <c r="AJ249" i="6"/>
  <c r="AJ247" i="6"/>
  <c r="AJ246" i="6"/>
  <c r="AJ245" i="6"/>
  <c r="AJ244" i="6"/>
  <c r="AJ242" i="6"/>
  <c r="AJ241" i="6"/>
  <c r="AJ240" i="6"/>
  <c r="AJ239" i="6"/>
  <c r="AJ237" i="6"/>
  <c r="AJ236" i="6"/>
  <c r="AJ235" i="6"/>
  <c r="AJ234" i="6"/>
  <c r="AJ232" i="6"/>
  <c r="AJ231" i="6"/>
  <c r="AJ230" i="6"/>
  <c r="AJ229" i="6"/>
  <c r="AJ227" i="6"/>
  <c r="AJ226" i="6"/>
  <c r="AJ225" i="6"/>
  <c r="AJ224" i="6"/>
  <c r="AJ222" i="6"/>
  <c r="AJ221" i="6"/>
  <c r="AJ220" i="6"/>
  <c r="AJ219" i="6"/>
  <c r="AJ217" i="6"/>
  <c r="AJ216" i="6"/>
  <c r="AJ215" i="6"/>
  <c r="AJ214" i="6"/>
  <c r="AJ213" i="6"/>
  <c r="AJ211" i="6"/>
  <c r="AJ210" i="6"/>
  <c r="AJ209" i="6"/>
  <c r="AJ208" i="6"/>
  <c r="AJ206" i="6"/>
  <c r="AJ205" i="6"/>
  <c r="AJ204" i="6"/>
  <c r="AJ203" i="6"/>
  <c r="AJ201" i="6"/>
  <c r="AJ200" i="6"/>
  <c r="AJ199" i="6"/>
  <c r="AJ198" i="6"/>
  <c r="AJ189" i="6"/>
  <c r="AJ188" i="6"/>
  <c r="AJ187" i="6"/>
  <c r="AJ186" i="6"/>
  <c r="AJ184" i="6"/>
  <c r="AJ183" i="6"/>
  <c r="AJ182" i="6"/>
  <c r="AJ181" i="6"/>
  <c r="AJ179" i="6"/>
  <c r="AJ178" i="6"/>
  <c r="AJ177" i="6"/>
  <c r="AJ176" i="6"/>
  <c r="AJ175" i="6"/>
  <c r="AJ168" i="6"/>
  <c r="AJ167" i="6"/>
  <c r="AJ166" i="6"/>
  <c r="AJ165" i="6"/>
  <c r="AJ163" i="6"/>
  <c r="AJ162" i="6"/>
  <c r="AJ161" i="6"/>
  <c r="AJ160" i="6"/>
  <c r="AJ158" i="6"/>
  <c r="AJ157" i="6"/>
  <c r="AJ156" i="6"/>
  <c r="AJ155" i="6"/>
  <c r="AJ153" i="6"/>
  <c r="AJ152" i="6"/>
  <c r="AJ151" i="6"/>
  <c r="AJ150" i="6"/>
  <c r="AJ148" i="6"/>
  <c r="AJ147" i="6"/>
  <c r="AJ146" i="6"/>
  <c r="AJ145" i="6"/>
  <c r="AJ143" i="6"/>
  <c r="AJ142" i="6"/>
  <c r="AJ141" i="6"/>
  <c r="AJ140" i="6"/>
  <c r="AJ138" i="6"/>
  <c r="AJ137" i="6"/>
  <c r="AJ136" i="6"/>
  <c r="AJ135" i="6"/>
  <c r="AJ133" i="6"/>
  <c r="AJ132" i="6"/>
  <c r="AJ131" i="6"/>
  <c r="AJ130" i="6"/>
  <c r="AJ128" i="6"/>
  <c r="AJ127" i="6"/>
  <c r="AJ126" i="6"/>
  <c r="AJ125" i="6"/>
  <c r="AJ123" i="6"/>
  <c r="AJ122" i="6"/>
  <c r="AJ121" i="6"/>
  <c r="AJ120" i="6"/>
  <c r="AJ118" i="6"/>
  <c r="AJ117" i="6"/>
  <c r="AJ116" i="6"/>
  <c r="AJ115" i="6"/>
  <c r="AJ113" i="6"/>
  <c r="AJ112" i="6"/>
  <c r="AJ111" i="6"/>
  <c r="AJ110" i="6"/>
  <c r="AJ108" i="6"/>
  <c r="AJ107" i="6"/>
  <c r="AJ106" i="6"/>
  <c r="AJ105" i="6"/>
  <c r="AJ98" i="6"/>
  <c r="AJ97" i="6"/>
  <c r="AJ96" i="6"/>
  <c r="AJ95" i="6"/>
  <c r="AJ94" i="6"/>
  <c r="AJ92" i="6"/>
  <c r="AJ91" i="6"/>
  <c r="AJ90" i="6"/>
  <c r="AJ89" i="6"/>
  <c r="AJ74" i="6"/>
  <c r="AJ73" i="6"/>
  <c r="AJ72" i="6"/>
  <c r="AJ70" i="6"/>
  <c r="AJ69" i="6"/>
  <c r="AJ67" i="6"/>
  <c r="AJ66" i="6"/>
  <c r="AJ65" i="6"/>
  <c r="AJ63" i="6"/>
  <c r="AJ62" i="6"/>
  <c r="AJ61" i="6"/>
  <c r="AJ55" i="6"/>
  <c r="AJ54" i="6"/>
  <c r="AJ52" i="6"/>
  <c r="AJ48" i="6" s="1"/>
  <c r="AJ51" i="6"/>
  <c r="AJ50" i="6"/>
  <c r="AJ44" i="6"/>
  <c r="AJ43" i="6"/>
  <c r="AJ42" i="6"/>
  <c r="AJ40" i="6"/>
  <c r="AJ39" i="6"/>
  <c r="AJ38" i="6"/>
  <c r="AJ36" i="6"/>
  <c r="AJ35" i="6"/>
  <c r="AJ34" i="6"/>
  <c r="AJ32" i="6"/>
  <c r="AJ31" i="6"/>
  <c r="AJ30" i="6"/>
  <c r="AJ28" i="6"/>
  <c r="AJ27" i="6"/>
  <c r="AJ26" i="6"/>
  <c r="AE374" i="6"/>
  <c r="AE373" i="6"/>
  <c r="AO373" i="6" s="1"/>
  <c r="AE372" i="6"/>
  <c r="AE370" i="6"/>
  <c r="AE369" i="6"/>
  <c r="AE367" i="6"/>
  <c r="AO367" i="6" s="1"/>
  <c r="AE366" i="6"/>
  <c r="AE365" i="6"/>
  <c r="AO365" i="6" s="1"/>
  <c r="AE360" i="6"/>
  <c r="AE359" i="6" s="1"/>
  <c r="AE358" i="6"/>
  <c r="AO358" i="6" s="1"/>
  <c r="AE357" i="6"/>
  <c r="AE356" i="6"/>
  <c r="AE354" i="6"/>
  <c r="AE353" i="6"/>
  <c r="AO353" i="6" s="1"/>
  <c r="AE352" i="6"/>
  <c r="AE350" i="6"/>
  <c r="AE349" i="6"/>
  <c r="AE348" i="6"/>
  <c r="AO348" i="6" s="1"/>
  <c r="AE346" i="6"/>
  <c r="AE345" i="6"/>
  <c r="AE344" i="6"/>
  <c r="AE338" i="6"/>
  <c r="AE337" i="6"/>
  <c r="AE336" i="6"/>
  <c r="AE334" i="6"/>
  <c r="AE333" i="6"/>
  <c r="AE332" i="6"/>
  <c r="AE326" i="6"/>
  <c r="AE325" i="6"/>
  <c r="AE324" i="6"/>
  <c r="AE322" i="6"/>
  <c r="AE321" i="6"/>
  <c r="AE320" i="6"/>
  <c r="AE318" i="6"/>
  <c r="AE317" i="6"/>
  <c r="AE316" i="6"/>
  <c r="AE315" i="6"/>
  <c r="AE313" i="6"/>
  <c r="AE312" i="6"/>
  <c r="AE311" i="6"/>
  <c r="AE303" i="6"/>
  <c r="AE302" i="6"/>
  <c r="AE301" i="6"/>
  <c r="AE300" i="6"/>
  <c r="AE298" i="6"/>
  <c r="AE297" i="6"/>
  <c r="AE296" i="6"/>
  <c r="AE295" i="6"/>
  <c r="AE294" i="6"/>
  <c r="AE292" i="6"/>
  <c r="AE291" i="6"/>
  <c r="AE290" i="6"/>
  <c r="AE289" i="6"/>
  <c r="AE287" i="6"/>
  <c r="AE286" i="6"/>
  <c r="AE285" i="6"/>
  <c r="AE284" i="6"/>
  <c r="AE282" i="6"/>
  <c r="AE281" i="6"/>
  <c r="AE280" i="6"/>
  <c r="AE279" i="6"/>
  <c r="AE277" i="6"/>
  <c r="AE276" i="6"/>
  <c r="AE275" i="6"/>
  <c r="AE274" i="6"/>
  <c r="AE272" i="6"/>
  <c r="AE271" i="6"/>
  <c r="AE270" i="6"/>
  <c r="AE269" i="6"/>
  <c r="AE267" i="6"/>
  <c r="AE266" i="6"/>
  <c r="AE265" i="6"/>
  <c r="AE264" i="6"/>
  <c r="AE262" i="6"/>
  <c r="AE261" i="6"/>
  <c r="AE260" i="6"/>
  <c r="AE259" i="6"/>
  <c r="AE257" i="6"/>
  <c r="AE256" i="6"/>
  <c r="AE255" i="6"/>
  <c r="AE254" i="6"/>
  <c r="AE252" i="6"/>
  <c r="AE251" i="6"/>
  <c r="AE250" i="6"/>
  <c r="AE249" i="6"/>
  <c r="AE247" i="6"/>
  <c r="AE246" i="6"/>
  <c r="AE245" i="6"/>
  <c r="AE244" i="6"/>
  <c r="AE242" i="6"/>
  <c r="AE241" i="6"/>
  <c r="AE240" i="6"/>
  <c r="AE239" i="6"/>
  <c r="AE237" i="6"/>
  <c r="AE236" i="6"/>
  <c r="AE235" i="6"/>
  <c r="AE234" i="6"/>
  <c r="AE232" i="6"/>
  <c r="AE231" i="6"/>
  <c r="AE230" i="6"/>
  <c r="AE229" i="6"/>
  <c r="AE227" i="6"/>
  <c r="AE226" i="6"/>
  <c r="AE225" i="6"/>
  <c r="AE224" i="6"/>
  <c r="AE222" i="6"/>
  <c r="AE221" i="6"/>
  <c r="AE220" i="6"/>
  <c r="AE219" i="6"/>
  <c r="AE217" i="6"/>
  <c r="AE216" i="6"/>
  <c r="AE215" i="6"/>
  <c r="AE214" i="6"/>
  <c r="AE213" i="6"/>
  <c r="AE211" i="6"/>
  <c r="AE210" i="6"/>
  <c r="AE209" i="6"/>
  <c r="AE208" i="6"/>
  <c r="AE206" i="6"/>
  <c r="AE205" i="6"/>
  <c r="AE204" i="6"/>
  <c r="AE203" i="6"/>
  <c r="AE201" i="6"/>
  <c r="AE200" i="6"/>
  <c r="AE199" i="6"/>
  <c r="AE198" i="6"/>
  <c r="AE189" i="6"/>
  <c r="AE188" i="6"/>
  <c r="AE187" i="6"/>
  <c r="AE186" i="6"/>
  <c r="AE184" i="6"/>
  <c r="AE183" i="6"/>
  <c r="AE182" i="6"/>
  <c r="AE181" i="6"/>
  <c r="AE179" i="6"/>
  <c r="AE178" i="6"/>
  <c r="AE177" i="6"/>
  <c r="AE176" i="6"/>
  <c r="AE175" i="6"/>
  <c r="AE168" i="6"/>
  <c r="AE167" i="6"/>
  <c r="AE166" i="6"/>
  <c r="AE165" i="6"/>
  <c r="AE163" i="6"/>
  <c r="AE162" i="6"/>
  <c r="AE161" i="6"/>
  <c r="AE160" i="6"/>
  <c r="AE158" i="6"/>
  <c r="AE157" i="6"/>
  <c r="AE156" i="6"/>
  <c r="AE155" i="6"/>
  <c r="AE153" i="6"/>
  <c r="AE152" i="6"/>
  <c r="AE151" i="6"/>
  <c r="AE150" i="6"/>
  <c r="AE148" i="6"/>
  <c r="AE147" i="6"/>
  <c r="AE146" i="6"/>
  <c r="AE145" i="6"/>
  <c r="AE143" i="6"/>
  <c r="AE142" i="6"/>
  <c r="AE141" i="6"/>
  <c r="AE140" i="6"/>
  <c r="AE138" i="6"/>
  <c r="AE137" i="6"/>
  <c r="AE136" i="6"/>
  <c r="AE135" i="6"/>
  <c r="AE133" i="6"/>
  <c r="AE132" i="6"/>
  <c r="AE131" i="6"/>
  <c r="AE130" i="6"/>
  <c r="AE128" i="6"/>
  <c r="AE127" i="6"/>
  <c r="AE126" i="6"/>
  <c r="AE125" i="6"/>
  <c r="AE123" i="6"/>
  <c r="AE122" i="6"/>
  <c r="AE121" i="6"/>
  <c r="AE120" i="6"/>
  <c r="AE118" i="6"/>
  <c r="AE117" i="6"/>
  <c r="AE116" i="6"/>
  <c r="AE115" i="6"/>
  <c r="AE113" i="6"/>
  <c r="AE112" i="6"/>
  <c r="AE111" i="6"/>
  <c r="AE110" i="6"/>
  <c r="AE108" i="6"/>
  <c r="AE107" i="6"/>
  <c r="AE106" i="6"/>
  <c r="AE105" i="6"/>
  <c r="AE98" i="6"/>
  <c r="AE97" i="6"/>
  <c r="AE96" i="6"/>
  <c r="AE95" i="6"/>
  <c r="AE94" i="6"/>
  <c r="AE92" i="6"/>
  <c r="AE91" i="6"/>
  <c r="AE90" i="6"/>
  <c r="AE89" i="6"/>
  <c r="AE74" i="6"/>
  <c r="AE73" i="6"/>
  <c r="AE72" i="6"/>
  <c r="AE70" i="6"/>
  <c r="AE69" i="6"/>
  <c r="AE67" i="6"/>
  <c r="AG67" i="6" s="1"/>
  <c r="AE66" i="6"/>
  <c r="AE65" i="6"/>
  <c r="AE63" i="6"/>
  <c r="AE62" i="6"/>
  <c r="AE61" i="6"/>
  <c r="AE55" i="6"/>
  <c r="AE54" i="6"/>
  <c r="AE44" i="6"/>
  <c r="AE43" i="6"/>
  <c r="AE42" i="6"/>
  <c r="AE40" i="6"/>
  <c r="AE39" i="6"/>
  <c r="AE38" i="6"/>
  <c r="AE36" i="6"/>
  <c r="AE35" i="6"/>
  <c r="AE34" i="6"/>
  <c r="AE32" i="6"/>
  <c r="AE31" i="6"/>
  <c r="AO346" i="6" l="1"/>
  <c r="AO352" i="6"/>
  <c r="AO357" i="6"/>
  <c r="AO366" i="6"/>
  <c r="AO372" i="6"/>
  <c r="AO332" i="6"/>
  <c r="AO337" i="6"/>
  <c r="AO345" i="6"/>
  <c r="AO350" i="6"/>
  <c r="AO356" i="6"/>
  <c r="AO336" i="6"/>
  <c r="AO74" i="6"/>
  <c r="AO334" i="6"/>
  <c r="AO344" i="6"/>
  <c r="AO349" i="6"/>
  <c r="AO354" i="6"/>
  <c r="AO360" i="6"/>
  <c r="AO359" i="6" s="1"/>
  <c r="AO369" i="6"/>
  <c r="AO374" i="6"/>
  <c r="AO92" i="6"/>
  <c r="AO97" i="6"/>
  <c r="AO107" i="6"/>
  <c r="AO112" i="6"/>
  <c r="AO117" i="6"/>
  <c r="AO122" i="6"/>
  <c r="AO127" i="6"/>
  <c r="AO132" i="6"/>
  <c r="AO137" i="6"/>
  <c r="AO142" i="6"/>
  <c r="AO147" i="6"/>
  <c r="AO152" i="6"/>
  <c r="AO157" i="6"/>
  <c r="AO162" i="6"/>
  <c r="AO167" i="6"/>
  <c r="AO177" i="6"/>
  <c r="AO182" i="6"/>
  <c r="AO187" i="6"/>
  <c r="AO199" i="6"/>
  <c r="AO204" i="6"/>
  <c r="AO209" i="6"/>
  <c r="AO214" i="6"/>
  <c r="AO224" i="6"/>
  <c r="AO229" i="6"/>
  <c r="AO234" i="6"/>
  <c r="AO239" i="6"/>
  <c r="AO244" i="6"/>
  <c r="AO249" i="6"/>
  <c r="AO254" i="6"/>
  <c r="AO259" i="6"/>
  <c r="AO269" i="6"/>
  <c r="AO274" i="6"/>
  <c r="AO279" i="6"/>
  <c r="AO284" i="6"/>
  <c r="AO289" i="6"/>
  <c r="AO294" i="6"/>
  <c r="AO298" i="6"/>
  <c r="AO315" i="6"/>
  <c r="AO320" i="6"/>
  <c r="AO325" i="6"/>
  <c r="AO89" i="6"/>
  <c r="AO94" i="6"/>
  <c r="AO98" i="6"/>
  <c r="AO108" i="6"/>
  <c r="AO113" i="6"/>
  <c r="AO118" i="6"/>
  <c r="AO123" i="6"/>
  <c r="AO128" i="6"/>
  <c r="AO133" i="6"/>
  <c r="AO138" i="6"/>
  <c r="AO143" i="6"/>
  <c r="AO148" i="6"/>
  <c r="AO153" i="6"/>
  <c r="AO158" i="6"/>
  <c r="AO163" i="6"/>
  <c r="AO168" i="6"/>
  <c r="AO178" i="6"/>
  <c r="AO183" i="6"/>
  <c r="AO188" i="6"/>
  <c r="AO200" i="6"/>
  <c r="AO205" i="6"/>
  <c r="AO210" i="6"/>
  <c r="AO215" i="6"/>
  <c r="AO225" i="6"/>
  <c r="AO230" i="6"/>
  <c r="AO235" i="6"/>
  <c r="AO240" i="6"/>
  <c r="AO245" i="6"/>
  <c r="AO250" i="6"/>
  <c r="AO255" i="6"/>
  <c r="AO260" i="6"/>
  <c r="AO270" i="6"/>
  <c r="AO275" i="6"/>
  <c r="AO280" i="6"/>
  <c r="AO285" i="6"/>
  <c r="AO290" i="6"/>
  <c r="AO295" i="6"/>
  <c r="AO311" i="6"/>
  <c r="AO316" i="6"/>
  <c r="AO321" i="6"/>
  <c r="AO326" i="6"/>
  <c r="AO91" i="6"/>
  <c r="AO96" i="6"/>
  <c r="AO106" i="6"/>
  <c r="AO111" i="6"/>
  <c r="AO116" i="6"/>
  <c r="AO121" i="6"/>
  <c r="AO126" i="6"/>
  <c r="AO131" i="6"/>
  <c r="AO136" i="6"/>
  <c r="AO141" i="6"/>
  <c r="AO146" i="6"/>
  <c r="AO151" i="6"/>
  <c r="AO156" i="6"/>
  <c r="AO161" i="6"/>
  <c r="AO166" i="6"/>
  <c r="AO176" i="6"/>
  <c r="AO181" i="6"/>
  <c r="AO186" i="6"/>
  <c r="AO198" i="6"/>
  <c r="AO203" i="6"/>
  <c r="AO208" i="6"/>
  <c r="AO213" i="6"/>
  <c r="AO217" i="6"/>
  <c r="AO227" i="6"/>
  <c r="AO232" i="6"/>
  <c r="AO237" i="6"/>
  <c r="AO242" i="6"/>
  <c r="AO247" i="6"/>
  <c r="AO252" i="6"/>
  <c r="AO257" i="6"/>
  <c r="AO262" i="6"/>
  <c r="AO272" i="6"/>
  <c r="AO277" i="6"/>
  <c r="AO282" i="6"/>
  <c r="AO287" i="6"/>
  <c r="AO292" i="6"/>
  <c r="AO297" i="6"/>
  <c r="AO313" i="6"/>
  <c r="AO318" i="6"/>
  <c r="AO324" i="6"/>
  <c r="AJ58" i="6"/>
  <c r="AO31" i="6"/>
  <c r="AO36" i="6"/>
  <c r="AO42" i="6"/>
  <c r="AO35" i="6"/>
  <c r="AO40" i="6"/>
  <c r="AO65" i="6"/>
  <c r="AO70" i="6"/>
  <c r="AJ59" i="6"/>
  <c r="AO32" i="6"/>
  <c r="AO38" i="6"/>
  <c r="AO43" i="6"/>
  <c r="AO67" i="6"/>
  <c r="AO73" i="6"/>
  <c r="AO54" i="6"/>
  <c r="AO69" i="6"/>
  <c r="AJ22" i="6"/>
  <c r="AJ21" i="6"/>
  <c r="AJ57" i="6"/>
  <c r="AO62" i="6"/>
  <c r="AE58" i="6"/>
  <c r="AO63" i="6"/>
  <c r="AE59" i="6"/>
  <c r="AJ23" i="6"/>
  <c r="AE57" i="6"/>
  <c r="AJ47" i="6"/>
  <c r="AJ46" i="6"/>
  <c r="AE46" i="6"/>
  <c r="AO52" i="6"/>
  <c r="AE48" i="6"/>
  <c r="AO48" i="6" s="1"/>
  <c r="AO51" i="6"/>
  <c r="AE47" i="6"/>
  <c r="AO34" i="6"/>
  <c r="AO39" i="6"/>
  <c r="AO44" i="6"/>
  <c r="AO50" i="6"/>
  <c r="AO55" i="6"/>
  <c r="AO61" i="6"/>
  <c r="AO66" i="6"/>
  <c r="AO72" i="6"/>
  <c r="AO90" i="6"/>
  <c r="AO95" i="6"/>
  <c r="AO105" i="6"/>
  <c r="AO110" i="6"/>
  <c r="AO115" i="6"/>
  <c r="AO120" i="6"/>
  <c r="AO125" i="6"/>
  <c r="AO130" i="6"/>
  <c r="AO135" i="6"/>
  <c r="AO140" i="6"/>
  <c r="AO145" i="6"/>
  <c r="AO150" i="6"/>
  <c r="AO155" i="6"/>
  <c r="AO160" i="6"/>
  <c r="AO165" i="6"/>
  <c r="AO175" i="6"/>
  <c r="AO179" i="6"/>
  <c r="AO184" i="6"/>
  <c r="AO189" i="6"/>
  <c r="AO201" i="6"/>
  <c r="AO206" i="6"/>
  <c r="AO211" i="6"/>
  <c r="AO216" i="6"/>
  <c r="AO226" i="6"/>
  <c r="AO231" i="6"/>
  <c r="AO236" i="6"/>
  <c r="AO241" i="6"/>
  <c r="AO246" i="6"/>
  <c r="AO251" i="6"/>
  <c r="AO256" i="6"/>
  <c r="AO261" i="6"/>
  <c r="AO271" i="6"/>
  <c r="AO276" i="6"/>
  <c r="AO281" i="6"/>
  <c r="AO286" i="6"/>
  <c r="AO291" i="6"/>
  <c r="AO296" i="6"/>
  <c r="AO312" i="6"/>
  <c r="AO317" i="6"/>
  <c r="AO322" i="6"/>
  <c r="AO333" i="6"/>
  <c r="AO338" i="6"/>
  <c r="AG367" i="6"/>
  <c r="AI367" i="6" s="1"/>
  <c r="AG353" i="6"/>
  <c r="AG350" i="6"/>
  <c r="AG349" i="6"/>
  <c r="AG316" i="6"/>
  <c r="AG301" i="6"/>
  <c r="AG295" i="6"/>
  <c r="AH295" i="6" s="1"/>
  <c r="AG275" i="6"/>
  <c r="AG267" i="6"/>
  <c r="AG261" i="6"/>
  <c r="AH261" i="6" s="1"/>
  <c r="AG183" i="6"/>
  <c r="AG176" i="6"/>
  <c r="AG97" i="6"/>
  <c r="AE30" i="6"/>
  <c r="AG30" i="6" s="1"/>
  <c r="AE28" i="6"/>
  <c r="AE27" i="6"/>
  <c r="AE26" i="6"/>
  <c r="AO26" i="6" s="1"/>
  <c r="AN374" i="6"/>
  <c r="AL374" i="6"/>
  <c r="AN373" i="6"/>
  <c r="AL373" i="6"/>
  <c r="AN372" i="6"/>
  <c r="AL372" i="6"/>
  <c r="AR369" i="6"/>
  <c r="AR368" i="6" s="1"/>
  <c r="AL369" i="6"/>
  <c r="AN368" i="6"/>
  <c r="AI368" i="6"/>
  <c r="AL367" i="6"/>
  <c r="AL366" i="6"/>
  <c r="AG366" i="6"/>
  <c r="AL365" i="6"/>
  <c r="AG365" i="6"/>
  <c r="AR360" i="6"/>
  <c r="AR359" i="6" s="1"/>
  <c r="AL360" i="6"/>
  <c r="AL359" i="6" s="1"/>
  <c r="AG360" i="6"/>
  <c r="AG359" i="6" s="1"/>
  <c r="AL358" i="6"/>
  <c r="AM358" i="6" s="1"/>
  <c r="AG358" i="6"/>
  <c r="AR357" i="6"/>
  <c r="AL357" i="6"/>
  <c r="AM357" i="6" s="1"/>
  <c r="AR356" i="6"/>
  <c r="AL356" i="6"/>
  <c r="AG356" i="6"/>
  <c r="AN355" i="6"/>
  <c r="AI355" i="6"/>
  <c r="AL354" i="6"/>
  <c r="AM354" i="6" s="1"/>
  <c r="AR353" i="6"/>
  <c r="AL353" i="6"/>
  <c r="AR352" i="6"/>
  <c r="AL352" i="6"/>
  <c r="AM352" i="6" s="1"/>
  <c r="AG352" i="6"/>
  <c r="AN351" i="6"/>
  <c r="AI351" i="6"/>
  <c r="AL350" i="6"/>
  <c r="AR349" i="6"/>
  <c r="AL349" i="6"/>
  <c r="AM349" i="6" s="1"/>
  <c r="AR348" i="6"/>
  <c r="AL348" i="6"/>
  <c r="AM348" i="6" s="1"/>
  <c r="AG348" i="6"/>
  <c r="AN347" i="6"/>
  <c r="AI347" i="6"/>
  <c r="AL346" i="6"/>
  <c r="AM346" i="6" s="1"/>
  <c r="AG346" i="6"/>
  <c r="AR345" i="6"/>
  <c r="AL345" i="6"/>
  <c r="AM345" i="6" s="1"/>
  <c r="AG345" i="6"/>
  <c r="AR344" i="6"/>
  <c r="AL344" i="6"/>
  <c r="AM344" i="6" s="1"/>
  <c r="AN343" i="6"/>
  <c r="AI343" i="6"/>
  <c r="AG342" i="6"/>
  <c r="AH342" i="6" s="1"/>
  <c r="AR341" i="6"/>
  <c r="AG341" i="6"/>
  <c r="AR340" i="6"/>
  <c r="AG340" i="6"/>
  <c r="AN339" i="6"/>
  <c r="AI339" i="6"/>
  <c r="AL338" i="6"/>
  <c r="AM338" i="6" s="1"/>
  <c r="AG338" i="6"/>
  <c r="AR337" i="6"/>
  <c r="AL337" i="6"/>
  <c r="AG337" i="6"/>
  <c r="AR336" i="6"/>
  <c r="AL336" i="6"/>
  <c r="AM336" i="6" s="1"/>
  <c r="AG336" i="6"/>
  <c r="AN335" i="6"/>
  <c r="AI335" i="6"/>
  <c r="AL334" i="6"/>
  <c r="AM334" i="6" s="1"/>
  <c r="AG334" i="6"/>
  <c r="AR333" i="6"/>
  <c r="AL333" i="6"/>
  <c r="AM333" i="6" s="1"/>
  <c r="AG333" i="6"/>
  <c r="AH333" i="6" s="1"/>
  <c r="AR332" i="6"/>
  <c r="AL332" i="6"/>
  <c r="AG332" i="6"/>
  <c r="AH332" i="6" s="1"/>
  <c r="AN331" i="6"/>
  <c r="AI331" i="6"/>
  <c r="AL326" i="6"/>
  <c r="AG326" i="6"/>
  <c r="AL325" i="6"/>
  <c r="AL324" i="6"/>
  <c r="AG324" i="6"/>
  <c r="AL322" i="6"/>
  <c r="AN322" i="6" s="1"/>
  <c r="AG322" i="6"/>
  <c r="AI322" i="6" s="1"/>
  <c r="AL321" i="6"/>
  <c r="AN321" i="6" s="1"/>
  <c r="AG321" i="6"/>
  <c r="AI321" i="6" s="1"/>
  <c r="AL320" i="6"/>
  <c r="AN320" i="6" s="1"/>
  <c r="AG320" i="6"/>
  <c r="AL318" i="6"/>
  <c r="AN318" i="6" s="1"/>
  <c r="AM318" i="6" s="1"/>
  <c r="AL317" i="6"/>
  <c r="AL316" i="6"/>
  <c r="AN316" i="6" s="1"/>
  <c r="AN307" i="6" s="1"/>
  <c r="AL315" i="6"/>
  <c r="AG315" i="6"/>
  <c r="AI315" i="6" s="1"/>
  <c r="AL313" i="6"/>
  <c r="AG313" i="6"/>
  <c r="AL312" i="6"/>
  <c r="AG312" i="6"/>
  <c r="AL311" i="6"/>
  <c r="AR303" i="6"/>
  <c r="AL303" i="6"/>
  <c r="AM303" i="6" s="1"/>
  <c r="AG303" i="6"/>
  <c r="AL302" i="6"/>
  <c r="AM302" i="6" s="1"/>
  <c r="AO302" i="6"/>
  <c r="AR301" i="6"/>
  <c r="AL301" i="6"/>
  <c r="AM301" i="6" s="1"/>
  <c r="AR300" i="6"/>
  <c r="AL300" i="6"/>
  <c r="AO300" i="6"/>
  <c r="AN299" i="6"/>
  <c r="AI299" i="6"/>
  <c r="AR298" i="6"/>
  <c r="AL298" i="6"/>
  <c r="AM298" i="6" s="1"/>
  <c r="AG298" i="6"/>
  <c r="AL297" i="6"/>
  <c r="AM297" i="6" s="1"/>
  <c r="AG297" i="6"/>
  <c r="AH297" i="6" s="1"/>
  <c r="AR296" i="6"/>
  <c r="AL296" i="6"/>
  <c r="AM296" i="6" s="1"/>
  <c r="AG296" i="6"/>
  <c r="AR295" i="6"/>
  <c r="AL295" i="6"/>
  <c r="AR294" i="6"/>
  <c r="AL294" i="6"/>
  <c r="AM294" i="6" s="1"/>
  <c r="AG294" i="6"/>
  <c r="AN293" i="6"/>
  <c r="AI293" i="6"/>
  <c r="AL292" i="6"/>
  <c r="AG292" i="6"/>
  <c r="AL291" i="6"/>
  <c r="AG291" i="6"/>
  <c r="AN194" i="6"/>
  <c r="AL290" i="6"/>
  <c r="AL289" i="6"/>
  <c r="AG289" i="6"/>
  <c r="AR287" i="6"/>
  <c r="AL287" i="6"/>
  <c r="AM287" i="6" s="1"/>
  <c r="AG287" i="6"/>
  <c r="AL286" i="6"/>
  <c r="AM286" i="6" s="1"/>
  <c r="AR285" i="6"/>
  <c r="AL285" i="6"/>
  <c r="AM285" i="6" s="1"/>
  <c r="AR284" i="6"/>
  <c r="AL284" i="6"/>
  <c r="AG284" i="6"/>
  <c r="AN283" i="6"/>
  <c r="AI283" i="6"/>
  <c r="AL282" i="6"/>
  <c r="AG282" i="6"/>
  <c r="AL281" i="6"/>
  <c r="AG281" i="6"/>
  <c r="AL280" i="6"/>
  <c r="AL279" i="6"/>
  <c r="AG279" i="6"/>
  <c r="AR277" i="6"/>
  <c r="AL277" i="6"/>
  <c r="AM277" i="6" s="1"/>
  <c r="AL276" i="6"/>
  <c r="AM276" i="6" s="1"/>
  <c r="AR275" i="6"/>
  <c r="AL275" i="6"/>
  <c r="AM275" i="6" s="1"/>
  <c r="AR274" i="6"/>
  <c r="AL274" i="6"/>
  <c r="AM274" i="6" s="1"/>
  <c r="AN273" i="6"/>
  <c r="AI273" i="6"/>
  <c r="AR272" i="6"/>
  <c r="AL272" i="6"/>
  <c r="AM272" i="6" s="1"/>
  <c r="AG272" i="6"/>
  <c r="AL271" i="6"/>
  <c r="AM271" i="6" s="1"/>
  <c r="AG271" i="6"/>
  <c r="AH271" i="6" s="1"/>
  <c r="AR270" i="6"/>
  <c r="AL270" i="6"/>
  <c r="AM270" i="6" s="1"/>
  <c r="AG270" i="6"/>
  <c r="AH270" i="6" s="1"/>
  <c r="AR269" i="6"/>
  <c r="AL269" i="6"/>
  <c r="AG269" i="6"/>
  <c r="AH269" i="6" s="1"/>
  <c r="AN268" i="6"/>
  <c r="AI268" i="6"/>
  <c r="AR267" i="6"/>
  <c r="AR265" i="6"/>
  <c r="AG265" i="6"/>
  <c r="AR264" i="6"/>
  <c r="AN263" i="6"/>
  <c r="AI263" i="6"/>
  <c r="AR262" i="6"/>
  <c r="AL262" i="6"/>
  <c r="AM262" i="6" s="1"/>
  <c r="AG262" i="6"/>
  <c r="AL261" i="6"/>
  <c r="AM261" i="6" s="1"/>
  <c r="AR260" i="6"/>
  <c r="AL260" i="6"/>
  <c r="AM260" i="6" s="1"/>
  <c r="AG260" i="6"/>
  <c r="AR259" i="6"/>
  <c r="AL259" i="6"/>
  <c r="AG259" i="6"/>
  <c r="AH259" i="6" s="1"/>
  <c r="AN258" i="6"/>
  <c r="AI258" i="6"/>
  <c r="AR257" i="6"/>
  <c r="AL257" i="6"/>
  <c r="AM257" i="6" s="1"/>
  <c r="AG257" i="6"/>
  <c r="AL256" i="6"/>
  <c r="AM256" i="6" s="1"/>
  <c r="AR255" i="6"/>
  <c r="AL255" i="6"/>
  <c r="AM255" i="6" s="1"/>
  <c r="AG255" i="6"/>
  <c r="AR254" i="6"/>
  <c r="AL254" i="6"/>
  <c r="AN253" i="6"/>
  <c r="AI253" i="6"/>
  <c r="AR252" i="6"/>
  <c r="AL252" i="6"/>
  <c r="AM252" i="6" s="1"/>
  <c r="AG252" i="6"/>
  <c r="AL251" i="6"/>
  <c r="AM251" i="6" s="1"/>
  <c r="AG251" i="6"/>
  <c r="AH251" i="6" s="1"/>
  <c r="AR250" i="6"/>
  <c r="AL250" i="6"/>
  <c r="AM250" i="6" s="1"/>
  <c r="AG250" i="6"/>
  <c r="AR249" i="6"/>
  <c r="AL249" i="6"/>
  <c r="AG249" i="6"/>
  <c r="AH249" i="6" s="1"/>
  <c r="AN248" i="6"/>
  <c r="AI248" i="6"/>
  <c r="AR247" i="6"/>
  <c r="AL247" i="6"/>
  <c r="AM247" i="6" s="1"/>
  <c r="AG247" i="6"/>
  <c r="AL246" i="6"/>
  <c r="AM246" i="6" s="1"/>
  <c r="AR245" i="6"/>
  <c r="AL245" i="6"/>
  <c r="AM245" i="6" s="1"/>
  <c r="AG245" i="6"/>
  <c r="AR244" i="6"/>
  <c r="AL244" i="6"/>
  <c r="AN243" i="6"/>
  <c r="AI243" i="6"/>
  <c r="AR242" i="6"/>
  <c r="AL242" i="6"/>
  <c r="AM242" i="6" s="1"/>
  <c r="AG242" i="6"/>
  <c r="AL241" i="6"/>
  <c r="AM241" i="6" s="1"/>
  <c r="AG241" i="6"/>
  <c r="AH241" i="6" s="1"/>
  <c r="AR240" i="6"/>
  <c r="AL240" i="6"/>
  <c r="AM240" i="6" s="1"/>
  <c r="AG240" i="6"/>
  <c r="AR239" i="6"/>
  <c r="AL239" i="6"/>
  <c r="AG239" i="6"/>
  <c r="AH239" i="6" s="1"/>
  <c r="AN238" i="6"/>
  <c r="AI238" i="6"/>
  <c r="AR237" i="6"/>
  <c r="AL237" i="6"/>
  <c r="AM237" i="6" s="1"/>
  <c r="AG237" i="6"/>
  <c r="AL236" i="6"/>
  <c r="AM236" i="6" s="1"/>
  <c r="AR235" i="6"/>
  <c r="AL235" i="6"/>
  <c r="AM235" i="6" s="1"/>
  <c r="AG235" i="6"/>
  <c r="AR234" i="6"/>
  <c r="AL234" i="6"/>
  <c r="AN233" i="6"/>
  <c r="AI233" i="6"/>
  <c r="AR232" i="6"/>
  <c r="AL232" i="6"/>
  <c r="AM232" i="6" s="1"/>
  <c r="AG232" i="6"/>
  <c r="AL231" i="6"/>
  <c r="AM231" i="6" s="1"/>
  <c r="AG231" i="6"/>
  <c r="AH231" i="6" s="1"/>
  <c r="AR230" i="6"/>
  <c r="AL230" i="6"/>
  <c r="AM230" i="6" s="1"/>
  <c r="AG230" i="6"/>
  <c r="AR229" i="6"/>
  <c r="AL229" i="6"/>
  <c r="AG229" i="6"/>
  <c r="AH229" i="6" s="1"/>
  <c r="AN228" i="6"/>
  <c r="AI228" i="6"/>
  <c r="AR227" i="6"/>
  <c r="AL227" i="6"/>
  <c r="AM227" i="6" s="1"/>
  <c r="AL226" i="6"/>
  <c r="AM226" i="6" s="1"/>
  <c r="AR225" i="6"/>
  <c r="AG225" i="6"/>
  <c r="AR224" i="6"/>
  <c r="AL224" i="6"/>
  <c r="AN223" i="6"/>
  <c r="AI223" i="6"/>
  <c r="AR222" i="6"/>
  <c r="AL222" i="6"/>
  <c r="AM222" i="6" s="1"/>
  <c r="AG222" i="6"/>
  <c r="AL221" i="6"/>
  <c r="AM221" i="6" s="1"/>
  <c r="AG221" i="6"/>
  <c r="AH221" i="6" s="1"/>
  <c r="AR220" i="6"/>
  <c r="AO220" i="6"/>
  <c r="AL220" i="6"/>
  <c r="AM220" i="6" s="1"/>
  <c r="AG220" i="6"/>
  <c r="AR219" i="6"/>
  <c r="AL219" i="6"/>
  <c r="AG219" i="6"/>
  <c r="AH219" i="6" s="1"/>
  <c r="AN218" i="6"/>
  <c r="AI218" i="6"/>
  <c r="AR217" i="6"/>
  <c r="AL217" i="6"/>
  <c r="AM217" i="6" s="1"/>
  <c r="AG217" i="6"/>
  <c r="AH217" i="6" s="1"/>
  <c r="AL216" i="6"/>
  <c r="AM216" i="6" s="1"/>
  <c r="AG216" i="6"/>
  <c r="AH216" i="6" s="1"/>
  <c r="AR215" i="6"/>
  <c r="AL215" i="6"/>
  <c r="AM215" i="6" s="1"/>
  <c r="AG215" i="6"/>
  <c r="AR214" i="6"/>
  <c r="AL214" i="6"/>
  <c r="AR213" i="6"/>
  <c r="AL213" i="6"/>
  <c r="AM213" i="6" s="1"/>
  <c r="AG213" i="6"/>
  <c r="AH213" i="6" s="1"/>
  <c r="AN212" i="6"/>
  <c r="AI212" i="6"/>
  <c r="AR211" i="6"/>
  <c r="AL211" i="6"/>
  <c r="AM211" i="6" s="1"/>
  <c r="AL210" i="6"/>
  <c r="AM210" i="6" s="1"/>
  <c r="AG210" i="6"/>
  <c r="AR209" i="6"/>
  <c r="AL209" i="6"/>
  <c r="AG209" i="6"/>
  <c r="AR208" i="6"/>
  <c r="AL208" i="6"/>
  <c r="AM208" i="6" s="1"/>
  <c r="AG208" i="6"/>
  <c r="AH208" i="6" s="1"/>
  <c r="AN207" i="6"/>
  <c r="AI207" i="6"/>
  <c r="AR206" i="6"/>
  <c r="AL206" i="6"/>
  <c r="AM206" i="6" s="1"/>
  <c r="AG206" i="6"/>
  <c r="AL205" i="6"/>
  <c r="AM205" i="6" s="1"/>
  <c r="AG205" i="6"/>
  <c r="AH205" i="6" s="1"/>
  <c r="AR204" i="6"/>
  <c r="AL204" i="6"/>
  <c r="AG204" i="6"/>
  <c r="AR203" i="6"/>
  <c r="AL203" i="6"/>
  <c r="AM203" i="6" s="1"/>
  <c r="AG203" i="6"/>
  <c r="AH203" i="6" s="1"/>
  <c r="AN202" i="6"/>
  <c r="AI202" i="6"/>
  <c r="AR201" i="6"/>
  <c r="AL201" i="6"/>
  <c r="AG201" i="6"/>
  <c r="AL200" i="6"/>
  <c r="AG200" i="6"/>
  <c r="AH200" i="6" s="1"/>
  <c r="AR199" i="6"/>
  <c r="AL199" i="6"/>
  <c r="AG199" i="6"/>
  <c r="AR198" i="6"/>
  <c r="AL198" i="6"/>
  <c r="AG198" i="6"/>
  <c r="AH198" i="6" s="1"/>
  <c r="AN197" i="6"/>
  <c r="AI197" i="6"/>
  <c r="AE196" i="6"/>
  <c r="AN193" i="6"/>
  <c r="AJ193" i="6"/>
  <c r="AI193" i="6"/>
  <c r="AE193" i="6"/>
  <c r="AE192" i="6"/>
  <c r="AR189" i="6"/>
  <c r="AL189" i="6"/>
  <c r="AM189" i="6" s="1"/>
  <c r="AG189" i="6"/>
  <c r="AL188" i="6"/>
  <c r="AM188" i="6" s="1"/>
  <c r="AG188" i="6"/>
  <c r="AR187" i="6"/>
  <c r="AL187" i="6"/>
  <c r="AG187" i="6"/>
  <c r="AH187" i="6" s="1"/>
  <c r="AR186" i="6"/>
  <c r="AL186" i="6"/>
  <c r="AM186" i="6" s="1"/>
  <c r="AG186" i="6"/>
  <c r="AN185" i="6"/>
  <c r="AI185" i="6"/>
  <c r="AR184" i="6"/>
  <c r="AL184" i="6"/>
  <c r="AM184" i="6" s="1"/>
  <c r="AG184" i="6"/>
  <c r="AL183" i="6"/>
  <c r="AM183" i="6" s="1"/>
  <c r="AR182" i="6"/>
  <c r="AL182" i="6"/>
  <c r="AG182" i="6"/>
  <c r="AH182" i="6" s="1"/>
  <c r="AR181" i="6"/>
  <c r="AL181" i="6"/>
  <c r="AM181" i="6" s="1"/>
  <c r="AG181" i="6"/>
  <c r="AN180" i="6"/>
  <c r="AI180" i="6"/>
  <c r="AR179" i="6"/>
  <c r="AL179" i="6"/>
  <c r="AM179" i="6" s="1"/>
  <c r="AG179" i="6"/>
  <c r="AL178" i="6"/>
  <c r="AM178" i="6" s="1"/>
  <c r="AG178" i="6"/>
  <c r="AR177" i="6"/>
  <c r="AL177" i="6"/>
  <c r="AM177" i="6" s="1"/>
  <c r="AG177" i="6"/>
  <c r="AH177" i="6" s="1"/>
  <c r="AR176" i="6"/>
  <c r="AL176" i="6"/>
  <c r="AM176" i="6" s="1"/>
  <c r="AR175" i="6"/>
  <c r="AL175" i="6"/>
  <c r="AG175" i="6"/>
  <c r="AH175" i="6" s="1"/>
  <c r="AN174" i="6"/>
  <c r="AI174" i="6"/>
  <c r="AR168" i="6"/>
  <c r="AL168" i="6"/>
  <c r="AG168" i="6"/>
  <c r="AH168" i="6" s="1"/>
  <c r="AL167" i="6"/>
  <c r="AM167" i="6" s="1"/>
  <c r="AG167" i="6"/>
  <c r="AH167" i="6" s="1"/>
  <c r="AR166" i="6"/>
  <c r="AL166" i="6"/>
  <c r="AM166" i="6" s="1"/>
  <c r="AG166" i="6"/>
  <c r="AR165" i="6"/>
  <c r="AL165" i="6"/>
  <c r="AG165" i="6"/>
  <c r="AH165" i="6" s="1"/>
  <c r="AN164" i="6"/>
  <c r="AI164" i="6"/>
  <c r="AR163" i="6"/>
  <c r="AL163" i="6"/>
  <c r="AM163" i="6" s="1"/>
  <c r="AG163" i="6"/>
  <c r="AR162" i="6"/>
  <c r="AL162" i="6"/>
  <c r="AM162" i="6" s="1"/>
  <c r="AG162" i="6"/>
  <c r="AR161" i="6"/>
  <c r="AL161" i="6"/>
  <c r="AG161" i="6"/>
  <c r="AH161" i="6" s="1"/>
  <c r="AR160" i="6"/>
  <c r="AL160" i="6"/>
  <c r="AM160" i="6" s="1"/>
  <c r="AG160" i="6"/>
  <c r="AH160" i="6" s="1"/>
  <c r="AN159" i="6"/>
  <c r="AI159" i="6"/>
  <c r="AR158" i="6"/>
  <c r="AL158" i="6"/>
  <c r="AM158" i="6" s="1"/>
  <c r="AR157" i="6"/>
  <c r="AL157" i="6"/>
  <c r="AM157" i="6" s="1"/>
  <c r="AG157" i="6"/>
  <c r="AR156" i="6"/>
  <c r="AL156" i="6"/>
  <c r="AM156" i="6" s="1"/>
  <c r="AR155" i="6"/>
  <c r="AL155" i="6"/>
  <c r="AG155" i="6"/>
  <c r="AN154" i="6"/>
  <c r="AI154" i="6"/>
  <c r="AR153" i="6"/>
  <c r="AL153" i="6"/>
  <c r="AM153" i="6" s="1"/>
  <c r="AG153" i="6"/>
  <c r="AR152" i="6"/>
  <c r="AL152" i="6"/>
  <c r="AG152" i="6"/>
  <c r="AH152" i="6" s="1"/>
  <c r="AR151" i="6"/>
  <c r="AL151" i="6"/>
  <c r="AM151" i="6" s="1"/>
  <c r="AG151" i="6"/>
  <c r="AR150" i="6"/>
  <c r="AL150" i="6"/>
  <c r="AG150" i="6"/>
  <c r="AH150" i="6" s="1"/>
  <c r="AN149" i="6"/>
  <c r="AI149" i="6"/>
  <c r="AR148" i="6"/>
  <c r="AL148" i="6"/>
  <c r="AM148" i="6" s="1"/>
  <c r="AG148" i="6"/>
  <c r="AH148" i="6" s="1"/>
  <c r="AR147" i="6"/>
  <c r="AL147" i="6"/>
  <c r="AM147" i="6" s="1"/>
  <c r="AG147" i="6"/>
  <c r="AR146" i="6"/>
  <c r="AL146" i="6"/>
  <c r="AM146" i="6" s="1"/>
  <c r="AG146" i="6"/>
  <c r="AH146" i="6" s="1"/>
  <c r="AR145" i="6"/>
  <c r="AL145" i="6"/>
  <c r="AN144" i="6"/>
  <c r="AI144" i="6"/>
  <c r="AR143" i="6"/>
  <c r="AG143" i="6"/>
  <c r="AH143" i="6" s="1"/>
  <c r="AR142" i="6"/>
  <c r="AL142" i="6"/>
  <c r="AM142" i="6" s="1"/>
  <c r="AG142" i="6"/>
  <c r="AR141" i="6"/>
  <c r="AG141" i="6"/>
  <c r="AH141" i="6" s="1"/>
  <c r="AR140" i="6"/>
  <c r="AL140" i="6"/>
  <c r="AM140" i="6" s="1"/>
  <c r="AG140" i="6"/>
  <c r="AN139" i="6"/>
  <c r="AI139" i="6"/>
  <c r="AR138" i="6"/>
  <c r="AL138" i="6"/>
  <c r="AM138" i="6" s="1"/>
  <c r="AR137" i="6"/>
  <c r="AL137" i="6"/>
  <c r="AM137" i="6" s="1"/>
  <c r="AG137" i="6"/>
  <c r="AH137" i="6" s="1"/>
  <c r="AR136" i="6"/>
  <c r="AL136" i="6"/>
  <c r="AM136" i="6" s="1"/>
  <c r="AR135" i="6"/>
  <c r="AL135" i="6"/>
  <c r="AM135" i="6" s="1"/>
  <c r="AG135" i="6"/>
  <c r="AN134" i="6"/>
  <c r="AI134" i="6"/>
  <c r="AR133" i="6"/>
  <c r="AL133" i="6"/>
  <c r="AM133" i="6" s="1"/>
  <c r="AG133" i="6"/>
  <c r="AR132" i="6"/>
  <c r="AL132" i="6"/>
  <c r="AM132" i="6" s="1"/>
  <c r="AG132" i="6"/>
  <c r="AR131" i="6"/>
  <c r="AL131" i="6"/>
  <c r="AM131" i="6" s="1"/>
  <c r="AG131" i="6"/>
  <c r="AR130" i="6"/>
  <c r="AL130" i="6"/>
  <c r="AM130" i="6" s="1"/>
  <c r="AG130" i="6"/>
  <c r="AH130" i="6" s="1"/>
  <c r="AN129" i="6"/>
  <c r="AI129" i="6"/>
  <c r="AR128" i="6"/>
  <c r="AL128" i="6"/>
  <c r="AM128" i="6" s="1"/>
  <c r="AG128" i="6"/>
  <c r="AR127" i="6"/>
  <c r="AL127" i="6"/>
  <c r="AM127" i="6" s="1"/>
  <c r="AR126" i="6"/>
  <c r="AL126" i="6"/>
  <c r="AM126" i="6" s="1"/>
  <c r="AG126" i="6"/>
  <c r="AH126" i="6" s="1"/>
  <c r="AR125" i="6"/>
  <c r="AL125" i="6"/>
  <c r="AN124" i="6"/>
  <c r="AI124" i="6"/>
  <c r="AR123" i="6"/>
  <c r="AL123" i="6"/>
  <c r="AM123" i="6" s="1"/>
  <c r="AG123" i="6"/>
  <c r="AH123" i="6" s="1"/>
  <c r="AR122" i="6"/>
  <c r="AL122" i="6"/>
  <c r="AM122" i="6" s="1"/>
  <c r="AR121" i="6"/>
  <c r="AL121" i="6"/>
  <c r="AM121" i="6" s="1"/>
  <c r="AG121" i="6"/>
  <c r="AR120" i="6"/>
  <c r="AL120" i="6"/>
  <c r="AM120" i="6" s="1"/>
  <c r="AN119" i="6"/>
  <c r="AI119" i="6"/>
  <c r="AR118" i="6"/>
  <c r="AL118" i="6"/>
  <c r="AM118" i="6" s="1"/>
  <c r="AR117" i="6"/>
  <c r="AL117" i="6"/>
  <c r="AM117" i="6" s="1"/>
  <c r="AG117" i="6"/>
  <c r="AR116" i="6"/>
  <c r="AL116" i="6"/>
  <c r="AM116" i="6" s="1"/>
  <c r="AR115" i="6"/>
  <c r="AL115" i="6"/>
  <c r="AM115" i="6" s="1"/>
  <c r="AG115" i="6"/>
  <c r="AH115" i="6" s="1"/>
  <c r="AN114" i="6"/>
  <c r="AI114" i="6"/>
  <c r="AR113" i="6"/>
  <c r="AL113" i="6"/>
  <c r="AM113" i="6" s="1"/>
  <c r="AR112" i="6"/>
  <c r="AL112" i="6"/>
  <c r="AM112" i="6" s="1"/>
  <c r="AG112" i="6"/>
  <c r="AH112" i="6" s="1"/>
  <c r="AR111" i="6"/>
  <c r="AL111" i="6"/>
  <c r="AM111" i="6" s="1"/>
  <c r="AR110" i="6"/>
  <c r="AL110" i="6"/>
  <c r="AM110" i="6" s="1"/>
  <c r="AG110" i="6"/>
  <c r="AN109" i="6"/>
  <c r="AI109" i="6"/>
  <c r="AR108" i="6"/>
  <c r="AL108" i="6"/>
  <c r="AM108" i="6" s="1"/>
  <c r="AG108" i="6"/>
  <c r="AH108" i="6" s="1"/>
  <c r="AR107" i="6"/>
  <c r="AL107" i="6"/>
  <c r="AM107" i="6" s="1"/>
  <c r="AR106" i="6"/>
  <c r="AL106" i="6"/>
  <c r="AM106" i="6" s="1"/>
  <c r="AG106" i="6"/>
  <c r="AR105" i="6"/>
  <c r="AL105" i="6"/>
  <c r="AN104" i="6"/>
  <c r="AI104" i="6"/>
  <c r="AR98" i="6"/>
  <c r="AL98" i="6"/>
  <c r="AG98" i="6"/>
  <c r="AL97" i="6"/>
  <c r="AM97" i="6" s="1"/>
  <c r="AR96" i="6"/>
  <c r="AL96" i="6"/>
  <c r="AG96" i="6"/>
  <c r="AR95" i="6"/>
  <c r="AL95" i="6"/>
  <c r="AM95" i="6" s="1"/>
  <c r="AG95" i="6"/>
  <c r="AR94" i="6"/>
  <c r="AL94" i="6"/>
  <c r="AM94" i="6" s="1"/>
  <c r="AG94" i="6"/>
  <c r="AN93" i="6"/>
  <c r="AI93" i="6"/>
  <c r="AR92" i="6"/>
  <c r="AL92" i="6"/>
  <c r="AM92" i="6" s="1"/>
  <c r="AG92" i="6"/>
  <c r="AR91" i="6"/>
  <c r="AL91" i="6"/>
  <c r="AM91" i="6" s="1"/>
  <c r="AR90" i="6"/>
  <c r="AL90" i="6"/>
  <c r="AG90" i="6"/>
  <c r="AR89" i="6"/>
  <c r="AL89" i="6"/>
  <c r="AN88" i="6"/>
  <c r="AI88" i="6"/>
  <c r="AN87" i="6"/>
  <c r="AI87" i="6"/>
  <c r="AN86" i="6"/>
  <c r="AJ86" i="6"/>
  <c r="AI86" i="6"/>
  <c r="AN85" i="6"/>
  <c r="AI85" i="6"/>
  <c r="AN84" i="6"/>
  <c r="AJ84" i="6"/>
  <c r="AI84" i="6"/>
  <c r="AE84" i="6"/>
  <c r="AN83" i="6"/>
  <c r="AI83" i="6"/>
  <c r="AL74" i="6"/>
  <c r="AL73" i="6"/>
  <c r="AL72" i="6"/>
  <c r="AL70" i="6"/>
  <c r="AG70" i="6"/>
  <c r="AL69" i="6"/>
  <c r="AG69" i="6"/>
  <c r="AM67" i="6"/>
  <c r="AM64" i="6" s="1"/>
  <c r="AL67" i="6"/>
  <c r="AH67" i="6"/>
  <c r="AQ66" i="6"/>
  <c r="AL66" i="6"/>
  <c r="AN66" i="6" s="1"/>
  <c r="AG66" i="6"/>
  <c r="AI66" i="6" s="1"/>
  <c r="AQ65" i="6"/>
  <c r="AL65" i="6"/>
  <c r="AL63" i="6"/>
  <c r="AG63" i="6"/>
  <c r="AL62" i="6"/>
  <c r="AG62" i="6"/>
  <c r="AL61" i="6"/>
  <c r="AG61" i="6"/>
  <c r="AR55" i="6"/>
  <c r="AL55" i="6"/>
  <c r="AM55" i="6" s="1"/>
  <c r="AG55" i="6"/>
  <c r="AR54" i="6"/>
  <c r="AL54" i="6"/>
  <c r="AG54" i="6"/>
  <c r="AH54" i="6" s="1"/>
  <c r="AN53" i="6"/>
  <c r="AI53" i="6"/>
  <c r="AR52" i="6"/>
  <c r="AR48" i="6" s="1"/>
  <c r="AL52" i="6"/>
  <c r="AG52" i="6"/>
  <c r="AH52" i="6" s="1"/>
  <c r="AR51" i="6"/>
  <c r="AL51" i="6"/>
  <c r="AG51" i="6"/>
  <c r="AR50" i="6"/>
  <c r="AL50" i="6"/>
  <c r="AM50" i="6" s="1"/>
  <c r="AG50" i="6"/>
  <c r="AN49" i="6"/>
  <c r="AI49" i="6"/>
  <c r="AN48" i="6"/>
  <c r="AI48" i="6"/>
  <c r="AN47" i="6"/>
  <c r="AI47" i="6"/>
  <c r="AN46" i="6"/>
  <c r="AI46" i="6"/>
  <c r="AN44" i="6"/>
  <c r="AL44" i="6"/>
  <c r="AI44" i="6"/>
  <c r="AG44" i="6"/>
  <c r="AN43" i="6"/>
  <c r="AL43" i="6"/>
  <c r="AI43" i="6"/>
  <c r="AN42" i="6"/>
  <c r="AL42" i="6"/>
  <c r="AI42" i="6"/>
  <c r="AG42" i="6"/>
  <c r="AR40" i="6"/>
  <c r="AL40" i="6"/>
  <c r="AM40" i="6" s="1"/>
  <c r="AR39" i="6"/>
  <c r="AL39" i="6"/>
  <c r="AM39" i="6" s="1"/>
  <c r="AG39" i="6"/>
  <c r="AR38" i="6"/>
  <c r="AL38" i="6"/>
  <c r="AN37" i="6"/>
  <c r="AI37" i="6"/>
  <c r="AL36" i="6"/>
  <c r="AG36" i="6"/>
  <c r="AL35" i="6"/>
  <c r="AG35" i="6"/>
  <c r="AL34" i="6"/>
  <c r="AG34" i="6"/>
  <c r="AN33" i="6"/>
  <c r="AR32" i="6"/>
  <c r="AL32" i="6"/>
  <c r="AM32" i="6" s="1"/>
  <c r="AG32" i="6"/>
  <c r="AH32" i="6" s="1"/>
  <c r="AR31" i="6"/>
  <c r="AL31" i="6"/>
  <c r="AM31" i="6" s="1"/>
  <c r="AG31" i="6"/>
  <c r="AR30" i="6"/>
  <c r="AL30" i="6"/>
  <c r="AN29" i="6"/>
  <c r="AI29" i="6"/>
  <c r="AN23" i="6"/>
  <c r="AL28" i="6"/>
  <c r="AI23" i="6"/>
  <c r="AN22" i="6"/>
  <c r="AL27" i="6"/>
  <c r="AI22" i="6"/>
  <c r="AN21" i="6"/>
  <c r="AL26" i="6"/>
  <c r="AI21" i="6"/>
  <c r="AG26" i="6"/>
  <c r="V374" i="6"/>
  <c r="V373" i="6"/>
  <c r="V372" i="6"/>
  <c r="V370" i="6"/>
  <c r="V369" i="6"/>
  <c r="V367" i="6"/>
  <c r="V366" i="6"/>
  <c r="V365" i="6"/>
  <c r="V360" i="6"/>
  <c r="V359" i="6" s="1"/>
  <c r="V358" i="6"/>
  <c r="V357" i="6"/>
  <c r="V356" i="6"/>
  <c r="V354" i="6"/>
  <c r="V353" i="6"/>
  <c r="V352" i="6"/>
  <c r="V350" i="6"/>
  <c r="V349" i="6"/>
  <c r="V348" i="6"/>
  <c r="V346" i="6"/>
  <c r="V345" i="6"/>
  <c r="V344" i="6"/>
  <c r="V342" i="6"/>
  <c r="AJ342" i="6" s="1"/>
  <c r="V341" i="6"/>
  <c r="AJ341" i="6" s="1"/>
  <c r="V340" i="6"/>
  <c r="AJ340" i="6" s="1"/>
  <c r="V338" i="6"/>
  <c r="V337" i="6"/>
  <c r="V336" i="6"/>
  <c r="V334" i="6"/>
  <c r="V333" i="6"/>
  <c r="V332" i="6"/>
  <c r="V326" i="6"/>
  <c r="V325" i="6"/>
  <c r="V324" i="6"/>
  <c r="V322" i="6"/>
  <c r="V321" i="6"/>
  <c r="V320" i="6"/>
  <c r="V318" i="6"/>
  <c r="V317" i="6"/>
  <c r="V316" i="6"/>
  <c r="V315" i="6"/>
  <c r="V313" i="6"/>
  <c r="V312" i="6"/>
  <c r="V311" i="6"/>
  <c r="V303" i="6"/>
  <c r="V302" i="6"/>
  <c r="V301" i="6"/>
  <c r="V300" i="6"/>
  <c r="V298" i="6"/>
  <c r="V297" i="6"/>
  <c r="V296" i="6"/>
  <c r="V295" i="6"/>
  <c r="V294" i="6"/>
  <c r="V292" i="6"/>
  <c r="V291" i="6"/>
  <c r="V290" i="6"/>
  <c r="V289" i="6"/>
  <c r="V287" i="6"/>
  <c r="V286" i="6"/>
  <c r="V285" i="6"/>
  <c r="V284" i="6"/>
  <c r="V282" i="6"/>
  <c r="V281" i="6"/>
  <c r="V280" i="6"/>
  <c r="V279" i="6"/>
  <c r="V277" i="6"/>
  <c r="V276" i="6"/>
  <c r="V275" i="6"/>
  <c r="V274" i="6"/>
  <c r="V272" i="6"/>
  <c r="V271" i="6"/>
  <c r="V270" i="6"/>
  <c r="V269" i="6"/>
  <c r="V267" i="6"/>
  <c r="AJ267" i="6" s="1"/>
  <c r="V266" i="6"/>
  <c r="AJ266" i="6" s="1"/>
  <c r="V265" i="6"/>
  <c r="AJ265" i="6" s="1"/>
  <c r="V264" i="6"/>
  <c r="AJ264" i="6" s="1"/>
  <c r="V262" i="6"/>
  <c r="V261" i="6"/>
  <c r="V260" i="6"/>
  <c r="V259" i="6"/>
  <c r="V257" i="6"/>
  <c r="V256" i="6"/>
  <c r="V255" i="6"/>
  <c r="V254" i="6"/>
  <c r="V252" i="6"/>
  <c r="V251" i="6"/>
  <c r="V250" i="6"/>
  <c r="V249" i="6"/>
  <c r="V247" i="6"/>
  <c r="V246" i="6"/>
  <c r="V245" i="6"/>
  <c r="V244" i="6"/>
  <c r="V242" i="6"/>
  <c r="V241" i="6"/>
  <c r="V240" i="6"/>
  <c r="V239" i="6"/>
  <c r="V237" i="6"/>
  <c r="V236" i="6"/>
  <c r="V235" i="6"/>
  <c r="V234" i="6"/>
  <c r="V232" i="6"/>
  <c r="V231" i="6"/>
  <c r="V230" i="6"/>
  <c r="V229" i="6"/>
  <c r="V227" i="6"/>
  <c r="V226" i="6"/>
  <c r="V225" i="6"/>
  <c r="V224" i="6"/>
  <c r="V222" i="6"/>
  <c r="V221" i="6"/>
  <c r="V220" i="6"/>
  <c r="V219" i="6"/>
  <c r="V217" i="6"/>
  <c r="V216" i="6"/>
  <c r="V215" i="6"/>
  <c r="V214" i="6"/>
  <c r="V213" i="6"/>
  <c r="V211" i="6"/>
  <c r="V210" i="6"/>
  <c r="V209" i="6"/>
  <c r="V208" i="6"/>
  <c r="V206" i="6"/>
  <c r="V205" i="6"/>
  <c r="V204" i="6"/>
  <c r="V203" i="6"/>
  <c r="V201" i="6"/>
  <c r="V200" i="6"/>
  <c r="V199" i="6"/>
  <c r="V198" i="6"/>
  <c r="V189" i="6"/>
  <c r="V188" i="6"/>
  <c r="V187" i="6"/>
  <c r="V186" i="6"/>
  <c r="V184" i="6"/>
  <c r="V183" i="6"/>
  <c r="V182" i="6"/>
  <c r="V181" i="6"/>
  <c r="V179" i="6"/>
  <c r="V178" i="6"/>
  <c r="V177" i="6"/>
  <c r="V176" i="6"/>
  <c r="V175" i="6"/>
  <c r="V168" i="6"/>
  <c r="V167" i="6"/>
  <c r="V166" i="6"/>
  <c r="V165" i="6"/>
  <c r="V163" i="6"/>
  <c r="V162" i="6"/>
  <c r="V161" i="6"/>
  <c r="V160" i="6"/>
  <c r="V158" i="6"/>
  <c r="V157" i="6"/>
  <c r="V156" i="6"/>
  <c r="V155" i="6"/>
  <c r="V153" i="6"/>
  <c r="V152" i="6"/>
  <c r="V151" i="6"/>
  <c r="V150" i="6"/>
  <c r="V148" i="6"/>
  <c r="V147" i="6"/>
  <c r="V146" i="6"/>
  <c r="V145" i="6"/>
  <c r="V143" i="6"/>
  <c r="V142" i="6"/>
  <c r="V141" i="6"/>
  <c r="V140" i="6"/>
  <c r="V138" i="6"/>
  <c r="V137" i="6"/>
  <c r="V136" i="6"/>
  <c r="V135" i="6"/>
  <c r="V133" i="6"/>
  <c r="V132" i="6"/>
  <c r="V131" i="6"/>
  <c r="V130" i="6"/>
  <c r="V128" i="6"/>
  <c r="V127" i="6"/>
  <c r="V126" i="6"/>
  <c r="V125" i="6"/>
  <c r="V123" i="6"/>
  <c r="V122" i="6"/>
  <c r="V121" i="6"/>
  <c r="V120" i="6"/>
  <c r="V118" i="6"/>
  <c r="V117" i="6"/>
  <c r="V116" i="6"/>
  <c r="V115" i="6"/>
  <c r="V113" i="6"/>
  <c r="V112" i="6"/>
  <c r="V111" i="6"/>
  <c r="V110" i="6"/>
  <c r="V108" i="6"/>
  <c r="V107" i="6"/>
  <c r="V106" i="6"/>
  <c r="V105" i="6"/>
  <c r="V98" i="6"/>
  <c r="V97" i="6"/>
  <c r="V96" i="6"/>
  <c r="V95" i="6"/>
  <c r="V94" i="6"/>
  <c r="V92" i="6"/>
  <c r="V91" i="6"/>
  <c r="V90" i="6"/>
  <c r="V89" i="6"/>
  <c r="V73" i="6"/>
  <c r="V72" i="6"/>
  <c r="V70" i="6"/>
  <c r="V69" i="6"/>
  <c r="V67" i="6"/>
  <c r="V66" i="6"/>
  <c r="V65" i="6"/>
  <c r="V63" i="6"/>
  <c r="V62" i="6"/>
  <c r="V61" i="6"/>
  <c r="V55" i="6"/>
  <c r="V54" i="6"/>
  <c r="V52" i="6"/>
  <c r="V48" i="6" s="1"/>
  <c r="V51" i="6"/>
  <c r="V50" i="6"/>
  <c r="V44" i="6"/>
  <c r="V43" i="6"/>
  <c r="V42" i="6"/>
  <c r="V40" i="6"/>
  <c r="V39" i="6"/>
  <c r="V38" i="6"/>
  <c r="V36" i="6"/>
  <c r="V35" i="6"/>
  <c r="V34" i="6"/>
  <c r="V32" i="6"/>
  <c r="V31" i="6"/>
  <c r="V30" i="6"/>
  <c r="V27" i="6"/>
  <c r="V28" i="6"/>
  <c r="V26" i="6"/>
  <c r="Q374" i="6"/>
  <c r="Q373" i="6"/>
  <c r="Q372" i="6"/>
  <c r="Q370" i="6"/>
  <c r="Q369" i="6"/>
  <c r="Q367" i="6"/>
  <c r="Q366" i="6"/>
  <c r="Q365" i="6"/>
  <c r="AA365" i="6" s="1"/>
  <c r="Q360" i="6"/>
  <c r="Q359" i="6" s="1"/>
  <c r="Q358" i="6"/>
  <c r="Q357" i="6"/>
  <c r="Q356" i="6"/>
  <c r="Q354" i="6"/>
  <c r="Q353" i="6"/>
  <c r="Q352" i="6"/>
  <c r="Q350" i="6"/>
  <c r="Q349" i="6"/>
  <c r="Q348" i="6"/>
  <c r="Q346" i="6"/>
  <c r="Q345" i="6"/>
  <c r="Q344" i="6"/>
  <c r="Q338" i="6"/>
  <c r="Q337" i="6"/>
  <c r="Q336" i="6"/>
  <c r="Q334" i="6"/>
  <c r="Q333" i="6"/>
  <c r="Q332" i="6"/>
  <c r="Q326" i="6"/>
  <c r="Q325" i="6"/>
  <c r="Q324" i="6"/>
  <c r="AA324" i="6" s="1"/>
  <c r="Q322" i="6"/>
  <c r="Q321" i="6"/>
  <c r="Q320" i="6"/>
  <c r="Q318" i="6"/>
  <c r="AA318" i="6" s="1"/>
  <c r="Q317" i="6"/>
  <c r="Q316" i="6"/>
  <c r="Q315" i="6"/>
  <c r="Q313" i="6"/>
  <c r="AA313" i="6" s="1"/>
  <c r="Q312" i="6"/>
  <c r="Q311" i="6"/>
  <c r="Q303" i="6"/>
  <c r="Q302" i="6"/>
  <c r="AA302" i="6" s="1"/>
  <c r="Q301" i="6"/>
  <c r="Q300" i="6"/>
  <c r="Q298" i="6"/>
  <c r="Q297" i="6"/>
  <c r="AA297" i="6" s="1"/>
  <c r="Q296" i="6"/>
  <c r="Q295" i="6"/>
  <c r="Q294" i="6"/>
  <c r="Q292" i="6"/>
  <c r="AA292" i="6" s="1"/>
  <c r="Q291" i="6"/>
  <c r="Q290" i="6"/>
  <c r="Q289" i="6"/>
  <c r="Q287" i="6"/>
  <c r="AA287" i="6" s="1"/>
  <c r="Q286" i="6"/>
  <c r="Q285" i="6"/>
  <c r="Q284" i="6"/>
  <c r="Q282" i="6"/>
  <c r="AA282" i="6" s="1"/>
  <c r="Q281" i="6"/>
  <c r="Q280" i="6"/>
  <c r="Q279" i="6"/>
  <c r="Q277" i="6"/>
  <c r="AA277" i="6" s="1"/>
  <c r="Q276" i="6"/>
  <c r="Q275" i="6"/>
  <c r="Q274" i="6"/>
  <c r="Q272" i="6"/>
  <c r="AA272" i="6" s="1"/>
  <c r="Q271" i="6"/>
  <c r="Q270" i="6"/>
  <c r="Q269" i="6"/>
  <c r="Q267" i="6"/>
  <c r="AA267" i="6" s="1"/>
  <c r="Q266" i="6"/>
  <c r="Q265" i="6"/>
  <c r="Q264" i="6"/>
  <c r="Q262" i="6"/>
  <c r="AA262" i="6" s="1"/>
  <c r="Q261" i="6"/>
  <c r="Q260" i="6"/>
  <c r="Q259" i="6"/>
  <c r="Q257" i="6"/>
  <c r="AA257" i="6" s="1"/>
  <c r="Q256" i="6"/>
  <c r="Q255" i="6"/>
  <c r="Q254" i="6"/>
  <c r="Q252" i="6"/>
  <c r="AA252" i="6" s="1"/>
  <c r="Q251" i="6"/>
  <c r="Q250" i="6"/>
  <c r="Q249" i="6"/>
  <c r="Q247" i="6"/>
  <c r="AA247" i="6" s="1"/>
  <c r="Q246" i="6"/>
  <c r="Q245" i="6"/>
  <c r="Q244" i="6"/>
  <c r="Q242" i="6"/>
  <c r="AA242" i="6" s="1"/>
  <c r="Q241" i="6"/>
  <c r="Q240" i="6"/>
  <c r="Q239" i="6"/>
  <c r="Q237" i="6"/>
  <c r="AA237" i="6" s="1"/>
  <c r="Q236" i="6"/>
  <c r="Q235" i="6"/>
  <c r="Q234" i="6"/>
  <c r="Q232" i="6"/>
  <c r="AA232" i="6" s="1"/>
  <c r="Q231" i="6"/>
  <c r="Q230" i="6"/>
  <c r="Q229" i="6"/>
  <c r="Q227" i="6"/>
  <c r="AA227" i="6" s="1"/>
  <c r="Q226" i="6"/>
  <c r="Q225" i="6"/>
  <c r="Q224" i="6"/>
  <c r="Q222" i="6"/>
  <c r="AA222" i="6" s="1"/>
  <c r="Q221" i="6"/>
  <c r="Q220" i="6"/>
  <c r="Q219" i="6"/>
  <c r="Q217" i="6"/>
  <c r="AA217" i="6" s="1"/>
  <c r="Q216" i="6"/>
  <c r="Q215" i="6"/>
  <c r="Q214" i="6"/>
  <c r="Q213" i="6"/>
  <c r="AA213" i="6" s="1"/>
  <c r="Q211" i="6"/>
  <c r="Q210" i="6"/>
  <c r="Q209" i="6"/>
  <c r="Q208" i="6"/>
  <c r="AA208" i="6" s="1"/>
  <c r="Q206" i="6"/>
  <c r="Q205" i="6"/>
  <c r="Q204" i="6"/>
  <c r="Q203" i="6"/>
  <c r="AA203" i="6" s="1"/>
  <c r="Q201" i="6"/>
  <c r="Q200" i="6"/>
  <c r="Q199" i="6"/>
  <c r="Q198" i="6"/>
  <c r="AA198" i="6" s="1"/>
  <c r="Q189" i="6"/>
  <c r="Q188" i="6"/>
  <c r="Q187" i="6"/>
  <c r="Q186" i="6"/>
  <c r="AA186" i="6" s="1"/>
  <c r="Q184" i="6"/>
  <c r="Q183" i="6"/>
  <c r="Q182" i="6"/>
  <c r="Q181" i="6"/>
  <c r="AA181" i="6" s="1"/>
  <c r="Q179" i="6"/>
  <c r="Q178" i="6"/>
  <c r="Q177" i="6"/>
  <c r="Q176" i="6"/>
  <c r="AA176" i="6" s="1"/>
  <c r="Q175" i="6"/>
  <c r="Q168" i="6"/>
  <c r="Q167" i="6"/>
  <c r="Q166" i="6"/>
  <c r="Q165" i="6"/>
  <c r="Q163" i="6"/>
  <c r="Q162" i="6"/>
  <c r="Q161" i="6"/>
  <c r="Q160" i="6"/>
  <c r="Q158" i="6"/>
  <c r="Q157" i="6"/>
  <c r="Q156" i="6"/>
  <c r="Q155" i="6"/>
  <c r="Q153" i="6"/>
  <c r="Q152" i="6"/>
  <c r="Q151" i="6"/>
  <c r="Q150" i="6"/>
  <c r="Q148" i="6"/>
  <c r="Q147" i="6"/>
  <c r="Q146" i="6"/>
  <c r="Q145" i="6"/>
  <c r="Q143" i="6"/>
  <c r="Q142" i="6"/>
  <c r="Q141" i="6"/>
  <c r="Q140" i="6"/>
  <c r="Q138" i="6"/>
  <c r="Q137" i="6"/>
  <c r="Q136" i="6"/>
  <c r="Q135" i="6"/>
  <c r="Q133" i="6"/>
  <c r="Q132" i="6"/>
  <c r="Q131" i="6"/>
  <c r="Q130" i="6"/>
  <c r="Q128" i="6"/>
  <c r="Q127" i="6"/>
  <c r="Q126" i="6"/>
  <c r="Q125" i="6"/>
  <c r="Q123" i="6"/>
  <c r="Q122" i="6"/>
  <c r="Q121" i="6"/>
  <c r="Q120" i="6"/>
  <c r="Q118" i="6"/>
  <c r="Q117" i="6"/>
  <c r="Q116" i="6"/>
  <c r="Q115" i="6"/>
  <c r="Q113" i="6"/>
  <c r="Q112" i="6"/>
  <c r="Q111" i="6"/>
  <c r="Q110" i="6"/>
  <c r="Q108" i="6"/>
  <c r="Q107" i="6"/>
  <c r="Q106" i="6"/>
  <c r="Q105" i="6"/>
  <c r="Q98" i="6"/>
  <c r="Q97" i="6"/>
  <c r="Q96" i="6"/>
  <c r="Q95" i="6"/>
  <c r="Q94" i="6"/>
  <c r="Q92" i="6"/>
  <c r="Q91" i="6"/>
  <c r="Q90" i="6"/>
  <c r="Q89" i="6"/>
  <c r="M374" i="6"/>
  <c r="M373" i="6"/>
  <c r="M372" i="6"/>
  <c r="M369" i="6"/>
  <c r="M367" i="6"/>
  <c r="M366" i="6"/>
  <c r="M365" i="6"/>
  <c r="M360" i="6"/>
  <c r="M359" i="6" s="1"/>
  <c r="M358" i="6"/>
  <c r="M357" i="6"/>
  <c r="M356" i="6"/>
  <c r="M354" i="6"/>
  <c r="M353" i="6"/>
  <c r="M352" i="6"/>
  <c r="M350" i="6"/>
  <c r="M349" i="6"/>
  <c r="M348" i="6"/>
  <c r="M346" i="6"/>
  <c r="M345" i="6"/>
  <c r="M344" i="6"/>
  <c r="M342" i="6"/>
  <c r="M341" i="6"/>
  <c r="M340" i="6"/>
  <c r="M338" i="6"/>
  <c r="M337" i="6"/>
  <c r="M336" i="6"/>
  <c r="M334" i="6"/>
  <c r="M333" i="6"/>
  <c r="M332" i="6"/>
  <c r="M326" i="6"/>
  <c r="M325" i="6"/>
  <c r="M324" i="6"/>
  <c r="M322" i="6"/>
  <c r="M321" i="6"/>
  <c r="M320" i="6"/>
  <c r="M318" i="6"/>
  <c r="M317" i="6"/>
  <c r="M316" i="6"/>
  <c r="M315" i="6"/>
  <c r="M313" i="6"/>
  <c r="M312" i="6"/>
  <c r="M311" i="6"/>
  <c r="M303" i="6"/>
  <c r="M302" i="6"/>
  <c r="M301" i="6"/>
  <c r="M300" i="6"/>
  <c r="M298" i="6"/>
  <c r="M297" i="6"/>
  <c r="M296" i="6"/>
  <c r="M295" i="6"/>
  <c r="M294" i="6"/>
  <c r="M292" i="6"/>
  <c r="M291" i="6"/>
  <c r="M290" i="6"/>
  <c r="M289" i="6"/>
  <c r="M287" i="6"/>
  <c r="M286" i="6"/>
  <c r="M285" i="6"/>
  <c r="M284" i="6"/>
  <c r="M282" i="6"/>
  <c r="M281" i="6"/>
  <c r="M280" i="6"/>
  <c r="M279" i="6"/>
  <c r="M277" i="6"/>
  <c r="M276" i="6"/>
  <c r="M275" i="6"/>
  <c r="M274" i="6"/>
  <c r="M272" i="6"/>
  <c r="M271" i="6"/>
  <c r="M270" i="6"/>
  <c r="M269" i="6"/>
  <c r="M267" i="6"/>
  <c r="M266" i="6"/>
  <c r="M265" i="6"/>
  <c r="M264" i="6"/>
  <c r="M262" i="6"/>
  <c r="M261" i="6"/>
  <c r="M260" i="6"/>
  <c r="M259" i="6"/>
  <c r="M257" i="6"/>
  <c r="M256" i="6"/>
  <c r="M255" i="6"/>
  <c r="M254" i="6"/>
  <c r="M252" i="6"/>
  <c r="M251" i="6"/>
  <c r="M250" i="6"/>
  <c r="M249" i="6"/>
  <c r="M247" i="6"/>
  <c r="M246" i="6"/>
  <c r="M245" i="6"/>
  <c r="M244" i="6"/>
  <c r="M242" i="6"/>
  <c r="M241" i="6"/>
  <c r="M240" i="6"/>
  <c r="M239" i="6"/>
  <c r="M237" i="6"/>
  <c r="M236" i="6"/>
  <c r="M235" i="6"/>
  <c r="M234" i="6"/>
  <c r="M232" i="6"/>
  <c r="M231" i="6"/>
  <c r="M230" i="6"/>
  <c r="M229" i="6"/>
  <c r="M227" i="6"/>
  <c r="M226" i="6"/>
  <c r="M225" i="6"/>
  <c r="M224" i="6"/>
  <c r="M222" i="6"/>
  <c r="M221" i="6"/>
  <c r="M220" i="6"/>
  <c r="M219" i="6"/>
  <c r="M217" i="6"/>
  <c r="M216" i="6"/>
  <c r="M215" i="6"/>
  <c r="M214" i="6"/>
  <c r="M213" i="6"/>
  <c r="M211" i="6"/>
  <c r="M210" i="6"/>
  <c r="M209" i="6"/>
  <c r="M208" i="6"/>
  <c r="M206" i="6"/>
  <c r="M205" i="6"/>
  <c r="M204" i="6"/>
  <c r="M203" i="6"/>
  <c r="M201" i="6"/>
  <c r="M200" i="6"/>
  <c r="M199" i="6"/>
  <c r="M198" i="6"/>
  <c r="M189" i="6"/>
  <c r="M188" i="6"/>
  <c r="M187" i="6"/>
  <c r="M186" i="6"/>
  <c r="M184" i="6"/>
  <c r="M183" i="6"/>
  <c r="M182" i="6"/>
  <c r="M181" i="6"/>
  <c r="M179" i="6"/>
  <c r="M178" i="6"/>
  <c r="M177" i="6"/>
  <c r="M176" i="6"/>
  <c r="M175" i="6"/>
  <c r="M168" i="6"/>
  <c r="M167" i="6"/>
  <c r="M166" i="6"/>
  <c r="M165" i="6"/>
  <c r="M163" i="6"/>
  <c r="M162" i="6"/>
  <c r="M161" i="6"/>
  <c r="M160" i="6"/>
  <c r="M158" i="6"/>
  <c r="M157" i="6"/>
  <c r="M156" i="6"/>
  <c r="M155" i="6"/>
  <c r="M153" i="6"/>
  <c r="M152" i="6"/>
  <c r="M151" i="6"/>
  <c r="M150" i="6"/>
  <c r="M148" i="6"/>
  <c r="M147" i="6"/>
  <c r="M146" i="6"/>
  <c r="M145" i="6"/>
  <c r="M143" i="6"/>
  <c r="M142" i="6"/>
  <c r="M141" i="6"/>
  <c r="M140" i="6"/>
  <c r="M138" i="6"/>
  <c r="M137" i="6"/>
  <c r="M136" i="6"/>
  <c r="M135" i="6"/>
  <c r="M133" i="6"/>
  <c r="M132" i="6"/>
  <c r="M131" i="6"/>
  <c r="M130" i="6"/>
  <c r="M128" i="6"/>
  <c r="M127" i="6"/>
  <c r="M126" i="6"/>
  <c r="M125" i="6"/>
  <c r="M123" i="6"/>
  <c r="M122" i="6"/>
  <c r="M121" i="6"/>
  <c r="M120" i="6"/>
  <c r="M118" i="6"/>
  <c r="M117" i="6"/>
  <c r="M116" i="6"/>
  <c r="M115" i="6"/>
  <c r="M113" i="6"/>
  <c r="M112" i="6"/>
  <c r="M111" i="6"/>
  <c r="M110" i="6"/>
  <c r="M108" i="6"/>
  <c r="M107" i="6"/>
  <c r="M106" i="6"/>
  <c r="M105" i="6"/>
  <c r="M98" i="6"/>
  <c r="M97" i="6"/>
  <c r="M96" i="6"/>
  <c r="M95" i="6"/>
  <c r="M94" i="6"/>
  <c r="M92" i="6"/>
  <c r="M91" i="6"/>
  <c r="M90" i="6"/>
  <c r="M89" i="6"/>
  <c r="M74" i="6"/>
  <c r="M73" i="6"/>
  <c r="M72" i="6"/>
  <c r="M70" i="6"/>
  <c r="M69" i="6"/>
  <c r="M67" i="6"/>
  <c r="M66" i="6"/>
  <c r="M65" i="6"/>
  <c r="M63" i="6"/>
  <c r="M62" i="6"/>
  <c r="M61" i="6"/>
  <c r="M55" i="6"/>
  <c r="M54" i="6"/>
  <c r="M52" i="6"/>
  <c r="M48" i="6" s="1"/>
  <c r="M51" i="6"/>
  <c r="M50" i="6"/>
  <c r="M44" i="6"/>
  <c r="M43" i="6"/>
  <c r="M42" i="6"/>
  <c r="M40" i="6"/>
  <c r="M39" i="6"/>
  <c r="M38" i="6"/>
  <c r="M36" i="6"/>
  <c r="M35" i="6"/>
  <c r="M34" i="6"/>
  <c r="M32" i="6"/>
  <c r="M31" i="6"/>
  <c r="M30" i="6"/>
  <c r="M28" i="6"/>
  <c r="M27" i="6"/>
  <c r="AR331" i="6" l="1"/>
  <c r="AA107" i="6"/>
  <c r="AA112" i="6"/>
  <c r="AA117" i="6"/>
  <c r="AA122" i="6"/>
  <c r="AA127" i="6"/>
  <c r="AA132" i="6"/>
  <c r="AA137" i="6"/>
  <c r="AA142" i="6"/>
  <c r="AA334" i="6"/>
  <c r="AA340" i="6"/>
  <c r="AA345" i="6"/>
  <c r="AA350" i="6"/>
  <c r="AA356" i="6"/>
  <c r="AA91" i="6"/>
  <c r="AA96" i="6"/>
  <c r="AA106" i="6"/>
  <c r="AA111" i="6"/>
  <c r="AA116" i="6"/>
  <c r="AA121" i="6"/>
  <c r="AA126" i="6"/>
  <c r="AA131" i="6"/>
  <c r="AA136" i="6"/>
  <c r="AA141" i="6"/>
  <c r="AA146" i="6"/>
  <c r="AA151" i="6"/>
  <c r="AA156" i="6"/>
  <c r="AA161" i="6"/>
  <c r="AA166" i="6"/>
  <c r="AA92" i="6"/>
  <c r="AA97" i="6"/>
  <c r="AJ19" i="6"/>
  <c r="AJ17" i="6"/>
  <c r="AJ18" i="6"/>
  <c r="AO59" i="6"/>
  <c r="AM84" i="6"/>
  <c r="M59" i="6"/>
  <c r="AR207" i="6"/>
  <c r="AL23" i="6"/>
  <c r="AL59" i="6"/>
  <c r="V23" i="6"/>
  <c r="V58" i="6"/>
  <c r="M57" i="6"/>
  <c r="AL58" i="6"/>
  <c r="M22" i="6"/>
  <c r="M58" i="6"/>
  <c r="V21" i="6"/>
  <c r="V46" i="6"/>
  <c r="V57" i="6"/>
  <c r="AL57" i="6"/>
  <c r="AL22" i="6"/>
  <c r="AL21" i="6"/>
  <c r="AO30" i="6"/>
  <c r="AO21" i="6" s="1"/>
  <c r="AE21" i="6"/>
  <c r="AE17" i="6" s="1"/>
  <c r="AO57" i="6"/>
  <c r="M23" i="6"/>
  <c r="AO58" i="6"/>
  <c r="V22" i="6"/>
  <c r="AO27" i="6"/>
  <c r="AO22" i="6" s="1"/>
  <c r="AE22" i="6"/>
  <c r="AE18" i="6" s="1"/>
  <c r="AH30" i="6"/>
  <c r="AO28" i="6"/>
  <c r="AO23" i="6" s="1"/>
  <c r="AO19" i="6" s="1"/>
  <c r="AE23" i="6"/>
  <c r="AE19" i="6" s="1"/>
  <c r="AO47" i="6"/>
  <c r="AO46" i="6"/>
  <c r="M47" i="6"/>
  <c r="V47" i="6"/>
  <c r="M46" i="6"/>
  <c r="AR29" i="6"/>
  <c r="AP110" i="6"/>
  <c r="AP153" i="6"/>
  <c r="AA147" i="6"/>
  <c r="AA152" i="6"/>
  <c r="AA157" i="6"/>
  <c r="AA162" i="6"/>
  <c r="AA167" i="6"/>
  <c r="AA177" i="6"/>
  <c r="AA182" i="6"/>
  <c r="AA187" i="6"/>
  <c r="AA199" i="6"/>
  <c r="AA204" i="6"/>
  <c r="AA209" i="6"/>
  <c r="AA214" i="6"/>
  <c r="AA219" i="6"/>
  <c r="AA224" i="6"/>
  <c r="AA229" i="6"/>
  <c r="AA234" i="6"/>
  <c r="AA239" i="6"/>
  <c r="AA244" i="6"/>
  <c r="AA249" i="6"/>
  <c r="AA254" i="6"/>
  <c r="AA259" i="6"/>
  <c r="AA264" i="6"/>
  <c r="AA269" i="6"/>
  <c r="AA274" i="6"/>
  <c r="AA279" i="6"/>
  <c r="AA284" i="6"/>
  <c r="AA289" i="6"/>
  <c r="AA294" i="6"/>
  <c r="AA298" i="6"/>
  <c r="AA303" i="6"/>
  <c r="AA315" i="6"/>
  <c r="AA320" i="6"/>
  <c r="AA325" i="6"/>
  <c r="AA336" i="6"/>
  <c r="AA341" i="6"/>
  <c r="AA346" i="6"/>
  <c r="AA352" i="6"/>
  <c r="AA357" i="6"/>
  <c r="AA366" i="6"/>
  <c r="AA372" i="6"/>
  <c r="AR202" i="6"/>
  <c r="AR193" i="6"/>
  <c r="AN196" i="6"/>
  <c r="AN80" i="6" s="1"/>
  <c r="AR374" i="6"/>
  <c r="AR223" i="6"/>
  <c r="AR273" i="6"/>
  <c r="AN195" i="6"/>
  <c r="AI194" i="6"/>
  <c r="AI195" i="6"/>
  <c r="AI196" i="6"/>
  <c r="AI80" i="6" s="1"/>
  <c r="AL314" i="6"/>
  <c r="AR347" i="6"/>
  <c r="AR351" i="6"/>
  <c r="AG28" i="6"/>
  <c r="AP28" i="6" s="1"/>
  <c r="AL46" i="6"/>
  <c r="AR46" i="6"/>
  <c r="AI81" i="6"/>
  <c r="AR83" i="6"/>
  <c r="AR87" i="6"/>
  <c r="AR84" i="6"/>
  <c r="AR104" i="6"/>
  <c r="AR164" i="6"/>
  <c r="AR180" i="6"/>
  <c r="AN192" i="6"/>
  <c r="AA90" i="6"/>
  <c r="AA95" i="6"/>
  <c r="AA105" i="6"/>
  <c r="AA110" i="6"/>
  <c r="AA115" i="6"/>
  <c r="AA120" i="6"/>
  <c r="AA125" i="6"/>
  <c r="AA130" i="6"/>
  <c r="AA135" i="6"/>
  <c r="AA140" i="6"/>
  <c r="AA145" i="6"/>
  <c r="AA150" i="6"/>
  <c r="AA155" i="6"/>
  <c r="AA160" i="6"/>
  <c r="AA165" i="6"/>
  <c r="AA175" i="6"/>
  <c r="AA179" i="6"/>
  <c r="AA184" i="6"/>
  <c r="AA189" i="6"/>
  <c r="AA201" i="6"/>
  <c r="AA206" i="6"/>
  <c r="AA216" i="6"/>
  <c r="AA221" i="6"/>
  <c r="AA226" i="6"/>
  <c r="AA231" i="6"/>
  <c r="AA236" i="6"/>
  <c r="AA241" i="6"/>
  <c r="AA246" i="6"/>
  <c r="AA251" i="6"/>
  <c r="AA256" i="6"/>
  <c r="AA261" i="6"/>
  <c r="AA266" i="6"/>
  <c r="AM42" i="6"/>
  <c r="AN41" i="6"/>
  <c r="AQ123" i="6"/>
  <c r="AR144" i="6"/>
  <c r="AR154" i="6"/>
  <c r="AP162" i="6"/>
  <c r="AR174" i="6"/>
  <c r="AR339" i="6"/>
  <c r="AR114" i="6"/>
  <c r="AR185" i="6"/>
  <c r="AA271" i="6"/>
  <c r="AA276" i="6"/>
  <c r="AA281" i="6"/>
  <c r="AA286" i="6"/>
  <c r="AA291" i="6"/>
  <c r="AA296" i="6"/>
  <c r="AA301" i="6"/>
  <c r="AA312" i="6"/>
  <c r="AA317" i="6"/>
  <c r="AA322" i="6"/>
  <c r="AA333" i="6"/>
  <c r="AA338" i="6"/>
  <c r="AA344" i="6"/>
  <c r="AA349" i="6"/>
  <c r="AA354" i="6"/>
  <c r="AA360" i="6"/>
  <c r="AA359" i="6" s="1"/>
  <c r="AA369" i="6"/>
  <c r="AA374" i="6"/>
  <c r="AM35" i="6"/>
  <c r="AR42" i="6"/>
  <c r="AR218" i="6"/>
  <c r="AR228" i="6"/>
  <c r="AR233" i="6"/>
  <c r="AR238" i="6"/>
  <c r="AR253" i="6"/>
  <c r="AR258" i="6"/>
  <c r="AR212" i="6"/>
  <c r="AN25" i="6"/>
  <c r="AN67" i="6"/>
  <c r="AR139" i="6"/>
  <c r="AA89" i="6"/>
  <c r="AA94" i="6"/>
  <c r="AA98" i="6"/>
  <c r="AA108" i="6"/>
  <c r="AA113" i="6"/>
  <c r="AA118" i="6"/>
  <c r="AA123" i="6"/>
  <c r="AA128" i="6"/>
  <c r="AA133" i="6"/>
  <c r="AA138" i="6"/>
  <c r="AA143" i="6"/>
  <c r="AA148" i="6"/>
  <c r="AA153" i="6"/>
  <c r="AA158" i="6"/>
  <c r="AA163" i="6"/>
  <c r="AA168" i="6"/>
  <c r="AA178" i="6"/>
  <c r="AA183" i="6"/>
  <c r="AA188" i="6"/>
  <c r="AA200" i="6"/>
  <c r="AA205" i="6"/>
  <c r="AA210" i="6"/>
  <c r="AA215" i="6"/>
  <c r="AA220" i="6"/>
  <c r="AA225" i="6"/>
  <c r="AA230" i="6"/>
  <c r="AA235" i="6"/>
  <c r="AA240" i="6"/>
  <c r="AA245" i="6"/>
  <c r="AA250" i="6"/>
  <c r="AA255" i="6"/>
  <c r="AA260" i="6"/>
  <c r="AA265" i="6"/>
  <c r="AA270" i="6"/>
  <c r="AA275" i="6"/>
  <c r="AA280" i="6"/>
  <c r="AA285" i="6"/>
  <c r="AA290" i="6"/>
  <c r="AA295" i="6"/>
  <c r="AA300" i="6"/>
  <c r="AA311" i="6"/>
  <c r="AA316" i="6"/>
  <c r="AA321" i="6"/>
  <c r="AA326" i="6"/>
  <c r="AA332" i="6"/>
  <c r="AA337" i="6"/>
  <c r="AA342" i="6"/>
  <c r="AA348" i="6"/>
  <c r="AA353" i="6"/>
  <c r="AA358" i="6"/>
  <c r="AA367" i="6"/>
  <c r="AA373" i="6"/>
  <c r="AH26" i="6"/>
  <c r="AR34" i="6"/>
  <c r="AR35" i="6"/>
  <c r="AR36" i="6"/>
  <c r="AL47" i="6"/>
  <c r="AK47" i="6" s="1"/>
  <c r="AR53" i="6"/>
  <c r="AQ67" i="6"/>
  <c r="AQ64" i="6" s="1"/>
  <c r="AN81" i="6"/>
  <c r="AP90" i="6"/>
  <c r="AR86" i="6"/>
  <c r="AR93" i="6"/>
  <c r="AR129" i="6"/>
  <c r="AP184" i="6"/>
  <c r="AR280" i="6"/>
  <c r="AR281" i="6"/>
  <c r="AM289" i="6"/>
  <c r="AN288" i="6"/>
  <c r="AR299" i="6"/>
  <c r="AM36" i="6"/>
  <c r="AR43" i="6"/>
  <c r="AR44" i="6"/>
  <c r="AR49" i="6"/>
  <c r="AP63" i="6"/>
  <c r="AP163" i="6"/>
  <c r="AM280" i="6"/>
  <c r="AM281" i="6"/>
  <c r="AM26" i="6"/>
  <c r="AR197" i="6"/>
  <c r="AR289" i="6"/>
  <c r="AH292" i="6"/>
  <c r="AM43" i="6"/>
  <c r="AM44" i="6"/>
  <c r="AP121" i="6"/>
  <c r="AP240" i="6"/>
  <c r="AR290" i="6"/>
  <c r="AR291" i="6"/>
  <c r="AN371" i="6"/>
  <c r="AR37" i="6"/>
  <c r="AI45" i="6"/>
  <c r="AM290" i="6"/>
  <c r="AP181" i="6"/>
  <c r="AI371" i="6"/>
  <c r="AQ112" i="6"/>
  <c r="AR243" i="6"/>
  <c r="AR248" i="6"/>
  <c r="AR263" i="6"/>
  <c r="AR268" i="6"/>
  <c r="AI278" i="6"/>
  <c r="AR293" i="6"/>
  <c r="AM343" i="6"/>
  <c r="AR373" i="6"/>
  <c r="AI192" i="6"/>
  <c r="AI25" i="6"/>
  <c r="AL265" i="6"/>
  <c r="AM265" i="6" s="1"/>
  <c r="AJ194" i="6"/>
  <c r="AO265" i="6"/>
  <c r="AL342" i="6"/>
  <c r="AM342" i="6" s="1"/>
  <c r="AO342" i="6"/>
  <c r="AO266" i="6"/>
  <c r="AL266" i="6"/>
  <c r="AM266" i="6" s="1"/>
  <c r="AO267" i="6"/>
  <c r="AL267" i="6"/>
  <c r="AM267" i="6" s="1"/>
  <c r="AJ196" i="6"/>
  <c r="AO340" i="6"/>
  <c r="AL340" i="6"/>
  <c r="AP340" i="6" s="1"/>
  <c r="AO264" i="6"/>
  <c r="AL264" i="6"/>
  <c r="AL192" i="6" s="1"/>
  <c r="AJ192" i="6"/>
  <c r="AO341" i="6"/>
  <c r="AL341" i="6"/>
  <c r="AM341" i="6" s="1"/>
  <c r="AR26" i="6"/>
  <c r="AH35" i="6"/>
  <c r="AH42" i="6"/>
  <c r="AG47" i="6"/>
  <c r="AF47" i="6" s="1"/>
  <c r="AH64" i="6"/>
  <c r="AR85" i="6"/>
  <c r="AR119" i="6"/>
  <c r="AR134" i="6"/>
  <c r="AP230" i="6"/>
  <c r="AG268" i="6"/>
  <c r="AP272" i="6"/>
  <c r="AN278" i="6"/>
  <c r="AM292" i="6"/>
  <c r="AP303" i="6"/>
  <c r="AN317" i="6"/>
  <c r="AM317" i="6" s="1"/>
  <c r="AP345" i="6"/>
  <c r="AR355" i="6"/>
  <c r="AP94" i="6"/>
  <c r="AP222" i="6"/>
  <c r="AP237" i="6"/>
  <c r="AP255" i="6"/>
  <c r="AH281" i="6"/>
  <c r="AH289" i="6"/>
  <c r="AN77" i="6"/>
  <c r="AP334" i="6"/>
  <c r="AQ334" i="6" s="1"/>
  <c r="AP358" i="6"/>
  <c r="AQ358" i="6" s="1"/>
  <c r="AM372" i="6"/>
  <c r="AM373" i="6"/>
  <c r="AM374" i="6"/>
  <c r="AI33" i="6"/>
  <c r="AI41" i="6"/>
  <c r="AN45" i="6"/>
  <c r="AL129" i="6"/>
  <c r="AR149" i="6"/>
  <c r="AP350" i="6"/>
  <c r="AQ350" i="6" s="1"/>
  <c r="AR27" i="6"/>
  <c r="AR28" i="6"/>
  <c r="AL37" i="6"/>
  <c r="AL49" i="6"/>
  <c r="AR88" i="6"/>
  <c r="AR109" i="6"/>
  <c r="AR124" i="6"/>
  <c r="AL154" i="6"/>
  <c r="AH184" i="6"/>
  <c r="AQ184" i="6" s="1"/>
  <c r="AR283" i="6"/>
  <c r="AR292" i="6"/>
  <c r="AR335" i="6"/>
  <c r="AR343" i="6"/>
  <c r="AR372" i="6"/>
  <c r="AL371" i="6"/>
  <c r="AP348" i="6"/>
  <c r="AL343" i="6"/>
  <c r="AP337" i="6"/>
  <c r="AQ333" i="6"/>
  <c r="AN319" i="6"/>
  <c r="AM316" i="6"/>
  <c r="AM307" i="6" s="1"/>
  <c r="AL307" i="6"/>
  <c r="AP301" i="6"/>
  <c r="AP284" i="6"/>
  <c r="AP287" i="6"/>
  <c r="AM273" i="6"/>
  <c r="AP275" i="6"/>
  <c r="AP260" i="6"/>
  <c r="AP257" i="6"/>
  <c r="AP250" i="6"/>
  <c r="AP245" i="6"/>
  <c r="AP247" i="6"/>
  <c r="AP235" i="6"/>
  <c r="AQ217" i="6"/>
  <c r="AP210" i="6"/>
  <c r="AQ210" i="6" s="1"/>
  <c r="AP186" i="6"/>
  <c r="AP188" i="6"/>
  <c r="AQ188" i="6" s="1"/>
  <c r="AP189" i="6"/>
  <c r="AP183" i="6"/>
  <c r="AQ183" i="6" s="1"/>
  <c r="AP178" i="6"/>
  <c r="AQ178" i="6" s="1"/>
  <c r="AP179" i="6"/>
  <c r="AP176" i="6"/>
  <c r="AP166" i="6"/>
  <c r="AQ160" i="6"/>
  <c r="AP155" i="6"/>
  <c r="AP157" i="6"/>
  <c r="AM155" i="6"/>
  <c r="AM154" i="6" s="1"/>
  <c r="AP151" i="6"/>
  <c r="AQ137" i="6"/>
  <c r="AP132" i="6"/>
  <c r="AM129" i="6"/>
  <c r="AP128" i="6"/>
  <c r="AM114" i="6"/>
  <c r="AP117" i="6"/>
  <c r="AP106" i="6"/>
  <c r="AL88" i="6"/>
  <c r="AP92" i="6"/>
  <c r="AR66" i="6"/>
  <c r="AP61" i="6"/>
  <c r="AM38" i="6"/>
  <c r="AM37" i="6" s="1"/>
  <c r="AP39" i="6"/>
  <c r="AP36" i="6"/>
  <c r="AP31" i="6"/>
  <c r="AG248" i="6"/>
  <c r="AG228" i="6"/>
  <c r="AG218" i="6"/>
  <c r="AP208" i="6"/>
  <c r="AH128" i="6"/>
  <c r="AQ128" i="6" s="1"/>
  <c r="AH36" i="6"/>
  <c r="AH31" i="6"/>
  <c r="AH29" i="6" s="1"/>
  <c r="AP332" i="6"/>
  <c r="AG307" i="6"/>
  <c r="AI316" i="6"/>
  <c r="AI307" i="6" s="1"/>
  <c r="AI77" i="6" s="1"/>
  <c r="AH315" i="6"/>
  <c r="AG286" i="6"/>
  <c r="AP286" i="6" s="1"/>
  <c r="AQ286" i="6" s="1"/>
  <c r="AH284" i="6"/>
  <c r="AG277" i="6"/>
  <c r="AP277" i="6" s="1"/>
  <c r="AP270" i="6"/>
  <c r="AG258" i="6"/>
  <c r="AE195" i="6"/>
  <c r="AG238" i="6"/>
  <c r="AH210" i="6"/>
  <c r="AP203" i="6"/>
  <c r="AP205" i="6"/>
  <c r="AQ205" i="6" s="1"/>
  <c r="AH189" i="6"/>
  <c r="AQ189" i="6" s="1"/>
  <c r="AE85" i="6"/>
  <c r="AG174" i="6"/>
  <c r="AE86" i="6"/>
  <c r="AH179" i="6"/>
  <c r="AQ179" i="6" s="1"/>
  <c r="AG164" i="6"/>
  <c r="AH151" i="6"/>
  <c r="AQ151" i="6" s="1"/>
  <c r="AP148" i="6"/>
  <c r="AH121" i="6"/>
  <c r="AQ121" i="6" s="1"/>
  <c r="AH110" i="6"/>
  <c r="AQ110" i="6" s="1"/>
  <c r="AG46" i="6"/>
  <c r="AF46" i="6" s="1"/>
  <c r="AG29" i="6"/>
  <c r="AQ32" i="6"/>
  <c r="AL25" i="6"/>
  <c r="AP44" i="6"/>
  <c r="AH44" i="6"/>
  <c r="AM27" i="6"/>
  <c r="AM28" i="6"/>
  <c r="AG33" i="6"/>
  <c r="AP34" i="6"/>
  <c r="AH34" i="6"/>
  <c r="AL41" i="6"/>
  <c r="AL29" i="6"/>
  <c r="AM30" i="6"/>
  <c r="AH48" i="6"/>
  <c r="AL33" i="6"/>
  <c r="AM34" i="6"/>
  <c r="AG27" i="6"/>
  <c r="AG22" i="6" s="1"/>
  <c r="AH39" i="6"/>
  <c r="AQ39" i="6" s="1"/>
  <c r="AG43" i="6"/>
  <c r="AG41" i="6" s="1"/>
  <c r="AR47" i="6"/>
  <c r="AM51" i="6"/>
  <c r="AG53" i="6"/>
  <c r="AI62" i="6"/>
  <c r="AP69" i="6"/>
  <c r="AI69" i="6"/>
  <c r="AH69" i="6" s="1"/>
  <c r="AG68" i="6"/>
  <c r="AP95" i="6"/>
  <c r="AG93" i="6"/>
  <c r="AH95" i="6"/>
  <c r="AG84" i="6"/>
  <c r="AP96" i="6"/>
  <c r="AM98" i="6"/>
  <c r="AQ108" i="6"/>
  <c r="AM109" i="6"/>
  <c r="AP26" i="6"/>
  <c r="AP30" i="6"/>
  <c r="AP32" i="6"/>
  <c r="AP42" i="6"/>
  <c r="AK46" i="6"/>
  <c r="AH51" i="6"/>
  <c r="AP51" i="6"/>
  <c r="AL48" i="6"/>
  <c r="AM52" i="6"/>
  <c r="AM48" i="6" s="1"/>
  <c r="AN61" i="6"/>
  <c r="AL60" i="6"/>
  <c r="AI63" i="6"/>
  <c r="AL64" i="6"/>
  <c r="AN65" i="6"/>
  <c r="AN69" i="6"/>
  <c r="AM69" i="6" s="1"/>
  <c r="AL68" i="6"/>
  <c r="AN72" i="6"/>
  <c r="AM72" i="6" s="1"/>
  <c r="AL71" i="6"/>
  <c r="AN74" i="6"/>
  <c r="AM74" i="6" s="1"/>
  <c r="AM96" i="6"/>
  <c r="AL93" i="6"/>
  <c r="AP35" i="6"/>
  <c r="AP50" i="6"/>
  <c r="AM54" i="6"/>
  <c r="AQ54" i="6" s="1"/>
  <c r="AL53" i="6"/>
  <c r="AP55" i="6"/>
  <c r="AH55" i="6"/>
  <c r="AQ55" i="6" s="1"/>
  <c r="AN62" i="6"/>
  <c r="AP70" i="6"/>
  <c r="AI70" i="6"/>
  <c r="AH70" i="6" s="1"/>
  <c r="AM125" i="6"/>
  <c r="AM124" i="6" s="1"/>
  <c r="AL124" i="6"/>
  <c r="AL83" i="6"/>
  <c r="AQ130" i="6"/>
  <c r="AG38" i="6"/>
  <c r="AG21" i="6" s="1"/>
  <c r="AG40" i="6"/>
  <c r="AG49" i="6"/>
  <c r="AH50" i="6"/>
  <c r="AG48" i="6"/>
  <c r="AP52" i="6"/>
  <c r="AP48" i="6" s="1"/>
  <c r="AP54" i="6"/>
  <c r="AI61" i="6"/>
  <c r="AG60" i="6"/>
  <c r="AP62" i="6"/>
  <c r="AN63" i="6"/>
  <c r="AG65" i="6"/>
  <c r="AP66" i="6"/>
  <c r="AN70" i="6"/>
  <c r="AM70" i="6" s="1"/>
  <c r="AN73" i="6"/>
  <c r="AM73" i="6" s="1"/>
  <c r="AP97" i="6"/>
  <c r="AH97" i="6"/>
  <c r="AQ97" i="6" s="1"/>
  <c r="AH98" i="6"/>
  <c r="AP98" i="6"/>
  <c r="AG72" i="6"/>
  <c r="AG73" i="6"/>
  <c r="AG58" i="6" s="1"/>
  <c r="AG74" i="6"/>
  <c r="AE83" i="6"/>
  <c r="AJ83" i="6"/>
  <c r="AL84" i="6"/>
  <c r="AE87" i="6"/>
  <c r="AE80" i="6" s="1"/>
  <c r="AJ87" i="6"/>
  <c r="AH90" i="6"/>
  <c r="AH92" i="6"/>
  <c r="AO84" i="6"/>
  <c r="AH96" i="6"/>
  <c r="AG107" i="6"/>
  <c r="AG113" i="6"/>
  <c r="AP115" i="6"/>
  <c r="AL119" i="6"/>
  <c r="AP126" i="6"/>
  <c r="AH132" i="6"/>
  <c r="AQ132" i="6" s="1"/>
  <c r="AG136" i="6"/>
  <c r="AL141" i="6"/>
  <c r="AH142" i="6"/>
  <c r="AQ142" i="6" s="1"/>
  <c r="AP142" i="6"/>
  <c r="AQ146" i="6"/>
  <c r="AP147" i="6"/>
  <c r="AH147" i="6"/>
  <c r="AQ147" i="6" s="1"/>
  <c r="AL164" i="6"/>
  <c r="AM165" i="6"/>
  <c r="AQ165" i="6" s="1"/>
  <c r="AL174" i="6"/>
  <c r="AM175" i="6"/>
  <c r="AM174" i="6" s="1"/>
  <c r="AL180" i="6"/>
  <c r="AM182" i="6"/>
  <c r="AQ182" i="6" s="1"/>
  <c r="AM209" i="6"/>
  <c r="AM207" i="6" s="1"/>
  <c r="AL207" i="6"/>
  <c r="AM105" i="6"/>
  <c r="AM104" i="6" s="1"/>
  <c r="AL104" i="6"/>
  <c r="AP112" i="6"/>
  <c r="AQ115" i="6"/>
  <c r="AM119" i="6"/>
  <c r="AP123" i="6"/>
  <c r="AG125" i="6"/>
  <c r="AQ126" i="6"/>
  <c r="AH131" i="6"/>
  <c r="AQ131" i="6" s="1"/>
  <c r="AP131" i="6"/>
  <c r="AL134" i="6"/>
  <c r="AM134" i="6"/>
  <c r="AG138" i="6"/>
  <c r="AG145" i="6"/>
  <c r="AM168" i="6"/>
  <c r="AQ168" i="6" s="1"/>
  <c r="AP168" i="6"/>
  <c r="AQ177" i="6"/>
  <c r="AH199" i="6"/>
  <c r="AG197" i="6"/>
  <c r="AP199" i="6"/>
  <c r="AP201" i="6"/>
  <c r="AH201" i="6"/>
  <c r="AJ85" i="6"/>
  <c r="AL86" i="6"/>
  <c r="AM89" i="6"/>
  <c r="AM90" i="6"/>
  <c r="AG116" i="6"/>
  <c r="AH117" i="6"/>
  <c r="AQ117" i="6" s="1"/>
  <c r="AG120" i="6"/>
  <c r="AG127" i="6"/>
  <c r="AP130" i="6"/>
  <c r="AH133" i="6"/>
  <c r="AQ133" i="6" s="1"/>
  <c r="AP133" i="6"/>
  <c r="AP135" i="6"/>
  <c r="AH140" i="6"/>
  <c r="AP140" i="6"/>
  <c r="AG139" i="6"/>
  <c r="AL143" i="6"/>
  <c r="AM143" i="6" s="1"/>
  <c r="AQ143" i="6" s="1"/>
  <c r="AM161" i="6"/>
  <c r="AQ161" i="6" s="1"/>
  <c r="AP161" i="6"/>
  <c r="AL159" i="6"/>
  <c r="AL185" i="6"/>
  <c r="AM187" i="6"/>
  <c r="AQ187" i="6" s="1"/>
  <c r="AH204" i="6"/>
  <c r="AG202" i="6"/>
  <c r="AP204" i="6"/>
  <c r="AP206" i="6"/>
  <c r="AH206" i="6"/>
  <c r="AQ206" i="6" s="1"/>
  <c r="AQ213" i="6"/>
  <c r="AG89" i="6"/>
  <c r="AG91" i="6"/>
  <c r="AH94" i="6"/>
  <c r="AG105" i="6"/>
  <c r="AH106" i="6"/>
  <c r="AQ106" i="6" s="1"/>
  <c r="AP108" i="6"/>
  <c r="AL109" i="6"/>
  <c r="AG111" i="6"/>
  <c r="AL114" i="6"/>
  <c r="AG118" i="6"/>
  <c r="AG122" i="6"/>
  <c r="AG129" i="6"/>
  <c r="AH135" i="6"/>
  <c r="AP137" i="6"/>
  <c r="AM145" i="6"/>
  <c r="AM144" i="6" s="1"/>
  <c r="AL144" i="6"/>
  <c r="AP146" i="6"/>
  <c r="AM150" i="6"/>
  <c r="AL149" i="6"/>
  <c r="AP150" i="6"/>
  <c r="AM152" i="6"/>
  <c r="AM86" i="6" s="1"/>
  <c r="AP152" i="6"/>
  <c r="AM204" i="6"/>
  <c r="AM202" i="6" s="1"/>
  <c r="AL202" i="6"/>
  <c r="AH209" i="6"/>
  <c r="AP209" i="6"/>
  <c r="AM214" i="6"/>
  <c r="AM193" i="6" s="1"/>
  <c r="AL193" i="6"/>
  <c r="AG149" i="6"/>
  <c r="AH155" i="6"/>
  <c r="AH157" i="6"/>
  <c r="AQ157" i="6" s="1"/>
  <c r="AR159" i="6"/>
  <c r="AE194" i="6"/>
  <c r="AJ195" i="6"/>
  <c r="AP215" i="6"/>
  <c r="AH215" i="6"/>
  <c r="AQ215" i="6" s="1"/>
  <c r="AP217" i="6"/>
  <c r="AP219" i="6"/>
  <c r="AM224" i="6"/>
  <c r="AL225" i="6"/>
  <c r="AM225" i="6" s="1"/>
  <c r="AP232" i="6"/>
  <c r="AP242" i="6"/>
  <c r="AP252" i="6"/>
  <c r="AP262" i="6"/>
  <c r="AP160" i="6"/>
  <c r="AG159" i="6"/>
  <c r="AG180" i="6"/>
  <c r="AG185" i="6"/>
  <c r="AL197" i="6"/>
  <c r="AP198" i="6"/>
  <c r="AP200" i="6"/>
  <c r="AQ203" i="6"/>
  <c r="AQ208" i="6"/>
  <c r="AG214" i="6"/>
  <c r="AG212" i="6" s="1"/>
  <c r="AO193" i="6"/>
  <c r="AG227" i="6"/>
  <c r="AQ148" i="6"/>
  <c r="AP165" i="6"/>
  <c r="AP167" i="6"/>
  <c r="AQ167" i="6" s="1"/>
  <c r="AP175" i="6"/>
  <c r="AP177" i="6"/>
  <c r="AP182" i="6"/>
  <c r="AP187" i="6"/>
  <c r="AL212" i="6"/>
  <c r="AP221" i="6"/>
  <c r="AQ221" i="6" s="1"/>
  <c r="AL228" i="6"/>
  <c r="AM229" i="6"/>
  <c r="AM228" i="6" s="1"/>
  <c r="AL238" i="6"/>
  <c r="AM239" i="6"/>
  <c r="AM238" i="6" s="1"/>
  <c r="AL248" i="6"/>
  <c r="AM249" i="6"/>
  <c r="AM248" i="6" s="1"/>
  <c r="AL258" i="6"/>
  <c r="AM259" i="6"/>
  <c r="AM258" i="6" s="1"/>
  <c r="AL268" i="6"/>
  <c r="AM269" i="6"/>
  <c r="AH153" i="6"/>
  <c r="AQ153" i="6" s="1"/>
  <c r="AG156" i="6"/>
  <c r="AG158" i="6"/>
  <c r="AH162" i="6"/>
  <c r="AH163" i="6"/>
  <c r="AQ163" i="6" s="1"/>
  <c r="AH166" i="6"/>
  <c r="AQ166" i="6" s="1"/>
  <c r="AH176" i="6"/>
  <c r="AQ176" i="6" s="1"/>
  <c r="AH178" i="6"/>
  <c r="AH181" i="6"/>
  <c r="AH183" i="6"/>
  <c r="AH186" i="6"/>
  <c r="AH188" i="6"/>
  <c r="AM198" i="6"/>
  <c r="AM199" i="6"/>
  <c r="AM200" i="6"/>
  <c r="AM201" i="6"/>
  <c r="AG211" i="6"/>
  <c r="AG207" i="6" s="1"/>
  <c r="AP213" i="6"/>
  <c r="AP216" i="6"/>
  <c r="AQ216" i="6" s="1"/>
  <c r="AM219" i="6"/>
  <c r="AM218" i="6" s="1"/>
  <c r="AL218" i="6"/>
  <c r="AP220" i="6"/>
  <c r="AH220" i="6"/>
  <c r="AQ220" i="6" s="1"/>
  <c r="AO219" i="6"/>
  <c r="AO221" i="6"/>
  <c r="AH222" i="6"/>
  <c r="AQ222" i="6" s="1"/>
  <c r="AH225" i="6"/>
  <c r="AH232" i="6"/>
  <c r="AQ232" i="6" s="1"/>
  <c r="AH235" i="6"/>
  <c r="AQ235" i="6" s="1"/>
  <c r="AH242" i="6"/>
  <c r="AQ242" i="6" s="1"/>
  <c r="AH245" i="6"/>
  <c r="AQ245" i="6" s="1"/>
  <c r="AH252" i="6"/>
  <c r="AQ252" i="6" s="1"/>
  <c r="AH255" i="6"/>
  <c r="AQ255" i="6" s="1"/>
  <c r="AH262" i="6"/>
  <c r="AQ262" i="6" s="1"/>
  <c r="AH265" i="6"/>
  <c r="AQ265" i="6" s="1"/>
  <c r="AH272" i="6"/>
  <c r="AH275" i="6"/>
  <c r="AQ275" i="6" s="1"/>
  <c r="AM279" i="6"/>
  <c r="AL278" i="6"/>
  <c r="AG280" i="6"/>
  <c r="AP281" i="6"/>
  <c r="AM282" i="6"/>
  <c r="AH286" i="6"/>
  <c r="AP294" i="6"/>
  <c r="AH294" i="6"/>
  <c r="AG293" i="6"/>
  <c r="AP313" i="6"/>
  <c r="AI313" i="6"/>
  <c r="AH313" i="6" s="1"/>
  <c r="AP229" i="6"/>
  <c r="AP231" i="6"/>
  <c r="AQ231" i="6" s="1"/>
  <c r="AL233" i="6"/>
  <c r="AP239" i="6"/>
  <c r="AP241" i="6"/>
  <c r="AQ241" i="6" s="1"/>
  <c r="AL243" i="6"/>
  <c r="AP249" i="6"/>
  <c r="AP251" i="6"/>
  <c r="AQ251" i="6" s="1"/>
  <c r="AL253" i="6"/>
  <c r="AP259" i="6"/>
  <c r="AP261" i="6"/>
  <c r="AQ261" i="6" s="1"/>
  <c r="AP269" i="6"/>
  <c r="AP271" i="6"/>
  <c r="AQ271" i="6" s="1"/>
  <c r="AL273" i="6"/>
  <c r="AP298" i="6"/>
  <c r="AL309" i="6"/>
  <c r="AN313" i="6"/>
  <c r="AM313" i="6" s="1"/>
  <c r="AN325" i="6"/>
  <c r="AM325" i="6" s="1"/>
  <c r="AH230" i="6"/>
  <c r="AQ230" i="6" s="1"/>
  <c r="AM234" i="6"/>
  <c r="AM233" i="6" s="1"/>
  <c r="AH237" i="6"/>
  <c r="AQ237" i="6" s="1"/>
  <c r="AH240" i="6"/>
  <c r="AQ240" i="6" s="1"/>
  <c r="AM244" i="6"/>
  <c r="AM243" i="6" s="1"/>
  <c r="AH247" i="6"/>
  <c r="AQ247" i="6" s="1"/>
  <c r="AH250" i="6"/>
  <c r="AQ250" i="6" s="1"/>
  <c r="AM254" i="6"/>
  <c r="AM253" i="6" s="1"/>
  <c r="AH257" i="6"/>
  <c r="AQ257" i="6" s="1"/>
  <c r="AH260" i="6"/>
  <c r="AQ260" i="6" s="1"/>
  <c r="AH267" i="6"/>
  <c r="AQ267" i="6" s="1"/>
  <c r="AQ270" i="6"/>
  <c r="AG276" i="6"/>
  <c r="AP279" i="6"/>
  <c r="AH279" i="6"/>
  <c r="AH282" i="6"/>
  <c r="AP282" i="6"/>
  <c r="AM284" i="6"/>
  <c r="AM283" i="6" s="1"/>
  <c r="AL283" i="6"/>
  <c r="AG290" i="6"/>
  <c r="AL288" i="6"/>
  <c r="AM291" i="6"/>
  <c r="AL293" i="6"/>
  <c r="AM295" i="6"/>
  <c r="AM293" i="6" s="1"/>
  <c r="AP296" i="6"/>
  <c r="AH296" i="6"/>
  <c r="AQ296" i="6" s="1"/>
  <c r="AP312" i="6"/>
  <c r="AI312" i="6"/>
  <c r="AH312" i="6" s="1"/>
  <c r="AI324" i="6"/>
  <c r="AH324" i="6" s="1"/>
  <c r="AP324" i="6"/>
  <c r="AI326" i="6"/>
  <c r="AH326" i="6" s="1"/>
  <c r="AP326" i="6"/>
  <c r="AO222" i="6"/>
  <c r="AG224" i="6"/>
  <c r="AG226" i="6"/>
  <c r="AG234" i="6"/>
  <c r="AG236" i="6"/>
  <c r="AG244" i="6"/>
  <c r="AG246" i="6"/>
  <c r="AG254" i="6"/>
  <c r="AG256" i="6"/>
  <c r="AG264" i="6"/>
  <c r="AG266" i="6"/>
  <c r="AG274" i="6"/>
  <c r="AR279" i="6"/>
  <c r="AR282" i="6"/>
  <c r="AG285" i="6"/>
  <c r="AP295" i="6"/>
  <c r="AN312" i="6"/>
  <c r="AM312" i="6" s="1"/>
  <c r="AL308" i="6"/>
  <c r="AL323" i="6"/>
  <c r="AN324" i="6"/>
  <c r="AM324" i="6" s="1"/>
  <c r="AN326" i="6"/>
  <c r="AM326" i="6" s="1"/>
  <c r="AP289" i="6"/>
  <c r="AH298" i="6"/>
  <c r="AQ298" i="6" s="1"/>
  <c r="AH301" i="6"/>
  <c r="AQ301" i="6" s="1"/>
  <c r="AN315" i="6"/>
  <c r="AN314" i="6" s="1"/>
  <c r="AP316" i="6"/>
  <c r="AP307" i="6" s="1"/>
  <c r="AR316" i="6"/>
  <c r="AR307" i="6" s="1"/>
  <c r="AG325" i="6"/>
  <c r="AG323" i="6" s="1"/>
  <c r="AP333" i="6"/>
  <c r="AG331" i="6"/>
  <c r="AH334" i="6"/>
  <c r="AH331" i="6" s="1"/>
  <c r="AM337" i="6"/>
  <c r="AM335" i="6" s="1"/>
  <c r="AL335" i="6"/>
  <c r="AP341" i="6"/>
  <c r="AG339" i="6"/>
  <c r="AH341" i="6"/>
  <c r="AQ341" i="6" s="1"/>
  <c r="AP353" i="6"/>
  <c r="AP356" i="6"/>
  <c r="AN366" i="6"/>
  <c r="AM366" i="6" s="1"/>
  <c r="AN367" i="6"/>
  <c r="AM367" i="6" s="1"/>
  <c r="AP297" i="6"/>
  <c r="AQ297" i="6" s="1"/>
  <c r="AL299" i="6"/>
  <c r="AO303" i="6"/>
  <c r="AL310" i="6"/>
  <c r="AG317" i="6"/>
  <c r="AP349" i="6"/>
  <c r="AG347" i="6"/>
  <c r="AH349" i="6"/>
  <c r="AQ349" i="6" s="1"/>
  <c r="AM353" i="6"/>
  <c r="AM351" i="6" s="1"/>
  <c r="AL351" i="6"/>
  <c r="AM356" i="6"/>
  <c r="AM355" i="6" s="1"/>
  <c r="AL355" i="6"/>
  <c r="AI365" i="6"/>
  <c r="AH365" i="6" s="1"/>
  <c r="AG364" i="6"/>
  <c r="AP365" i="6"/>
  <c r="AI288" i="6"/>
  <c r="AP291" i="6"/>
  <c r="AM300" i="6"/>
  <c r="AM299" i="6" s="1"/>
  <c r="AH303" i="6"/>
  <c r="AQ303" i="6" s="1"/>
  <c r="AG311" i="6"/>
  <c r="AN311" i="6"/>
  <c r="AM311" i="6" s="1"/>
  <c r="AL319" i="6"/>
  <c r="AI320" i="6"/>
  <c r="AH320" i="6" s="1"/>
  <c r="AG319" i="6"/>
  <c r="AM320" i="6"/>
  <c r="AR321" i="6"/>
  <c r="AM321" i="6"/>
  <c r="AR322" i="6"/>
  <c r="AM322" i="6"/>
  <c r="AP338" i="6"/>
  <c r="AQ338" i="6" s="1"/>
  <c r="AH338" i="6"/>
  <c r="AM350" i="6"/>
  <c r="AM347" i="6" s="1"/>
  <c r="AL347" i="6"/>
  <c r="AN365" i="6"/>
  <c r="AL364" i="6"/>
  <c r="AM369" i="6"/>
  <c r="AM368" i="6" s="1"/>
  <c r="AL368" i="6"/>
  <c r="AH287" i="6"/>
  <c r="AQ287" i="6" s="1"/>
  <c r="AH291" i="6"/>
  <c r="AP292" i="6"/>
  <c r="AG300" i="6"/>
  <c r="AO301" i="6"/>
  <c r="AG302" i="6"/>
  <c r="AP315" i="6"/>
  <c r="AP320" i="6"/>
  <c r="AH321" i="6"/>
  <c r="AP321" i="6"/>
  <c r="AH322" i="6"/>
  <c r="AP322" i="6"/>
  <c r="AM332" i="6"/>
  <c r="AL331" i="6"/>
  <c r="AP336" i="6"/>
  <c r="AG335" i="6"/>
  <c r="AH336" i="6"/>
  <c r="AP346" i="6"/>
  <c r="AQ346" i="6" s="1"/>
  <c r="AH346" i="6"/>
  <c r="AM360" i="6"/>
  <c r="AM359" i="6" s="1"/>
  <c r="AI366" i="6"/>
  <c r="AP366" i="6"/>
  <c r="AG318" i="6"/>
  <c r="AH337" i="6"/>
  <c r="AH340" i="6"/>
  <c r="AH350" i="6"/>
  <c r="AP352" i="6"/>
  <c r="AH360" i="6"/>
  <c r="AH359" i="6" s="1"/>
  <c r="AP360" i="6"/>
  <c r="AP359" i="6" s="1"/>
  <c r="AG369" i="6"/>
  <c r="AG344" i="6"/>
  <c r="AH352" i="6"/>
  <c r="AH353" i="6"/>
  <c r="AG354" i="6"/>
  <c r="AG351" i="6" s="1"/>
  <c r="AH356" i="6"/>
  <c r="AG357" i="6"/>
  <c r="AH367" i="6"/>
  <c r="AP367" i="6"/>
  <c r="AH345" i="6"/>
  <c r="AQ345" i="6" s="1"/>
  <c r="AH348" i="6"/>
  <c r="AH358" i="6"/>
  <c r="AG372" i="6"/>
  <c r="AG373" i="6"/>
  <c r="AG374" i="6"/>
  <c r="AQ289" i="6" l="1"/>
  <c r="AR196" i="6"/>
  <c r="AR80" i="6" s="1"/>
  <c r="AJ16" i="6"/>
  <c r="AR77" i="6"/>
  <c r="AN59" i="6"/>
  <c r="AN19" i="6" s="1"/>
  <c r="M19" i="6"/>
  <c r="AN64" i="6"/>
  <c r="AM23" i="6"/>
  <c r="V18" i="6"/>
  <c r="AG18" i="6"/>
  <c r="AO17" i="6"/>
  <c r="M18" i="6"/>
  <c r="AL17" i="6"/>
  <c r="AO18" i="6"/>
  <c r="AL18" i="6"/>
  <c r="V17" i="6"/>
  <c r="AL19" i="6"/>
  <c r="AL45" i="6"/>
  <c r="AM22" i="6"/>
  <c r="AL263" i="6"/>
  <c r="AM33" i="6"/>
  <c r="AQ36" i="6"/>
  <c r="AR45" i="6"/>
  <c r="AR23" i="6"/>
  <c r="AR21" i="6"/>
  <c r="AG57" i="6"/>
  <c r="AG17" i="6" s="1"/>
  <c r="AG59" i="6"/>
  <c r="AM62" i="6"/>
  <c r="AM58" i="6" s="1"/>
  <c r="AN58" i="6"/>
  <c r="AN18" i="6" s="1"/>
  <c r="AM61" i="6"/>
  <c r="AM57" i="6" s="1"/>
  <c r="AN57" i="6"/>
  <c r="AN17" i="6" s="1"/>
  <c r="AM21" i="6"/>
  <c r="AH62" i="6"/>
  <c r="AH61" i="6"/>
  <c r="AH63" i="6"/>
  <c r="AR22" i="6"/>
  <c r="AH28" i="6"/>
  <c r="AG23" i="6"/>
  <c r="AR41" i="6"/>
  <c r="AM41" i="6"/>
  <c r="AM264" i="6"/>
  <c r="AM263" i="6" s="1"/>
  <c r="AP180" i="6"/>
  <c r="AQ42" i="6"/>
  <c r="AQ44" i="6"/>
  <c r="AJ80" i="6"/>
  <c r="AQ281" i="6"/>
  <c r="AM371" i="6"/>
  <c r="AR367" i="6"/>
  <c r="AQ321" i="6"/>
  <c r="AQ96" i="6"/>
  <c r="AR371" i="6"/>
  <c r="AP342" i="6"/>
  <c r="AQ342" i="6" s="1"/>
  <c r="AL339" i="6"/>
  <c r="AI190" i="6"/>
  <c r="AN190" i="6"/>
  <c r="AM340" i="6"/>
  <c r="AQ340" i="6" s="1"/>
  <c r="AM180" i="6"/>
  <c r="AL306" i="6"/>
  <c r="AL304" i="6" s="1"/>
  <c r="AM288" i="6"/>
  <c r="AH277" i="6"/>
  <c r="AQ277" i="6" s="1"/>
  <c r="AH202" i="6"/>
  <c r="AG25" i="6"/>
  <c r="AP331" i="6"/>
  <c r="AR315" i="6"/>
  <c r="AQ31" i="6"/>
  <c r="AR33" i="6"/>
  <c r="AM93" i="6"/>
  <c r="AR366" i="6"/>
  <c r="AR81" i="6"/>
  <c r="AQ35" i="6"/>
  <c r="AP265" i="6"/>
  <c r="AR195" i="6"/>
  <c r="AQ26" i="6"/>
  <c r="AQ225" i="6"/>
  <c r="AQ98" i="6"/>
  <c r="AP53" i="6"/>
  <c r="AL195" i="6"/>
  <c r="AL79" i="6" s="1"/>
  <c r="AR194" i="6"/>
  <c r="AQ219" i="6"/>
  <c r="AQ218" i="6" s="1"/>
  <c r="AQ292" i="6"/>
  <c r="AP185" i="6"/>
  <c r="AM159" i="6"/>
  <c r="AM77" i="6"/>
  <c r="AR288" i="6"/>
  <c r="AN364" i="6"/>
  <c r="AP347" i="6"/>
  <c r="AP60" i="6"/>
  <c r="AR25" i="6"/>
  <c r="AQ282" i="6"/>
  <c r="AL194" i="6"/>
  <c r="AQ239" i="6"/>
  <c r="AQ238" i="6" s="1"/>
  <c r="AQ175" i="6"/>
  <c r="AQ174" i="6" s="1"/>
  <c r="AL196" i="6"/>
  <c r="AP267" i="6"/>
  <c r="AM223" i="6"/>
  <c r="AM315" i="6"/>
  <c r="AM314" i="6" s="1"/>
  <c r="AP225" i="6"/>
  <c r="AL223" i="6"/>
  <c r="AM212" i="6"/>
  <c r="AP202" i="6"/>
  <c r="AM185" i="6"/>
  <c r="AQ152" i="6"/>
  <c r="AP143" i="6"/>
  <c r="AL87" i="6"/>
  <c r="AL139" i="6"/>
  <c r="AM87" i="6"/>
  <c r="AM68" i="6"/>
  <c r="AM25" i="6"/>
  <c r="AH316" i="6"/>
  <c r="AH307" i="6" s="1"/>
  <c r="AH197" i="6"/>
  <c r="AP84" i="6"/>
  <c r="AP174" i="6"/>
  <c r="AH149" i="6"/>
  <c r="AP335" i="6"/>
  <c r="AP319" i="6"/>
  <c r="AG194" i="6"/>
  <c r="AG192" i="6"/>
  <c r="AH164" i="6"/>
  <c r="AP149" i="6"/>
  <c r="AO83" i="6"/>
  <c r="AG134" i="6"/>
  <c r="AP93" i="6"/>
  <c r="AG45" i="6"/>
  <c r="AH53" i="6"/>
  <c r="AQ53" i="6"/>
  <c r="AP29" i="6"/>
  <c r="AM310" i="6"/>
  <c r="AQ313" i="6"/>
  <c r="AQ70" i="6"/>
  <c r="AP373" i="6"/>
  <c r="AH373" i="6"/>
  <c r="AQ373" i="6" s="1"/>
  <c r="AQ360" i="6"/>
  <c r="AQ359" i="6" s="1"/>
  <c r="AP318" i="6"/>
  <c r="AI318" i="6"/>
  <c r="AR318" i="6" s="1"/>
  <c r="AP372" i="6"/>
  <c r="AH372" i="6"/>
  <c r="AG371" i="6"/>
  <c r="AQ367" i="6"/>
  <c r="AP354" i="6"/>
  <c r="AP351" i="6" s="1"/>
  <c r="AH354" i="6"/>
  <c r="AQ354" i="6" s="1"/>
  <c r="AQ337" i="6"/>
  <c r="AQ322" i="6"/>
  <c r="AH319" i="6"/>
  <c r="AQ320" i="6"/>
  <c r="AR320" i="6"/>
  <c r="AR319" i="6" s="1"/>
  <c r="AI319" i="6"/>
  <c r="AP317" i="6"/>
  <c r="AI317" i="6"/>
  <c r="AH317" i="6" s="1"/>
  <c r="AR312" i="6"/>
  <c r="AQ291" i="6"/>
  <c r="AH276" i="6"/>
  <c r="AP276" i="6"/>
  <c r="AQ276" i="6" s="1"/>
  <c r="AP268" i="6"/>
  <c r="AP258" i="6"/>
  <c r="AP248" i="6"/>
  <c r="AP238" i="6"/>
  <c r="AP228" i="6"/>
  <c r="AP293" i="6"/>
  <c r="AM278" i="6"/>
  <c r="AH211" i="6"/>
  <c r="AP211" i="6"/>
  <c r="AP207" i="6" s="1"/>
  <c r="AM195" i="6"/>
  <c r="AQ181" i="6"/>
  <c r="AQ180" i="6" s="1"/>
  <c r="AH180" i="6"/>
  <c r="AH158" i="6"/>
  <c r="AQ158" i="6" s="1"/>
  <c r="AP158" i="6"/>
  <c r="AP164" i="6"/>
  <c r="AQ259" i="6"/>
  <c r="AQ258" i="6" s="1"/>
  <c r="AQ200" i="6"/>
  <c r="AP159" i="6"/>
  <c r="AO196" i="6"/>
  <c r="AQ209" i="6"/>
  <c r="AQ150" i="6"/>
  <c r="AM149" i="6"/>
  <c r="AH118" i="6"/>
  <c r="AQ118" i="6" s="1"/>
  <c r="AP118" i="6"/>
  <c r="AH93" i="6"/>
  <c r="AQ94" i="6"/>
  <c r="AH89" i="6"/>
  <c r="AP89" i="6"/>
  <c r="AG88" i="6"/>
  <c r="AG83" i="6"/>
  <c r="AP129" i="6"/>
  <c r="AH120" i="6"/>
  <c r="AP120" i="6"/>
  <c r="AG119" i="6"/>
  <c r="AM88" i="6"/>
  <c r="AM83" i="6"/>
  <c r="AG196" i="6"/>
  <c r="AH107" i="6"/>
  <c r="AQ107" i="6" s="1"/>
  <c r="AP107" i="6"/>
  <c r="AI74" i="6"/>
  <c r="AR74" i="6" s="1"/>
  <c r="AP74" i="6"/>
  <c r="AM63" i="6"/>
  <c r="AM59" i="6" s="1"/>
  <c r="AP49" i="6"/>
  <c r="AP46" i="6"/>
  <c r="AN71" i="6"/>
  <c r="AR63" i="6"/>
  <c r="AN60" i="6"/>
  <c r="AP67" i="6"/>
  <c r="AI67" i="6"/>
  <c r="AR67" i="6" s="1"/>
  <c r="AQ353" i="6"/>
  <c r="AP344" i="6"/>
  <c r="AP343" i="6" s="1"/>
  <c r="AG343" i="6"/>
  <c r="AH344" i="6"/>
  <c r="AH366" i="6"/>
  <c r="AQ366" i="6" s="1"/>
  <c r="AH300" i="6"/>
  <c r="AP300" i="6"/>
  <c r="AG299" i="6"/>
  <c r="AM365" i="6"/>
  <c r="AM364" i="6" s="1"/>
  <c r="AP364" i="6"/>
  <c r="AI325" i="6"/>
  <c r="AR325" i="6" s="1"/>
  <c r="AP325" i="6"/>
  <c r="AP323" i="6" s="1"/>
  <c r="AG314" i="6"/>
  <c r="AN323" i="6"/>
  <c r="AN308" i="6"/>
  <c r="AN78" i="6" s="1"/>
  <c r="AP285" i="6"/>
  <c r="AP283" i="6" s="1"/>
  <c r="AH285" i="6"/>
  <c r="AG283" i="6"/>
  <c r="AR278" i="6"/>
  <c r="AR192" i="6"/>
  <c r="AH266" i="6"/>
  <c r="AP266" i="6"/>
  <c r="AQ266" i="6" s="1"/>
  <c r="AH256" i="6"/>
  <c r="AP256" i="6"/>
  <c r="AQ256" i="6" s="1"/>
  <c r="AH246" i="6"/>
  <c r="AP246" i="6"/>
  <c r="AQ246" i="6" s="1"/>
  <c r="AH236" i="6"/>
  <c r="AP236" i="6"/>
  <c r="AQ236" i="6" s="1"/>
  <c r="AH226" i="6"/>
  <c r="AP226" i="6"/>
  <c r="AQ226" i="6" s="1"/>
  <c r="AR326" i="6"/>
  <c r="AR324" i="6"/>
  <c r="AG308" i="6"/>
  <c r="AQ279" i="6"/>
  <c r="AH258" i="6"/>
  <c r="AH248" i="6"/>
  <c r="AH238" i="6"/>
  <c r="AH228" i="6"/>
  <c r="AN309" i="6"/>
  <c r="AN79" i="6" s="1"/>
  <c r="AQ295" i="6"/>
  <c r="AQ284" i="6"/>
  <c r="AM194" i="6"/>
  <c r="AH218" i="6"/>
  <c r="AQ249" i="6"/>
  <c r="AQ248" i="6" s="1"/>
  <c r="AP227" i="6"/>
  <c r="AH227" i="6"/>
  <c r="AQ227" i="6" s="1"/>
  <c r="AP197" i="6"/>
  <c r="AO195" i="6"/>
  <c r="AH122" i="6"/>
  <c r="AQ122" i="6" s="1"/>
  <c r="AP122" i="6"/>
  <c r="AO87" i="6"/>
  <c r="AQ199" i="6"/>
  <c r="AH125" i="6"/>
  <c r="AG124" i="6"/>
  <c r="AP125" i="6"/>
  <c r="AH113" i="6"/>
  <c r="AQ113" i="6" s="1"/>
  <c r="AP113" i="6"/>
  <c r="AQ92" i="6"/>
  <c r="AL77" i="6"/>
  <c r="AI73" i="6"/>
  <c r="AR73" i="6" s="1"/>
  <c r="AP73" i="6"/>
  <c r="AP58" i="6" s="1"/>
  <c r="AG87" i="6"/>
  <c r="AI65" i="6"/>
  <c r="AP65" i="6"/>
  <c r="AG64" i="6"/>
  <c r="AH40" i="6"/>
  <c r="AQ40" i="6" s="1"/>
  <c r="AP40" i="6"/>
  <c r="AP23" i="6" s="1"/>
  <c r="AH129" i="6"/>
  <c r="AL56" i="6"/>
  <c r="AP47" i="6"/>
  <c r="AI68" i="6"/>
  <c r="AR69" i="6"/>
  <c r="AM47" i="6"/>
  <c r="AM49" i="6"/>
  <c r="AQ30" i="6"/>
  <c r="AM29" i="6"/>
  <c r="AQ34" i="6"/>
  <c r="AH33" i="6"/>
  <c r="AP374" i="6"/>
  <c r="AH374" i="6"/>
  <c r="AQ374" i="6" s="1"/>
  <c r="AP357" i="6"/>
  <c r="AP355" i="6" s="1"/>
  <c r="AH357" i="6"/>
  <c r="AQ357" i="6" s="1"/>
  <c r="AG355" i="6"/>
  <c r="AQ352" i="6"/>
  <c r="AM319" i="6"/>
  <c r="AN306" i="6"/>
  <c r="AN310" i="6"/>
  <c r="AM308" i="6"/>
  <c r="AH224" i="6"/>
  <c r="AP224" i="6"/>
  <c r="AG223" i="6"/>
  <c r="AQ326" i="6"/>
  <c r="AQ324" i="6"/>
  <c r="AR313" i="6"/>
  <c r="AH280" i="6"/>
  <c r="AQ280" i="6" s="1"/>
  <c r="AP280" i="6"/>
  <c r="AP278" i="6" s="1"/>
  <c r="AO194" i="6"/>
  <c r="AQ186" i="6"/>
  <c r="AQ185" i="6" s="1"/>
  <c r="AH185" i="6"/>
  <c r="AH156" i="6"/>
  <c r="AQ156" i="6" s="1"/>
  <c r="AP156" i="6"/>
  <c r="AG154" i="6"/>
  <c r="AQ269" i="6"/>
  <c r="AM268" i="6"/>
  <c r="AG195" i="6"/>
  <c r="AQ164" i="6"/>
  <c r="AH111" i="6"/>
  <c r="AP111" i="6"/>
  <c r="AG85" i="6"/>
  <c r="AG109" i="6"/>
  <c r="AH91" i="6"/>
  <c r="AP91" i="6"/>
  <c r="AG86" i="6"/>
  <c r="AP145" i="6"/>
  <c r="AP144" i="6" s="1"/>
  <c r="AG144" i="6"/>
  <c r="AH145" i="6"/>
  <c r="AP138" i="6"/>
  <c r="AH138" i="6"/>
  <c r="AQ138" i="6" s="1"/>
  <c r="AH136" i="6"/>
  <c r="AQ136" i="6" s="1"/>
  <c r="AP136" i="6"/>
  <c r="AO86" i="6"/>
  <c r="AQ90" i="6"/>
  <c r="AI72" i="6"/>
  <c r="AH72" i="6" s="1"/>
  <c r="AG71" i="6"/>
  <c r="AP72" i="6"/>
  <c r="AR61" i="6"/>
  <c r="AI60" i="6"/>
  <c r="AQ50" i="6"/>
  <c r="AH49" i="6"/>
  <c r="AH46" i="6"/>
  <c r="AQ129" i="6"/>
  <c r="AR70" i="6"/>
  <c r="AH47" i="6"/>
  <c r="AQ51" i="6"/>
  <c r="AQ47" i="6" s="1"/>
  <c r="AP68" i="6"/>
  <c r="AH347" i="6"/>
  <c r="AQ348" i="6"/>
  <c r="AQ347" i="6" s="1"/>
  <c r="AQ356" i="6"/>
  <c r="AH369" i="6"/>
  <c r="AG368" i="6"/>
  <c r="AP369" i="6"/>
  <c r="AP368" i="6" s="1"/>
  <c r="AH339" i="6"/>
  <c r="AQ336" i="6"/>
  <c r="AH335" i="6"/>
  <c r="AM331" i="6"/>
  <c r="AQ332" i="6"/>
  <c r="AQ331" i="6" s="1"/>
  <c r="AH302" i="6"/>
  <c r="AP302" i="6"/>
  <c r="AQ302" i="6" s="1"/>
  <c r="AI311" i="6"/>
  <c r="AG306" i="6"/>
  <c r="AG310" i="6"/>
  <c r="AP311" i="6"/>
  <c r="AR365" i="6"/>
  <c r="AI364" i="6"/>
  <c r="AM323" i="6"/>
  <c r="AH274" i="6"/>
  <c r="AP274" i="6"/>
  <c r="AG273" i="6"/>
  <c r="AH264" i="6"/>
  <c r="AP264" i="6"/>
  <c r="AG263" i="6"/>
  <c r="AH254" i="6"/>
  <c r="AP254" i="6"/>
  <c r="AG253" i="6"/>
  <c r="AH244" i="6"/>
  <c r="AP244" i="6"/>
  <c r="AG243" i="6"/>
  <c r="AH234" i="6"/>
  <c r="AP234" i="6"/>
  <c r="AG233" i="6"/>
  <c r="AQ312" i="6"/>
  <c r="AP290" i="6"/>
  <c r="AP288" i="6" s="1"/>
  <c r="AH290" i="6"/>
  <c r="AG288" i="6"/>
  <c r="AM309" i="6"/>
  <c r="AG309" i="6"/>
  <c r="AQ294" i="6"/>
  <c r="AH293" i="6"/>
  <c r="AH268" i="6"/>
  <c r="AQ272" i="6"/>
  <c r="AM196" i="6"/>
  <c r="AM197" i="6"/>
  <c r="AH174" i="6"/>
  <c r="AH159" i="6"/>
  <c r="AQ162" i="6"/>
  <c r="AQ159" i="6" s="1"/>
  <c r="AG278" i="6"/>
  <c r="AQ229" i="6"/>
  <c r="AQ228" i="6" s="1"/>
  <c r="AH214" i="6"/>
  <c r="AG193" i="6"/>
  <c r="AG77" i="6" s="1"/>
  <c r="AP214" i="6"/>
  <c r="AP193" i="6" s="1"/>
  <c r="AQ198" i="6"/>
  <c r="AP218" i="6"/>
  <c r="AO192" i="6"/>
  <c r="AQ155" i="6"/>
  <c r="AQ135" i="6"/>
  <c r="AH105" i="6"/>
  <c r="AG104" i="6"/>
  <c r="AP105" i="6"/>
  <c r="AO85" i="6"/>
  <c r="AQ204" i="6"/>
  <c r="AQ202" i="6" s="1"/>
  <c r="AQ140" i="6"/>
  <c r="AH139" i="6"/>
  <c r="AH127" i="6"/>
  <c r="AQ127" i="6" s="1"/>
  <c r="AP127" i="6"/>
  <c r="AH116" i="6"/>
  <c r="AP116" i="6"/>
  <c r="AQ201" i="6"/>
  <c r="AM164" i="6"/>
  <c r="AM141" i="6"/>
  <c r="AM85" i="6" s="1"/>
  <c r="AP141" i="6"/>
  <c r="AG114" i="6"/>
  <c r="AL85" i="6"/>
  <c r="AH38" i="6"/>
  <c r="AH21" i="6" s="1"/>
  <c r="AP38" i="6"/>
  <c r="AP21" i="6" s="1"/>
  <c r="AG37" i="6"/>
  <c r="AM53" i="6"/>
  <c r="AM46" i="6"/>
  <c r="AM71" i="6"/>
  <c r="AN68" i="6"/>
  <c r="AQ95" i="6"/>
  <c r="AQ84" i="6" s="1"/>
  <c r="AH84" i="6"/>
  <c r="AH68" i="6"/>
  <c r="AQ69" i="6"/>
  <c r="AR62" i="6"/>
  <c r="AH43" i="6"/>
  <c r="AP43" i="6"/>
  <c r="AP41" i="6" s="1"/>
  <c r="AH27" i="6"/>
  <c r="AH22" i="6" s="1"/>
  <c r="AP27" i="6"/>
  <c r="AP22" i="6" s="1"/>
  <c r="AQ52" i="6"/>
  <c r="AQ48" i="6" s="1"/>
  <c r="AP33" i="6"/>
  <c r="AL76" i="6" l="1"/>
  <c r="AM339" i="6"/>
  <c r="AN16" i="6"/>
  <c r="AL16" i="6"/>
  <c r="AM19" i="6"/>
  <c r="AM192" i="6"/>
  <c r="AM190" i="6" s="1"/>
  <c r="AL78" i="6"/>
  <c r="AR364" i="6"/>
  <c r="AP314" i="6"/>
  <c r="AG19" i="6"/>
  <c r="AG16" i="6" s="1"/>
  <c r="AP18" i="6"/>
  <c r="AM17" i="6"/>
  <c r="AM18" i="6"/>
  <c r="AQ149" i="6"/>
  <c r="AR58" i="6"/>
  <c r="AR18" i="6" s="1"/>
  <c r="AQ61" i="6"/>
  <c r="AP59" i="6"/>
  <c r="AP19" i="6" s="1"/>
  <c r="AQ62" i="6"/>
  <c r="AP57" i="6"/>
  <c r="AP17" i="6" s="1"/>
  <c r="AH60" i="6"/>
  <c r="AI57" i="6"/>
  <c r="AI17" i="6" s="1"/>
  <c r="AH23" i="6"/>
  <c r="AH57" i="6"/>
  <c r="AH17" i="6" s="1"/>
  <c r="AQ28" i="6"/>
  <c r="AQ23" i="6" s="1"/>
  <c r="AR59" i="6"/>
  <c r="AR19" i="6" s="1"/>
  <c r="AI59" i="6"/>
  <c r="AI19" i="6" s="1"/>
  <c r="AI58" i="6"/>
  <c r="AI18" i="6" s="1"/>
  <c r="AQ339" i="6"/>
  <c r="AP339" i="6"/>
  <c r="AR323" i="6"/>
  <c r="AP309" i="6"/>
  <c r="AL190" i="6"/>
  <c r="AL80" i="6"/>
  <c r="AP114" i="6"/>
  <c r="AI309" i="6"/>
  <c r="AI79" i="6" s="1"/>
  <c r="AQ33" i="6"/>
  <c r="AH73" i="6"/>
  <c r="AQ73" i="6" s="1"/>
  <c r="AH134" i="6"/>
  <c r="AP154" i="6"/>
  <c r="AP139" i="6"/>
  <c r="AP37" i="6"/>
  <c r="AP77" i="6"/>
  <c r="AQ315" i="6"/>
  <c r="AH278" i="6"/>
  <c r="AQ316" i="6"/>
  <c r="AQ307" i="6" s="1"/>
  <c r="AP263" i="6"/>
  <c r="AI323" i="6"/>
  <c r="AM79" i="6"/>
  <c r="AQ293" i="6"/>
  <c r="AQ278" i="6"/>
  <c r="AP243" i="6"/>
  <c r="AP212" i="6"/>
  <c r="AM78" i="6"/>
  <c r="AM80" i="6"/>
  <c r="AM45" i="6"/>
  <c r="AQ335" i="6"/>
  <c r="AP308" i="6"/>
  <c r="AP299" i="6"/>
  <c r="AP194" i="6"/>
  <c r="AH154" i="6"/>
  <c r="AQ134" i="6"/>
  <c r="AP134" i="6"/>
  <c r="AQ87" i="6"/>
  <c r="AR309" i="6"/>
  <c r="AR79" i="6" s="1"/>
  <c r="AI308" i="6"/>
  <c r="AI78" i="6" s="1"/>
  <c r="AG78" i="6"/>
  <c r="AG304" i="6"/>
  <c r="AH318" i="6"/>
  <c r="AQ318" i="6" s="1"/>
  <c r="AQ309" i="6" s="1"/>
  <c r="AG80" i="6"/>
  <c r="AP273" i="6"/>
  <c r="AP253" i="6"/>
  <c r="AP223" i="6"/>
  <c r="AQ195" i="6"/>
  <c r="AH196" i="6"/>
  <c r="AG190" i="6"/>
  <c r="AO80" i="6"/>
  <c r="AP87" i="6"/>
  <c r="AP104" i="6"/>
  <c r="AH74" i="6"/>
  <c r="AP71" i="6"/>
  <c r="AP25" i="6"/>
  <c r="AH25" i="6"/>
  <c r="AQ27" i="6"/>
  <c r="AQ22" i="6" s="1"/>
  <c r="AQ214" i="6"/>
  <c r="AH193" i="6"/>
  <c r="AH77" i="6" s="1"/>
  <c r="AH212" i="6"/>
  <c r="AP85" i="6"/>
  <c r="AP109" i="6"/>
  <c r="AH195" i="6"/>
  <c r="AQ154" i="6"/>
  <c r="AM56" i="6"/>
  <c r="AP310" i="6"/>
  <c r="AP306" i="6"/>
  <c r="AH41" i="6"/>
  <c r="AQ43" i="6"/>
  <c r="AQ41" i="6" s="1"/>
  <c r="AM60" i="6"/>
  <c r="AL81" i="6"/>
  <c r="AG56" i="6"/>
  <c r="AQ116" i="6"/>
  <c r="AQ114" i="6" s="1"/>
  <c r="AH114" i="6"/>
  <c r="AP233" i="6"/>
  <c r="AQ244" i="6"/>
  <c r="AQ243" i="6" s="1"/>
  <c r="AH243" i="6"/>
  <c r="AQ355" i="6"/>
  <c r="AQ46" i="6"/>
  <c r="AQ45" i="6" s="1"/>
  <c r="AQ49" i="6"/>
  <c r="AR72" i="6"/>
  <c r="AR71" i="6" s="1"/>
  <c r="AI71" i="6"/>
  <c r="AG79" i="6"/>
  <c r="AQ268" i="6"/>
  <c r="AR68" i="6"/>
  <c r="AH87" i="6"/>
  <c r="AH194" i="6"/>
  <c r="AH325" i="6"/>
  <c r="AP195" i="6"/>
  <c r="AQ319" i="6"/>
  <c r="AQ365" i="6"/>
  <c r="AQ364" i="6" s="1"/>
  <c r="AQ234" i="6"/>
  <c r="AQ233" i="6" s="1"/>
  <c r="AH233" i="6"/>
  <c r="AQ274" i="6"/>
  <c r="AQ273" i="6" s="1"/>
  <c r="AH273" i="6"/>
  <c r="AP86" i="6"/>
  <c r="AP64" i="6"/>
  <c r="AQ285" i="6"/>
  <c r="AQ283" i="6" s="1"/>
  <c r="AH283" i="6"/>
  <c r="AP83" i="6"/>
  <c r="AP88" i="6"/>
  <c r="AQ317" i="6"/>
  <c r="AQ63" i="6"/>
  <c r="AQ141" i="6"/>
  <c r="AQ139" i="6" s="1"/>
  <c r="AM139" i="6"/>
  <c r="AQ290" i="6"/>
  <c r="AQ288" i="6" s="1"/>
  <c r="AH288" i="6"/>
  <c r="AQ264" i="6"/>
  <c r="AQ263" i="6" s="1"/>
  <c r="AH263" i="6"/>
  <c r="AI306" i="6"/>
  <c r="AR311" i="6"/>
  <c r="AI310" i="6"/>
  <c r="AQ369" i="6"/>
  <c r="AQ368" i="6" s="1"/>
  <c r="AH368" i="6"/>
  <c r="AH45" i="6"/>
  <c r="AQ72" i="6"/>
  <c r="AH144" i="6"/>
  <c r="AQ145" i="6"/>
  <c r="AQ144" i="6" s="1"/>
  <c r="AH86" i="6"/>
  <c r="AQ91" i="6"/>
  <c r="AQ86" i="6" s="1"/>
  <c r="AQ111" i="6"/>
  <c r="AQ109" i="6" s="1"/>
  <c r="AH109" i="6"/>
  <c r="AN304" i="6"/>
  <c r="AN76" i="6"/>
  <c r="AN75" i="6" s="1"/>
  <c r="AH351" i="6"/>
  <c r="AR65" i="6"/>
  <c r="AR64" i="6" s="1"/>
  <c r="AI64" i="6"/>
  <c r="AP196" i="6"/>
  <c r="AR190" i="6"/>
  <c r="AQ300" i="6"/>
  <c r="AQ299" i="6" s="1"/>
  <c r="AH299" i="6"/>
  <c r="AH343" i="6"/>
  <c r="AQ344" i="6"/>
  <c r="AQ343" i="6" s="1"/>
  <c r="AN56" i="6"/>
  <c r="AP45" i="6"/>
  <c r="AP119" i="6"/>
  <c r="AH83" i="6"/>
  <c r="AQ89" i="6"/>
  <c r="AH88" i="6"/>
  <c r="AQ211" i="6"/>
  <c r="AQ207" i="6" s="1"/>
  <c r="AH207" i="6"/>
  <c r="AR317" i="6"/>
  <c r="AR314" i="6" s="1"/>
  <c r="AI314" i="6"/>
  <c r="AP371" i="6"/>
  <c r="AQ105" i="6"/>
  <c r="AQ104" i="6" s="1"/>
  <c r="AH104" i="6"/>
  <c r="AQ197" i="6"/>
  <c r="AP124" i="6"/>
  <c r="AH371" i="6"/>
  <c r="AQ372" i="6"/>
  <c r="AQ371" i="6" s="1"/>
  <c r="AQ68" i="6"/>
  <c r="AQ38" i="6"/>
  <c r="AQ37" i="6" s="1"/>
  <c r="AH37" i="6"/>
  <c r="AQ254" i="6"/>
  <c r="AQ253" i="6" s="1"/>
  <c r="AH253" i="6"/>
  <c r="AH311" i="6"/>
  <c r="AH355" i="6"/>
  <c r="AR60" i="6"/>
  <c r="AH85" i="6"/>
  <c r="AQ224" i="6"/>
  <c r="AQ223" i="6" s="1"/>
  <c r="AH223" i="6"/>
  <c r="AH192" i="6"/>
  <c r="AQ351" i="6"/>
  <c r="AQ29" i="6"/>
  <c r="AQ125" i="6"/>
  <c r="AQ124" i="6" s="1"/>
  <c r="AH124" i="6"/>
  <c r="AP192" i="6"/>
  <c r="AM81" i="6"/>
  <c r="AQ120" i="6"/>
  <c r="AQ119" i="6" s="1"/>
  <c r="AH119" i="6"/>
  <c r="AG81" i="6"/>
  <c r="AG76" i="6"/>
  <c r="AQ93" i="6"/>
  <c r="AH364" i="6"/>
  <c r="AM306" i="6"/>
  <c r="AM304" i="6" s="1"/>
  <c r="AI16" i="6" l="1"/>
  <c r="AP16" i="6"/>
  <c r="AM16" i="6"/>
  <c r="AL75" i="6"/>
  <c r="AL375" i="6" s="1"/>
  <c r="AQ57" i="6"/>
  <c r="AQ58" i="6"/>
  <c r="AQ18" i="6" s="1"/>
  <c r="AH71" i="6"/>
  <c r="AR57" i="6"/>
  <c r="AR17" i="6" s="1"/>
  <c r="AR16" i="6" s="1"/>
  <c r="AH59" i="6"/>
  <c r="AH19" i="6" s="1"/>
  <c r="AQ21" i="6"/>
  <c r="AH58" i="6"/>
  <c r="AH18" i="6" s="1"/>
  <c r="AP304" i="6"/>
  <c r="AH309" i="6"/>
  <c r="AH79" i="6" s="1"/>
  <c r="AQ314" i="6"/>
  <c r="AR308" i="6"/>
  <c r="AR78" i="6" s="1"/>
  <c r="AP78" i="6"/>
  <c r="AP80" i="6"/>
  <c r="AH314" i="6"/>
  <c r="AH80" i="6"/>
  <c r="AP190" i="6"/>
  <c r="AH190" i="6"/>
  <c r="AQ74" i="6"/>
  <c r="AQ71" i="6" s="1"/>
  <c r="AP56" i="6"/>
  <c r="AQ192" i="6"/>
  <c r="AQ79" i="6"/>
  <c r="AI304" i="6"/>
  <c r="AI76" i="6"/>
  <c r="AI75" i="6" s="1"/>
  <c r="AP79" i="6"/>
  <c r="AQ60" i="6"/>
  <c r="AQ325" i="6"/>
  <c r="AH323" i="6"/>
  <c r="AG75" i="6"/>
  <c r="AM76" i="6"/>
  <c r="AM75" i="6" s="1"/>
  <c r="AQ311" i="6"/>
  <c r="AH310" i="6"/>
  <c r="AH306" i="6"/>
  <c r="AH76" i="6" s="1"/>
  <c r="AQ88" i="6"/>
  <c r="AQ83" i="6"/>
  <c r="AN375" i="6"/>
  <c r="AQ85" i="6"/>
  <c r="AQ193" i="6"/>
  <c r="AQ77" i="6" s="1"/>
  <c r="AQ212" i="6"/>
  <c r="AH81" i="6"/>
  <c r="AQ196" i="6"/>
  <c r="AQ80" i="6" s="1"/>
  <c r="AI56" i="6"/>
  <c r="AR306" i="6"/>
  <c r="AR310" i="6"/>
  <c r="AP81" i="6"/>
  <c r="AP76" i="6"/>
  <c r="AQ194" i="6"/>
  <c r="AQ25" i="6"/>
  <c r="AH308" i="6"/>
  <c r="AH78" i="6" s="1"/>
  <c r="Z299" i="6"/>
  <c r="U299" i="6"/>
  <c r="L299" i="6"/>
  <c r="G299" i="6"/>
  <c r="AH16" i="6" l="1"/>
  <c r="AQ17" i="6"/>
  <c r="AM375" i="6"/>
  <c r="AQ59" i="6"/>
  <c r="AQ19" i="6" s="1"/>
  <c r="AH56" i="6"/>
  <c r="AG375" i="6"/>
  <c r="AR304" i="6"/>
  <c r="AR76" i="6"/>
  <c r="AR75" i="6" s="1"/>
  <c r="AR56" i="6"/>
  <c r="AP75" i="6"/>
  <c r="AP375" i="6" s="1"/>
  <c r="AH75" i="6"/>
  <c r="AH304" i="6"/>
  <c r="AQ308" i="6"/>
  <c r="AQ78" i="6" s="1"/>
  <c r="AQ323" i="6"/>
  <c r="AI375" i="6"/>
  <c r="AQ81" i="6"/>
  <c r="AQ310" i="6"/>
  <c r="AQ306" i="6"/>
  <c r="AQ190" i="6"/>
  <c r="AQ16" i="6" l="1"/>
  <c r="AQ304" i="6"/>
  <c r="AH375" i="6"/>
  <c r="AQ56" i="6"/>
  <c r="AQ76" i="6"/>
  <c r="AQ75" i="6" s="1"/>
  <c r="AR375" i="6"/>
  <c r="AQ375" i="6" l="1"/>
  <c r="Q74" i="6" l="1"/>
  <c r="Q73" i="6"/>
  <c r="AA73" i="6" s="1"/>
  <c r="Q72" i="6"/>
  <c r="AA72" i="6" s="1"/>
  <c r="Q70" i="6"/>
  <c r="AA70" i="6" s="1"/>
  <c r="Q69" i="6"/>
  <c r="AA69" i="6" s="1"/>
  <c r="Q67" i="6"/>
  <c r="Q66" i="6"/>
  <c r="AA66" i="6" s="1"/>
  <c r="Q65" i="6"/>
  <c r="AA65" i="6" s="1"/>
  <c r="Q63" i="6"/>
  <c r="Q62" i="6"/>
  <c r="Q61" i="6"/>
  <c r="Q55" i="6"/>
  <c r="AA55" i="6" s="1"/>
  <c r="Q54" i="6"/>
  <c r="AA54" i="6" s="1"/>
  <c r="Q44" i="6"/>
  <c r="AA44" i="6" s="1"/>
  <c r="Q43" i="6"/>
  <c r="AA43" i="6" s="1"/>
  <c r="Q42" i="6"/>
  <c r="AA42" i="6" s="1"/>
  <c r="Q40" i="6"/>
  <c r="AA40" i="6" s="1"/>
  <c r="Q39" i="6"/>
  <c r="AA39" i="6" s="1"/>
  <c r="Q38" i="6"/>
  <c r="AA38" i="6" s="1"/>
  <c r="Q36" i="6"/>
  <c r="AA36" i="6" s="1"/>
  <c r="Q35" i="6"/>
  <c r="AA35" i="6" s="1"/>
  <c r="Q34" i="6"/>
  <c r="AA34" i="6" s="1"/>
  <c r="Q32" i="6"/>
  <c r="AA32" i="6" s="1"/>
  <c r="Q31" i="6"/>
  <c r="AA31" i="6" s="1"/>
  <c r="Q30" i="6"/>
  <c r="Q27" i="6"/>
  <c r="Q28" i="6"/>
  <c r="Q26" i="6"/>
  <c r="V74" i="6"/>
  <c r="V59" i="6" s="1"/>
  <c r="V19" i="6" s="1"/>
  <c r="AA67" i="6" l="1"/>
  <c r="S67" i="6"/>
  <c r="AA27" i="6"/>
  <c r="AA22" i="6" s="1"/>
  <c r="Q22" i="6"/>
  <c r="AA30" i="6"/>
  <c r="Q21" i="6"/>
  <c r="AA61" i="6"/>
  <c r="AA57" i="6" s="1"/>
  <c r="Q57" i="6"/>
  <c r="AA62" i="6"/>
  <c r="AA58" i="6" s="1"/>
  <c r="Q58" i="6"/>
  <c r="AA28" i="6"/>
  <c r="AA23" i="6" s="1"/>
  <c r="Q23" i="6"/>
  <c r="AA63" i="6"/>
  <c r="Q59" i="6"/>
  <c r="AA52" i="6"/>
  <c r="Q48" i="6"/>
  <c r="AA48" i="6" s="1"/>
  <c r="AA51" i="6"/>
  <c r="Q47" i="6"/>
  <c r="AA47" i="6" s="1"/>
  <c r="AA50" i="6"/>
  <c r="Q46" i="6"/>
  <c r="AA46" i="6" s="1"/>
  <c r="AA74" i="6"/>
  <c r="AA18" i="6" l="1"/>
  <c r="Q19" i="6"/>
  <c r="Q18" i="6"/>
  <c r="Q17" i="6"/>
  <c r="AA59" i="6"/>
  <c r="AA19" i="6" s="1"/>
  <c r="Q192" i="6" l="1"/>
  <c r="V192" i="6"/>
  <c r="G193" i="6"/>
  <c r="L193" i="6"/>
  <c r="Q193" i="6"/>
  <c r="U193" i="6"/>
  <c r="V193" i="6"/>
  <c r="Z193" i="6"/>
  <c r="Q194" i="6"/>
  <c r="V194" i="6"/>
  <c r="Q195" i="6"/>
  <c r="V195" i="6"/>
  <c r="Q196" i="6"/>
  <c r="V196" i="6"/>
  <c r="G83" i="6"/>
  <c r="L83" i="6"/>
  <c r="Q83" i="6"/>
  <c r="U83" i="6"/>
  <c r="V83" i="6"/>
  <c r="Z83" i="6"/>
  <c r="G84" i="6"/>
  <c r="L84" i="6"/>
  <c r="Q84" i="6"/>
  <c r="U84" i="6"/>
  <c r="V84" i="6"/>
  <c r="Z84" i="6"/>
  <c r="G85" i="6"/>
  <c r="L85" i="6"/>
  <c r="Q85" i="6"/>
  <c r="U85" i="6"/>
  <c r="V85" i="6"/>
  <c r="Z85" i="6"/>
  <c r="G86" i="6"/>
  <c r="L86" i="6"/>
  <c r="Q86" i="6"/>
  <c r="U86" i="6"/>
  <c r="V86" i="6"/>
  <c r="Z86" i="6"/>
  <c r="G87" i="6"/>
  <c r="L87" i="6"/>
  <c r="Q87" i="6"/>
  <c r="U87" i="6"/>
  <c r="V87" i="6"/>
  <c r="Z87" i="6"/>
  <c r="G29" i="6"/>
  <c r="L29" i="6"/>
  <c r="U29" i="6"/>
  <c r="Z29" i="6"/>
  <c r="L81" i="6" l="1"/>
  <c r="Z81" i="6"/>
  <c r="U81" i="6"/>
  <c r="G81" i="6"/>
  <c r="AJ309" i="6"/>
  <c r="AJ79" i="6" s="1"/>
  <c r="V309" i="6"/>
  <c r="V79" i="6" s="1"/>
  <c r="AJ307" i="6"/>
  <c r="AJ77" i="6" s="1"/>
  <c r="V307" i="6"/>
  <c r="V77" i="6" s="1"/>
  <c r="AE309" i="6"/>
  <c r="M309" i="6"/>
  <c r="Q309" i="6"/>
  <c r="Q79" i="6" s="1"/>
  <c r="AE307" i="6"/>
  <c r="Q307" i="6"/>
  <c r="M307" i="6"/>
  <c r="AJ308" i="6"/>
  <c r="AJ78" i="6" s="1"/>
  <c r="V308" i="6"/>
  <c r="V78" i="6" s="1"/>
  <c r="AJ306" i="6"/>
  <c r="V306" i="6"/>
  <c r="V76" i="6" s="1"/>
  <c r="AE308" i="6"/>
  <c r="M308" i="6"/>
  <c r="Q308" i="6"/>
  <c r="Q78" i="6" s="1"/>
  <c r="AE306" i="6"/>
  <c r="Q306" i="6"/>
  <c r="Q76" i="6" s="1"/>
  <c r="M306" i="6"/>
  <c r="V80" i="6"/>
  <c r="Q80" i="6"/>
  <c r="AA308" i="6" l="1"/>
  <c r="AA307" i="6"/>
  <c r="AA306" i="6"/>
  <c r="Q77" i="6"/>
  <c r="AJ76" i="6"/>
  <c r="AO309" i="6"/>
  <c r="AO79" i="6" s="1"/>
  <c r="AE79" i="6"/>
  <c r="AO308" i="6"/>
  <c r="AO78" i="6" s="1"/>
  <c r="AE78" i="6"/>
  <c r="AO307" i="6"/>
  <c r="AO77" i="6" s="1"/>
  <c r="AE77" i="6"/>
  <c r="AO306" i="6"/>
  <c r="AE76" i="6"/>
  <c r="AA309" i="6"/>
  <c r="AO76" i="6" l="1"/>
  <c r="AD360" i="6" l="1"/>
  <c r="AD359" i="6" s="1"/>
  <c r="X360" i="6"/>
  <c r="P360" i="6"/>
  <c r="P359" i="6" s="1"/>
  <c r="J360" i="6"/>
  <c r="K360" i="6" l="1"/>
  <c r="K359" i="6" s="1"/>
  <c r="J359" i="6"/>
  <c r="Y360" i="6"/>
  <c r="Y359" i="6" s="1"/>
  <c r="X359" i="6"/>
  <c r="E360" i="6"/>
  <c r="S360" i="6"/>
  <c r="S359" i="6" s="1"/>
  <c r="F360" i="6" l="1"/>
  <c r="F359" i="6" s="1"/>
  <c r="E359" i="6"/>
  <c r="N360" i="6"/>
  <c r="N359" i="6" s="1"/>
  <c r="T360" i="6"/>
  <c r="T359" i="6" s="1"/>
  <c r="AB360" i="6"/>
  <c r="AB359" i="6" s="1"/>
  <c r="O360" i="6" l="1"/>
  <c r="O359" i="6" s="1"/>
  <c r="AC360" i="6"/>
  <c r="AC359" i="6" s="1"/>
  <c r="Z374" i="6" l="1"/>
  <c r="Z373" i="6"/>
  <c r="Z372" i="6"/>
  <c r="L374" i="6"/>
  <c r="L373" i="6"/>
  <c r="L372" i="6"/>
  <c r="AD303" i="6" l="1"/>
  <c r="X303" i="6"/>
  <c r="Y303" i="6" s="1"/>
  <c r="P303" i="6"/>
  <c r="J303" i="6"/>
  <c r="K303" i="6" s="1"/>
  <c r="X302" i="6"/>
  <c r="Y302" i="6" s="1"/>
  <c r="S302" i="6"/>
  <c r="J302" i="6"/>
  <c r="K302" i="6" s="1"/>
  <c r="AD301" i="6"/>
  <c r="X301" i="6"/>
  <c r="Y301" i="6" s="1"/>
  <c r="S301" i="6"/>
  <c r="P301" i="6"/>
  <c r="J301" i="6"/>
  <c r="K301" i="6" s="1"/>
  <c r="E301" i="6"/>
  <c r="AD300" i="6"/>
  <c r="X300" i="6"/>
  <c r="S300" i="6"/>
  <c r="P300" i="6"/>
  <c r="J300" i="6"/>
  <c r="E300" i="6"/>
  <c r="P299" i="6" l="1"/>
  <c r="AD299" i="6"/>
  <c r="K300" i="6"/>
  <c r="K299" i="6" s="1"/>
  <c r="J299" i="6"/>
  <c r="Y300" i="6"/>
  <c r="Y299" i="6" s="1"/>
  <c r="X299" i="6"/>
  <c r="E303" i="6"/>
  <c r="AB300" i="6"/>
  <c r="T300" i="6"/>
  <c r="F301" i="6"/>
  <c r="N301" i="6"/>
  <c r="T301" i="6"/>
  <c r="AB301" i="6"/>
  <c r="AB302" i="6"/>
  <c r="AC302" i="6" s="1"/>
  <c r="T302" i="6"/>
  <c r="F300" i="6"/>
  <c r="N300" i="6"/>
  <c r="E302" i="6"/>
  <c r="S303" i="6"/>
  <c r="S299" i="6" s="1"/>
  <c r="E299" i="6" l="1"/>
  <c r="AC301" i="6"/>
  <c r="AC300" i="6"/>
  <c r="F303" i="6"/>
  <c r="O301" i="6"/>
  <c r="O300" i="6"/>
  <c r="N303" i="6"/>
  <c r="AB303" i="6"/>
  <c r="AB299" i="6" s="1"/>
  <c r="T303" i="6"/>
  <c r="T299" i="6" s="1"/>
  <c r="N302" i="6"/>
  <c r="O302" i="6" s="1"/>
  <c r="F302" i="6"/>
  <c r="F299" i="6" l="1"/>
  <c r="N299" i="6"/>
  <c r="AC303" i="6"/>
  <c r="AC299" i="6" s="1"/>
  <c r="O303" i="6"/>
  <c r="O299" i="6" s="1"/>
  <c r="Z196" i="6" l="1"/>
  <c r="Z80" i="6" s="1"/>
  <c r="Z195" i="6"/>
  <c r="Z194" i="6"/>
  <c r="Z192" i="6"/>
  <c r="U196" i="6"/>
  <c r="U80" i="6" s="1"/>
  <c r="U195" i="6"/>
  <c r="U194" i="6"/>
  <c r="U192" i="6"/>
  <c r="L196" i="6"/>
  <c r="L80" i="6" s="1"/>
  <c r="L195" i="6"/>
  <c r="L194" i="6"/>
  <c r="L192" i="6"/>
  <c r="G196" i="6"/>
  <c r="G80" i="6" s="1"/>
  <c r="G195" i="6"/>
  <c r="G194" i="6"/>
  <c r="G192" i="6"/>
  <c r="G190" i="6" l="1"/>
  <c r="L190" i="6"/>
  <c r="U190" i="6"/>
  <c r="Z190" i="6"/>
  <c r="Z23" i="6" l="1"/>
  <c r="Z22" i="6"/>
  <c r="Z21" i="6"/>
  <c r="U23" i="6"/>
  <c r="U22" i="6"/>
  <c r="U21" i="6"/>
  <c r="L23" i="6"/>
  <c r="L22" i="6"/>
  <c r="L21" i="6"/>
  <c r="G23" i="6"/>
  <c r="G22" i="6"/>
  <c r="G21" i="6"/>
  <c r="G25" i="6" l="1"/>
  <c r="Z25" i="6"/>
  <c r="U25" i="6"/>
  <c r="L25" i="6"/>
  <c r="J28" i="6"/>
  <c r="Z129" i="6" l="1"/>
  <c r="U129" i="6"/>
  <c r="L129" i="6"/>
  <c r="G129" i="6"/>
  <c r="Z293" i="6" l="1"/>
  <c r="U293" i="6"/>
  <c r="L293" i="6"/>
  <c r="G293" i="6"/>
  <c r="Z283" i="6"/>
  <c r="U283" i="6"/>
  <c r="L283" i="6"/>
  <c r="G283" i="6"/>
  <c r="Z273" i="6"/>
  <c r="U273" i="6"/>
  <c r="L273" i="6"/>
  <c r="G273" i="6"/>
  <c r="Z268" i="6"/>
  <c r="U268" i="6"/>
  <c r="L268" i="6"/>
  <c r="G268" i="6"/>
  <c r="Z263" i="6"/>
  <c r="U263" i="6"/>
  <c r="L263" i="6"/>
  <c r="G263" i="6"/>
  <c r="Z258" i="6"/>
  <c r="U258" i="6"/>
  <c r="L258" i="6"/>
  <c r="G258" i="6"/>
  <c r="Z253" i="6"/>
  <c r="U253" i="6"/>
  <c r="L253" i="6"/>
  <c r="G253" i="6"/>
  <c r="Z248" i="6"/>
  <c r="U248" i="6"/>
  <c r="L248" i="6"/>
  <c r="G248" i="6"/>
  <c r="Z243" i="6"/>
  <c r="U243" i="6"/>
  <c r="L243" i="6"/>
  <c r="G243" i="6"/>
  <c r="Z238" i="6"/>
  <c r="U238" i="6"/>
  <c r="L238" i="6"/>
  <c r="G238" i="6"/>
  <c r="Z233" i="6"/>
  <c r="U233" i="6"/>
  <c r="L233" i="6"/>
  <c r="G233" i="6"/>
  <c r="Z228" i="6"/>
  <c r="U228" i="6"/>
  <c r="L228" i="6"/>
  <c r="G228" i="6"/>
  <c r="Z223" i="6"/>
  <c r="U223" i="6"/>
  <c r="L223" i="6"/>
  <c r="G223" i="6"/>
  <c r="Z218" i="6"/>
  <c r="U218" i="6"/>
  <c r="L218" i="6"/>
  <c r="G218" i="6"/>
  <c r="Z212" i="6"/>
  <c r="U212" i="6"/>
  <c r="L212" i="6"/>
  <c r="G212" i="6"/>
  <c r="Z207" i="6"/>
  <c r="U207" i="6"/>
  <c r="L207" i="6"/>
  <c r="G207" i="6"/>
  <c r="Z202" i="6"/>
  <c r="U202" i="6"/>
  <c r="L202" i="6"/>
  <c r="G202" i="6"/>
  <c r="Z197" i="6"/>
  <c r="U197" i="6"/>
  <c r="L197" i="6"/>
  <c r="G197" i="6"/>
  <c r="U185" i="6" l="1"/>
  <c r="L185" i="6"/>
  <c r="G185" i="6"/>
  <c r="Z185" i="6"/>
  <c r="Z180" i="6"/>
  <c r="U180" i="6"/>
  <c r="L180" i="6"/>
  <c r="G180" i="6"/>
  <c r="Z174" i="6"/>
  <c r="U174" i="6"/>
  <c r="L174" i="6"/>
  <c r="G174" i="6"/>
  <c r="Z164" i="6"/>
  <c r="U164" i="6"/>
  <c r="L164" i="6"/>
  <c r="G164" i="6"/>
  <c r="Z159" i="6"/>
  <c r="U159" i="6"/>
  <c r="L159" i="6"/>
  <c r="G159" i="6"/>
  <c r="Z154" i="6"/>
  <c r="U154" i="6"/>
  <c r="L154" i="6"/>
  <c r="G154" i="6"/>
  <c r="Z149" i="6"/>
  <c r="U149" i="6"/>
  <c r="L149" i="6"/>
  <c r="G149" i="6"/>
  <c r="Z144" i="6"/>
  <c r="U144" i="6"/>
  <c r="L144" i="6"/>
  <c r="G144" i="6"/>
  <c r="Z139" i="6"/>
  <c r="U139" i="6"/>
  <c r="L139" i="6"/>
  <c r="G139" i="6"/>
  <c r="Z134" i="6"/>
  <c r="U134" i="6"/>
  <c r="L134" i="6"/>
  <c r="G134" i="6"/>
  <c r="Z124" i="6"/>
  <c r="U124" i="6"/>
  <c r="L124" i="6"/>
  <c r="G124" i="6"/>
  <c r="Z119" i="6"/>
  <c r="U119" i="6"/>
  <c r="L119" i="6"/>
  <c r="G119" i="6"/>
  <c r="Z114" i="6"/>
  <c r="U114" i="6"/>
  <c r="L114" i="6"/>
  <c r="G114" i="6"/>
  <c r="Z109" i="6"/>
  <c r="U109" i="6"/>
  <c r="L109" i="6"/>
  <c r="G109" i="6"/>
  <c r="Z104" i="6"/>
  <c r="U104" i="6"/>
  <c r="L104" i="6"/>
  <c r="G104" i="6"/>
  <c r="Z93" i="6"/>
  <c r="U93" i="6"/>
  <c r="L93" i="6"/>
  <c r="G93" i="6"/>
  <c r="Z88" i="6"/>
  <c r="U88" i="6"/>
  <c r="L88" i="6"/>
  <c r="G88" i="6"/>
  <c r="J277" i="6" l="1"/>
  <c r="J118" i="6" l="1"/>
  <c r="K118" i="6" s="1"/>
  <c r="J138" i="6"/>
  <c r="K138" i="6" s="1"/>
  <c r="X158" i="6"/>
  <c r="Y158" i="6" s="1"/>
  <c r="J158" i="6"/>
  <c r="K158" i="6" s="1"/>
  <c r="X179" i="6"/>
  <c r="Y179" i="6" s="1"/>
  <c r="J179" i="6"/>
  <c r="K179" i="6" s="1"/>
  <c r="J113" i="6"/>
  <c r="K113" i="6" s="1"/>
  <c r="J133" i="6"/>
  <c r="K133" i="6" s="1"/>
  <c r="X153" i="6"/>
  <c r="Y153" i="6" s="1"/>
  <c r="J153" i="6"/>
  <c r="K153" i="6" s="1"/>
  <c r="X189" i="6"/>
  <c r="J189" i="6"/>
  <c r="E113" i="6"/>
  <c r="E123" i="6"/>
  <c r="S123" i="6"/>
  <c r="T123" i="6" s="1"/>
  <c r="E133" i="6"/>
  <c r="E143" i="6"/>
  <c r="S143" i="6"/>
  <c r="T143" i="6" s="1"/>
  <c r="E153" i="6"/>
  <c r="E163" i="6"/>
  <c r="S163" i="6"/>
  <c r="E138" i="6"/>
  <c r="E148" i="6"/>
  <c r="E158" i="6"/>
  <c r="F158" i="6" s="1"/>
  <c r="E168" i="6"/>
  <c r="E179" i="6"/>
  <c r="F179" i="6" s="1"/>
  <c r="E189" i="6"/>
  <c r="S189" i="6"/>
  <c r="AD298" i="6"/>
  <c r="X298" i="6"/>
  <c r="S298" i="6"/>
  <c r="T298" i="6" s="1"/>
  <c r="P298" i="6"/>
  <c r="J298" i="6"/>
  <c r="E298" i="6"/>
  <c r="F298" i="6" s="1"/>
  <c r="AD292" i="6"/>
  <c r="X292" i="6"/>
  <c r="S292" i="6"/>
  <c r="T292" i="6" s="1"/>
  <c r="P292" i="6"/>
  <c r="J292" i="6"/>
  <c r="K292" i="6" s="1"/>
  <c r="E292" i="6"/>
  <c r="F292" i="6" s="1"/>
  <c r="AD287" i="6"/>
  <c r="X287" i="6"/>
  <c r="S287" i="6"/>
  <c r="T287" i="6" s="1"/>
  <c r="P287" i="6"/>
  <c r="J287" i="6"/>
  <c r="E287" i="6"/>
  <c r="F287" i="6" s="1"/>
  <c r="AD282" i="6"/>
  <c r="X282" i="6"/>
  <c r="Y282" i="6" s="1"/>
  <c r="S282" i="6"/>
  <c r="T282" i="6" s="1"/>
  <c r="P282" i="6"/>
  <c r="J282" i="6"/>
  <c r="E282" i="6"/>
  <c r="AD277" i="6"/>
  <c r="X277" i="6"/>
  <c r="Y277" i="6" s="1"/>
  <c r="S277" i="6"/>
  <c r="T277" i="6" s="1"/>
  <c r="P277" i="6"/>
  <c r="K277" i="6"/>
  <c r="E277" i="6"/>
  <c r="F277" i="6" s="1"/>
  <c r="AD272" i="6"/>
  <c r="X272" i="6"/>
  <c r="Y272" i="6" s="1"/>
  <c r="S272" i="6"/>
  <c r="T272" i="6" s="1"/>
  <c r="P272" i="6"/>
  <c r="J272" i="6"/>
  <c r="E272" i="6"/>
  <c r="F272" i="6" s="1"/>
  <c r="AD267" i="6"/>
  <c r="X267" i="6"/>
  <c r="Y267" i="6" s="1"/>
  <c r="S267" i="6"/>
  <c r="T267" i="6" s="1"/>
  <c r="P267" i="6"/>
  <c r="J267" i="6"/>
  <c r="E267" i="6"/>
  <c r="F267" i="6" s="1"/>
  <c r="AD262" i="6"/>
  <c r="X262" i="6"/>
  <c r="Y262" i="6" s="1"/>
  <c r="S262" i="6"/>
  <c r="P262" i="6"/>
  <c r="J262" i="6"/>
  <c r="E262" i="6"/>
  <c r="AD257" i="6"/>
  <c r="X257" i="6"/>
  <c r="Y257" i="6" s="1"/>
  <c r="S257" i="6"/>
  <c r="T257" i="6" s="1"/>
  <c r="P257" i="6"/>
  <c r="J257" i="6"/>
  <c r="E257" i="6"/>
  <c r="F257" i="6" s="1"/>
  <c r="AD252" i="6"/>
  <c r="X252" i="6"/>
  <c r="Y252" i="6" s="1"/>
  <c r="S252" i="6"/>
  <c r="T252" i="6" s="1"/>
  <c r="P252" i="6"/>
  <c r="J252" i="6"/>
  <c r="E252" i="6"/>
  <c r="F252" i="6" s="1"/>
  <c r="AD247" i="6"/>
  <c r="X247" i="6"/>
  <c r="Y247" i="6" s="1"/>
  <c r="S247" i="6"/>
  <c r="T247" i="6" s="1"/>
  <c r="P247" i="6"/>
  <c r="J247" i="6"/>
  <c r="E247" i="6"/>
  <c r="AD242" i="6"/>
  <c r="X242" i="6"/>
  <c r="Y242" i="6" s="1"/>
  <c r="S242" i="6"/>
  <c r="P242" i="6"/>
  <c r="J242" i="6"/>
  <c r="E242" i="6"/>
  <c r="AD237" i="6"/>
  <c r="X237" i="6"/>
  <c r="Y237" i="6" s="1"/>
  <c r="S237" i="6"/>
  <c r="P237" i="6"/>
  <c r="J237" i="6"/>
  <c r="E237" i="6"/>
  <c r="AD232" i="6"/>
  <c r="X232" i="6"/>
  <c r="Y232" i="6" s="1"/>
  <c r="S232" i="6"/>
  <c r="T232" i="6" s="1"/>
  <c r="P232" i="6"/>
  <c r="J232" i="6"/>
  <c r="E232" i="6"/>
  <c r="AD227" i="6"/>
  <c r="X227" i="6"/>
  <c r="Y227" i="6" s="1"/>
  <c r="S227" i="6"/>
  <c r="P227" i="6"/>
  <c r="J227" i="6"/>
  <c r="E227" i="6"/>
  <c r="AD222" i="6"/>
  <c r="X222" i="6"/>
  <c r="Y222" i="6" s="1"/>
  <c r="S222" i="6"/>
  <c r="P222" i="6"/>
  <c r="J222" i="6"/>
  <c r="E222" i="6"/>
  <c r="AD217" i="6"/>
  <c r="X217" i="6"/>
  <c r="Y217" i="6" s="1"/>
  <c r="S217" i="6"/>
  <c r="T217" i="6" s="1"/>
  <c r="P217" i="6"/>
  <c r="J217" i="6"/>
  <c r="E217" i="6"/>
  <c r="AD211" i="6"/>
  <c r="AA211" i="6"/>
  <c r="X211" i="6"/>
  <c r="S211" i="6"/>
  <c r="T211" i="6" s="1"/>
  <c r="P211" i="6"/>
  <c r="J211" i="6"/>
  <c r="E211" i="6"/>
  <c r="F211" i="6" s="1"/>
  <c r="AD206" i="6"/>
  <c r="X206" i="6"/>
  <c r="Y206" i="6" s="1"/>
  <c r="S206" i="6"/>
  <c r="T206" i="6" s="1"/>
  <c r="P206" i="6"/>
  <c r="J206" i="6"/>
  <c r="E206" i="6"/>
  <c r="AD201" i="6"/>
  <c r="X201" i="6"/>
  <c r="S201" i="6"/>
  <c r="P201" i="6"/>
  <c r="M196" i="6"/>
  <c r="J201" i="6"/>
  <c r="E201" i="6"/>
  <c r="AD189" i="6"/>
  <c r="P189" i="6"/>
  <c r="AD184" i="6"/>
  <c r="P184" i="6"/>
  <c r="AD179" i="6"/>
  <c r="S179" i="6"/>
  <c r="P179" i="6"/>
  <c r="AD168" i="6"/>
  <c r="S168" i="6"/>
  <c r="P168" i="6"/>
  <c r="J168" i="6"/>
  <c r="K168" i="6" s="1"/>
  <c r="AD163" i="6"/>
  <c r="X163" i="6"/>
  <c r="Y163" i="6" s="1"/>
  <c r="P163" i="6"/>
  <c r="J163" i="6"/>
  <c r="K163" i="6" s="1"/>
  <c r="AD158" i="6"/>
  <c r="S158" i="6"/>
  <c r="P158" i="6"/>
  <c r="AD153" i="6"/>
  <c r="S153" i="6"/>
  <c r="T153" i="6" s="1"/>
  <c r="P153" i="6"/>
  <c r="AD148" i="6"/>
  <c r="X148" i="6"/>
  <c r="Y148" i="6" s="1"/>
  <c r="S148" i="6"/>
  <c r="T148" i="6" s="1"/>
  <c r="P148" i="6"/>
  <c r="J148" i="6"/>
  <c r="K148" i="6" s="1"/>
  <c r="AD143" i="6"/>
  <c r="X143" i="6"/>
  <c r="Y143" i="6" s="1"/>
  <c r="P143" i="6"/>
  <c r="J143" i="6"/>
  <c r="K143" i="6" s="1"/>
  <c r="AD138" i="6"/>
  <c r="S138" i="6"/>
  <c r="T138" i="6" s="1"/>
  <c r="P138" i="6"/>
  <c r="AD133" i="6"/>
  <c r="S133" i="6"/>
  <c r="T133" i="6" s="1"/>
  <c r="P133" i="6"/>
  <c r="AD128" i="6"/>
  <c r="X128" i="6"/>
  <c r="Y128" i="6" s="1"/>
  <c r="S128" i="6"/>
  <c r="P128" i="6"/>
  <c r="J128" i="6"/>
  <c r="K128" i="6" s="1"/>
  <c r="E128" i="6"/>
  <c r="AD123" i="6"/>
  <c r="X123" i="6"/>
  <c r="Y123" i="6" s="1"/>
  <c r="P123" i="6"/>
  <c r="J123" i="6"/>
  <c r="K123" i="6" s="1"/>
  <c r="AD118" i="6"/>
  <c r="X118" i="6"/>
  <c r="Y118" i="6" s="1"/>
  <c r="S118" i="6"/>
  <c r="T118" i="6" s="1"/>
  <c r="P118" i="6"/>
  <c r="AD113" i="6"/>
  <c r="S113" i="6"/>
  <c r="T113" i="6" s="1"/>
  <c r="P113" i="6"/>
  <c r="AD108" i="6"/>
  <c r="X108" i="6"/>
  <c r="Y108" i="6" s="1"/>
  <c r="S108" i="6"/>
  <c r="T108" i="6" s="1"/>
  <c r="P108" i="6"/>
  <c r="J108" i="6"/>
  <c r="K108" i="6" s="1"/>
  <c r="AD98" i="6"/>
  <c r="P98" i="6"/>
  <c r="S92" i="6"/>
  <c r="J92" i="6"/>
  <c r="AD92" i="6"/>
  <c r="P92" i="6"/>
  <c r="P196" i="6" l="1"/>
  <c r="E196" i="6"/>
  <c r="AD196" i="6"/>
  <c r="P87" i="6"/>
  <c r="P80" i="6" s="1"/>
  <c r="AD87" i="6"/>
  <c r="J196" i="6"/>
  <c r="X196" i="6"/>
  <c r="S196" i="6"/>
  <c r="AA196" i="6"/>
  <c r="X168" i="6"/>
  <c r="Y168" i="6" s="1"/>
  <c r="X98" i="6"/>
  <c r="Y98" i="6" s="1"/>
  <c r="J98" i="6"/>
  <c r="K98" i="6" s="1"/>
  <c r="X184" i="6"/>
  <c r="Y184" i="6" s="1"/>
  <c r="J184" i="6"/>
  <c r="K184" i="6" s="1"/>
  <c r="N143" i="6"/>
  <c r="K298" i="6"/>
  <c r="O298" i="6" s="1"/>
  <c r="K287" i="6"/>
  <c r="K282" i="6"/>
  <c r="K267" i="6"/>
  <c r="O267" i="6" s="1"/>
  <c r="K262" i="6"/>
  <c r="K252" i="6"/>
  <c r="O252" i="6" s="1"/>
  <c r="K247" i="6"/>
  <c r="K242" i="6"/>
  <c r="K237" i="6"/>
  <c r="K232" i="6"/>
  <c r="K227" i="6"/>
  <c r="K222" i="6"/>
  <c r="K217" i="6"/>
  <c r="K211" i="6"/>
  <c r="O211" i="6" s="1"/>
  <c r="K206" i="6"/>
  <c r="X138" i="6"/>
  <c r="Y138" i="6" s="1"/>
  <c r="AC138" i="6" s="1"/>
  <c r="N113" i="6"/>
  <c r="E108" i="6"/>
  <c r="F108" i="6" s="1"/>
  <c r="O108" i="6" s="1"/>
  <c r="AC232" i="6"/>
  <c r="AC123" i="6"/>
  <c r="N148" i="6"/>
  <c r="N237" i="6"/>
  <c r="AB237" i="6"/>
  <c r="N242" i="6"/>
  <c r="AB242" i="6"/>
  <c r="N247" i="6"/>
  <c r="N262" i="6"/>
  <c r="AB262" i="6"/>
  <c r="N282" i="6"/>
  <c r="AC282" i="6"/>
  <c r="AC143" i="6"/>
  <c r="E118" i="6"/>
  <c r="N118" i="6" s="1"/>
  <c r="X92" i="6"/>
  <c r="X113" i="6"/>
  <c r="Y113" i="6" s="1"/>
  <c r="AC113" i="6" s="1"/>
  <c r="X133" i="6"/>
  <c r="Y133" i="6" s="1"/>
  <c r="AC133" i="6" s="1"/>
  <c r="N206" i="6"/>
  <c r="AC206" i="6"/>
  <c r="AC153" i="6"/>
  <c r="AB211" i="6"/>
  <c r="AB232" i="6"/>
  <c r="K201" i="6"/>
  <c r="N217" i="6"/>
  <c r="AB217" i="6"/>
  <c r="AC217" i="6"/>
  <c r="N222" i="6"/>
  <c r="AB222" i="6"/>
  <c r="N227" i="6"/>
  <c r="AB227" i="6"/>
  <c r="N232" i="6"/>
  <c r="N201" i="6"/>
  <c r="T201" i="6"/>
  <c r="AB267" i="6"/>
  <c r="AB298" i="6"/>
  <c r="Y189" i="6"/>
  <c r="K189" i="6"/>
  <c r="AC118" i="6"/>
  <c r="N189" i="6"/>
  <c r="N153" i="6"/>
  <c r="N123" i="6"/>
  <c r="F282" i="6"/>
  <c r="N272" i="6"/>
  <c r="N257" i="6"/>
  <c r="F242" i="6"/>
  <c r="F227" i="6"/>
  <c r="F206" i="6"/>
  <c r="AB163" i="6"/>
  <c r="AC148" i="6"/>
  <c r="N168" i="6"/>
  <c r="O158" i="6"/>
  <c r="F153" i="6"/>
  <c r="O153" i="6" s="1"/>
  <c r="AB189" i="6"/>
  <c r="AB179" i="6"/>
  <c r="AB158" i="6"/>
  <c r="AC108" i="6"/>
  <c r="T189" i="6"/>
  <c r="T179" i="6"/>
  <c r="AC179" i="6" s="1"/>
  <c r="T158" i="6"/>
  <c r="AC158" i="6" s="1"/>
  <c r="O179" i="6"/>
  <c r="N163" i="6"/>
  <c r="N138" i="6"/>
  <c r="N133" i="6"/>
  <c r="F148" i="6"/>
  <c r="O148" i="6" s="1"/>
  <c r="F143" i="6"/>
  <c r="O143" i="6" s="1"/>
  <c r="F138" i="6"/>
  <c r="O138" i="6" s="1"/>
  <c r="F133" i="6"/>
  <c r="O133" i="6" s="1"/>
  <c r="F123" i="6"/>
  <c r="O123" i="6" s="1"/>
  <c r="F113" i="6"/>
  <c r="O113" i="6" s="1"/>
  <c r="N92" i="6"/>
  <c r="K92" i="6"/>
  <c r="AB108" i="6"/>
  <c r="AB118" i="6"/>
  <c r="AB123" i="6"/>
  <c r="AB148" i="6"/>
  <c r="F189" i="6"/>
  <c r="F201" i="6"/>
  <c r="F217" i="6"/>
  <c r="T227" i="6"/>
  <c r="AC227" i="6" s="1"/>
  <c r="F232" i="6"/>
  <c r="T242" i="6"/>
  <c r="AC242" i="6" s="1"/>
  <c r="F247" i="6"/>
  <c r="AB287" i="6"/>
  <c r="N128" i="6"/>
  <c r="AB128" i="6"/>
  <c r="AC267" i="6"/>
  <c r="O277" i="6"/>
  <c r="O292" i="6"/>
  <c r="N158" i="6"/>
  <c r="N179" i="6"/>
  <c r="AB206" i="6"/>
  <c r="N211" i="6"/>
  <c r="N267" i="6"/>
  <c r="AB282" i="6"/>
  <c r="AB143" i="6"/>
  <c r="AB153" i="6"/>
  <c r="AB201" i="6"/>
  <c r="AB292" i="6"/>
  <c r="Y298" i="6"/>
  <c r="AC298" i="6" s="1"/>
  <c r="N298" i="6"/>
  <c r="Y292" i="6"/>
  <c r="AC292" i="6" s="1"/>
  <c r="N292" i="6"/>
  <c r="Y287" i="6"/>
  <c r="AC287" i="6" s="1"/>
  <c r="N287" i="6"/>
  <c r="AC277" i="6"/>
  <c r="N277" i="6"/>
  <c r="AB277" i="6"/>
  <c r="AC272" i="6"/>
  <c r="K272" i="6"/>
  <c r="AB272" i="6"/>
  <c r="F262" i="6"/>
  <c r="T262" i="6"/>
  <c r="AC262" i="6" s="1"/>
  <c r="AC257" i="6"/>
  <c r="K257" i="6"/>
  <c r="AB257" i="6"/>
  <c r="AC252" i="6"/>
  <c r="N252" i="6"/>
  <c r="AB252" i="6"/>
  <c r="AC247" i="6"/>
  <c r="AB247" i="6"/>
  <c r="F237" i="6"/>
  <c r="T237" i="6"/>
  <c r="AC237" i="6" s="1"/>
  <c r="F222" i="6"/>
  <c r="T222" i="6"/>
  <c r="AC222" i="6" s="1"/>
  <c r="Y211" i="6"/>
  <c r="AC211" i="6" s="1"/>
  <c r="Y201" i="6"/>
  <c r="F168" i="6"/>
  <c r="O168" i="6" s="1"/>
  <c r="T168" i="6"/>
  <c r="F163" i="6"/>
  <c r="O163" i="6" s="1"/>
  <c r="T163" i="6"/>
  <c r="AC163" i="6" s="1"/>
  <c r="F128" i="6"/>
  <c r="O128" i="6" s="1"/>
  <c r="T128" i="6"/>
  <c r="AC128" i="6" s="1"/>
  <c r="F92" i="6"/>
  <c r="T92" i="6"/>
  <c r="AB168" i="6" l="1"/>
  <c r="AC168" i="6"/>
  <c r="AD80" i="6"/>
  <c r="K87" i="6"/>
  <c r="Y196" i="6"/>
  <c r="N196" i="6"/>
  <c r="AB196" i="6"/>
  <c r="K196" i="6"/>
  <c r="Y92" i="6"/>
  <c r="Y87" i="6" s="1"/>
  <c r="X87" i="6"/>
  <c r="X80" i="6" s="1"/>
  <c r="F196" i="6"/>
  <c r="T196" i="6"/>
  <c r="J87" i="6"/>
  <c r="J80" i="6" s="1"/>
  <c r="O237" i="6"/>
  <c r="O222" i="6"/>
  <c r="O227" i="6"/>
  <c r="O282" i="6"/>
  <c r="AB138" i="6"/>
  <c r="AB113" i="6"/>
  <c r="O287" i="6"/>
  <c r="O247" i="6"/>
  <c r="O272" i="6"/>
  <c r="O262" i="6"/>
  <c r="O257" i="6"/>
  <c r="O242" i="6"/>
  <c r="O232" i="6"/>
  <c r="O217" i="6"/>
  <c r="O206" i="6"/>
  <c r="O201" i="6"/>
  <c r="N108" i="6"/>
  <c r="O189" i="6"/>
  <c r="F118" i="6"/>
  <c r="O118" i="6" s="1"/>
  <c r="AB92" i="6"/>
  <c r="AB133" i="6"/>
  <c r="AC189" i="6"/>
  <c r="S184" i="6"/>
  <c r="E184" i="6"/>
  <c r="M87" i="6"/>
  <c r="M80" i="6" s="1"/>
  <c r="E98" i="6"/>
  <c r="AC201" i="6"/>
  <c r="AC196" i="6" s="1"/>
  <c r="S98" i="6"/>
  <c r="O92" i="6"/>
  <c r="K80" i="6" l="1"/>
  <c r="AC92" i="6"/>
  <c r="O196" i="6"/>
  <c r="S87" i="6"/>
  <c r="S80" i="6" s="1"/>
  <c r="Y80" i="6"/>
  <c r="AA87" i="6"/>
  <c r="AA80" i="6" s="1"/>
  <c r="E87" i="6"/>
  <c r="E80" i="6" s="1"/>
  <c r="AB98" i="6"/>
  <c r="T98" i="6"/>
  <c r="N98" i="6"/>
  <c r="F98" i="6"/>
  <c r="N184" i="6"/>
  <c r="F184" i="6"/>
  <c r="O184" i="6" s="1"/>
  <c r="T184" i="6"/>
  <c r="AC184" i="6" s="1"/>
  <c r="AB184" i="6"/>
  <c r="F87" i="6" l="1"/>
  <c r="F80" i="6" s="1"/>
  <c r="N87" i="6"/>
  <c r="N80" i="6" s="1"/>
  <c r="AB87" i="6"/>
  <c r="AB80" i="6" s="1"/>
  <c r="T87" i="6"/>
  <c r="T80" i="6" s="1"/>
  <c r="AC98" i="6"/>
  <c r="AC87" i="6" s="1"/>
  <c r="AC80" i="6" s="1"/>
  <c r="O98" i="6"/>
  <c r="O87" i="6" s="1"/>
  <c r="O80" i="6" s="1"/>
  <c r="Z371" i="6" l="1"/>
  <c r="U371" i="6"/>
  <c r="L371" i="6"/>
  <c r="G371" i="6"/>
  <c r="Z347" i="6" l="1"/>
  <c r="U347" i="6"/>
  <c r="L347" i="6"/>
  <c r="G347" i="6"/>
  <c r="G355" i="6" l="1"/>
  <c r="U355" i="6"/>
  <c r="Z355" i="6"/>
  <c r="Z351" i="6"/>
  <c r="U351" i="6"/>
  <c r="L351" i="6"/>
  <c r="G351" i="6"/>
  <c r="Z343" i="6"/>
  <c r="U343" i="6"/>
  <c r="L343" i="6"/>
  <c r="G343" i="6"/>
  <c r="G339" i="6"/>
  <c r="L339" i="6"/>
  <c r="U339" i="6"/>
  <c r="Z339" i="6"/>
  <c r="Z335" i="6"/>
  <c r="U335" i="6"/>
  <c r="L335" i="6"/>
  <c r="G335" i="6"/>
  <c r="G331" i="6"/>
  <c r="L331" i="6"/>
  <c r="U331" i="6"/>
  <c r="Z331" i="6"/>
  <c r="P291" i="6" l="1"/>
  <c r="AD281" i="6"/>
  <c r="AD291" i="6"/>
  <c r="AD195" i="6" l="1"/>
  <c r="P281" i="6"/>
  <c r="P195" i="6" s="1"/>
  <c r="AD162" i="6"/>
  <c r="P162" i="6"/>
  <c r="AD157" i="6"/>
  <c r="X157" i="6"/>
  <c r="S157" i="6"/>
  <c r="P157" i="6"/>
  <c r="J157" i="6"/>
  <c r="E157" i="6"/>
  <c r="AD152" i="6"/>
  <c r="X152" i="6"/>
  <c r="Y152" i="6" s="1"/>
  <c r="S152" i="6"/>
  <c r="T152" i="6" s="1"/>
  <c r="P152" i="6"/>
  <c r="J152" i="6"/>
  <c r="K152" i="6" s="1"/>
  <c r="E152" i="6"/>
  <c r="F152" i="6" s="1"/>
  <c r="AD147" i="6"/>
  <c r="X147" i="6"/>
  <c r="Y147" i="6" s="1"/>
  <c r="S147" i="6"/>
  <c r="P147" i="6"/>
  <c r="J147" i="6"/>
  <c r="K147" i="6" s="1"/>
  <c r="E147" i="6"/>
  <c r="AD142" i="6"/>
  <c r="X142" i="6"/>
  <c r="Y142" i="6" s="1"/>
  <c r="S142" i="6"/>
  <c r="T142" i="6" s="1"/>
  <c r="P142" i="6"/>
  <c r="J142" i="6"/>
  <c r="K142" i="6" s="1"/>
  <c r="E142" i="6"/>
  <c r="F142" i="6" s="1"/>
  <c r="AD137" i="6"/>
  <c r="X137" i="6"/>
  <c r="Y137" i="6" s="1"/>
  <c r="S137" i="6"/>
  <c r="T137" i="6" s="1"/>
  <c r="P137" i="6"/>
  <c r="J137" i="6"/>
  <c r="K137" i="6" s="1"/>
  <c r="E137" i="6"/>
  <c r="F137" i="6" s="1"/>
  <c r="AD132" i="6"/>
  <c r="X132" i="6"/>
  <c r="Y132" i="6" s="1"/>
  <c r="S132" i="6"/>
  <c r="P132" i="6"/>
  <c r="J132" i="6"/>
  <c r="K132" i="6" s="1"/>
  <c r="E132" i="6"/>
  <c r="AD127" i="6"/>
  <c r="X127" i="6"/>
  <c r="Y127" i="6" s="1"/>
  <c r="S127" i="6"/>
  <c r="T127" i="6" s="1"/>
  <c r="P127" i="6"/>
  <c r="J127" i="6"/>
  <c r="K127" i="6" s="1"/>
  <c r="E127" i="6"/>
  <c r="F127" i="6" s="1"/>
  <c r="AD122" i="6"/>
  <c r="X122" i="6"/>
  <c r="Y122" i="6" s="1"/>
  <c r="S122" i="6"/>
  <c r="P122" i="6"/>
  <c r="J122" i="6"/>
  <c r="K122" i="6" s="1"/>
  <c r="E122" i="6"/>
  <c r="AD117" i="6"/>
  <c r="X117" i="6"/>
  <c r="Y117" i="6" s="1"/>
  <c r="S117" i="6"/>
  <c r="P117" i="6"/>
  <c r="J117" i="6"/>
  <c r="K117" i="6" s="1"/>
  <c r="E117" i="6"/>
  <c r="AD112" i="6"/>
  <c r="X112" i="6"/>
  <c r="Y112" i="6" s="1"/>
  <c r="S112" i="6"/>
  <c r="P112" i="6"/>
  <c r="J112" i="6"/>
  <c r="K112" i="6" s="1"/>
  <c r="E112" i="6"/>
  <c r="X162" i="6" l="1"/>
  <c r="Y162" i="6" s="1"/>
  <c r="K157" i="6"/>
  <c r="Y157" i="6"/>
  <c r="S162" i="6"/>
  <c r="T162" i="6" s="1"/>
  <c r="N147" i="6"/>
  <c r="AB132" i="6"/>
  <c r="AC142" i="6"/>
  <c r="F147" i="6"/>
  <c r="O147" i="6" s="1"/>
  <c r="N132" i="6"/>
  <c r="AB147" i="6"/>
  <c r="T132" i="6"/>
  <c r="AC132" i="6" s="1"/>
  <c r="T147" i="6"/>
  <c r="AC147" i="6" s="1"/>
  <c r="F132" i="6"/>
  <c r="O132" i="6" s="1"/>
  <c r="O152" i="6"/>
  <c r="E162" i="6"/>
  <c r="F162" i="6" s="1"/>
  <c r="AB137" i="6"/>
  <c r="J162" i="6"/>
  <c r="K162" i="6" s="1"/>
  <c r="O127" i="6"/>
  <c r="AB152" i="6"/>
  <c r="T157" i="6"/>
  <c r="AB157" i="6"/>
  <c r="T112" i="6"/>
  <c r="AC112" i="6" s="1"/>
  <c r="AB112" i="6"/>
  <c r="N122" i="6"/>
  <c r="F122" i="6"/>
  <c r="O122" i="6" s="1"/>
  <c r="AB127" i="6"/>
  <c r="N142" i="6"/>
  <c r="AB117" i="6"/>
  <c r="T117" i="6"/>
  <c r="AC117" i="6" s="1"/>
  <c r="N137" i="6"/>
  <c r="F117" i="6"/>
  <c r="O117" i="6" s="1"/>
  <c r="N117" i="6"/>
  <c r="AC127" i="6"/>
  <c r="O137" i="6"/>
  <c r="O142" i="6"/>
  <c r="AC152" i="6"/>
  <c r="N157" i="6"/>
  <c r="F157" i="6"/>
  <c r="N112" i="6"/>
  <c r="F112" i="6"/>
  <c r="O112" i="6" s="1"/>
  <c r="T122" i="6"/>
  <c r="AC122" i="6" s="1"/>
  <c r="AB122" i="6"/>
  <c r="N127" i="6"/>
  <c r="AC137" i="6"/>
  <c r="AB142" i="6"/>
  <c r="N152" i="6"/>
  <c r="AD107" i="6"/>
  <c r="X107" i="6"/>
  <c r="Y107" i="6" s="1"/>
  <c r="S107" i="6"/>
  <c r="P107" i="6"/>
  <c r="J107" i="6"/>
  <c r="K107" i="6" s="1"/>
  <c r="E107" i="6"/>
  <c r="F107" i="6" s="1"/>
  <c r="P97" i="6"/>
  <c r="J97" i="6"/>
  <c r="K97" i="6" s="1"/>
  <c r="E97" i="6"/>
  <c r="F97" i="6" s="1"/>
  <c r="AD91" i="6"/>
  <c r="X91" i="6"/>
  <c r="S91" i="6"/>
  <c r="P91" i="6"/>
  <c r="J91" i="6"/>
  <c r="E91" i="6"/>
  <c r="J74" i="6"/>
  <c r="X74" i="6"/>
  <c r="Y67" i="6"/>
  <c r="Y64" i="6" s="1"/>
  <c r="X67" i="6"/>
  <c r="T67" i="6"/>
  <c r="T64" i="6" s="1"/>
  <c r="K67" i="6"/>
  <c r="K64" i="6" s="1"/>
  <c r="J67" i="6"/>
  <c r="F67" i="6"/>
  <c r="E67" i="6"/>
  <c r="X63" i="6"/>
  <c r="S63" i="6"/>
  <c r="J63" i="6"/>
  <c r="E63" i="6"/>
  <c r="G48" i="6"/>
  <c r="L48" i="6"/>
  <c r="U48" i="6"/>
  <c r="Z48" i="6"/>
  <c r="J59" i="6" l="1"/>
  <c r="G63" i="6"/>
  <c r="AD86" i="6"/>
  <c r="X59" i="6"/>
  <c r="P86" i="6"/>
  <c r="U63" i="6"/>
  <c r="AC162" i="6"/>
  <c r="AB162" i="6"/>
  <c r="AC157" i="6"/>
  <c r="O157" i="6"/>
  <c r="L67" i="6"/>
  <c r="O107" i="6"/>
  <c r="N67" i="6"/>
  <c r="O67" i="6"/>
  <c r="S74" i="6"/>
  <c r="U74" i="6" s="1"/>
  <c r="K91" i="6"/>
  <c r="T91" i="6"/>
  <c r="N162" i="6"/>
  <c r="F91" i="6"/>
  <c r="Y91" i="6"/>
  <c r="O162" i="6"/>
  <c r="N63" i="6"/>
  <c r="AC67" i="6"/>
  <c r="E74" i="6"/>
  <c r="E59" i="6" s="1"/>
  <c r="Z67" i="6"/>
  <c r="O97" i="6"/>
  <c r="AB107" i="6"/>
  <c r="F63" i="6"/>
  <c r="Z63" i="6"/>
  <c r="Z74" i="6"/>
  <c r="Y74" i="6" s="1"/>
  <c r="L74" i="6"/>
  <c r="K74" i="6" s="1"/>
  <c r="L63" i="6"/>
  <c r="AB63" i="6"/>
  <c r="F64" i="6"/>
  <c r="U67" i="6"/>
  <c r="AB67" i="6"/>
  <c r="AB91" i="6"/>
  <c r="G67" i="6"/>
  <c r="N91" i="6"/>
  <c r="N107" i="6"/>
  <c r="T107" i="6"/>
  <c r="AC107" i="6" s="1"/>
  <c r="N97" i="6"/>
  <c r="Z49" i="6"/>
  <c r="U49" i="6"/>
  <c r="AD52" i="6"/>
  <c r="AD48" i="6" s="1"/>
  <c r="X52" i="6"/>
  <c r="X48" i="6" s="1"/>
  <c r="S52" i="6"/>
  <c r="S48" i="6" s="1"/>
  <c r="P52" i="6"/>
  <c r="P48" i="6" s="1"/>
  <c r="L49" i="6"/>
  <c r="J52" i="6"/>
  <c r="J48" i="6" s="1"/>
  <c r="G49" i="6"/>
  <c r="E52" i="6"/>
  <c r="E48" i="6" s="1"/>
  <c r="Z44" i="6"/>
  <c r="X44" i="6"/>
  <c r="P63" i="6" l="1"/>
  <c r="L59" i="6"/>
  <c r="T63" i="6"/>
  <c r="U59" i="6"/>
  <c r="Z59" i="6"/>
  <c r="Z19" i="6" s="1"/>
  <c r="S59" i="6"/>
  <c r="P67" i="6"/>
  <c r="K63" i="6"/>
  <c r="K59" i="6" s="1"/>
  <c r="AB74" i="6"/>
  <c r="AB59" i="6" s="1"/>
  <c r="AC91" i="6"/>
  <c r="AD67" i="6"/>
  <c r="O91" i="6"/>
  <c r="Y44" i="6"/>
  <c r="T74" i="6"/>
  <c r="G74" i="6"/>
  <c r="G59" i="6" s="1"/>
  <c r="N74" i="6"/>
  <c r="N59" i="6" s="1"/>
  <c r="AD74" i="6"/>
  <c r="K52" i="6"/>
  <c r="K48" i="6" s="1"/>
  <c r="AD63" i="6"/>
  <c r="Y63" i="6"/>
  <c r="Y59" i="6" s="1"/>
  <c r="F52" i="6"/>
  <c r="Y52" i="6"/>
  <c r="Y48" i="6" s="1"/>
  <c r="N52" i="6"/>
  <c r="N48" i="6" s="1"/>
  <c r="T52" i="6"/>
  <c r="AB52" i="6"/>
  <c r="AB48" i="6" s="1"/>
  <c r="U44" i="6"/>
  <c r="AD44" i="6" s="1"/>
  <c r="S44" i="6"/>
  <c r="L44" i="6"/>
  <c r="J44" i="6"/>
  <c r="G44" i="6"/>
  <c r="E44" i="6"/>
  <c r="AD40" i="6"/>
  <c r="Z37" i="6"/>
  <c r="X40" i="6"/>
  <c r="Y40" i="6" s="1"/>
  <c r="U37" i="6"/>
  <c r="S40" i="6"/>
  <c r="T40" i="6" s="1"/>
  <c r="P40" i="6"/>
  <c r="L37" i="6"/>
  <c r="J40" i="6"/>
  <c r="K40" i="6" s="1"/>
  <c r="G37" i="6"/>
  <c r="E40" i="6"/>
  <c r="F40" i="6" s="1"/>
  <c r="X36" i="6"/>
  <c r="S36" i="6"/>
  <c r="J36" i="6"/>
  <c r="E36" i="6"/>
  <c r="AD32" i="6"/>
  <c r="X32" i="6"/>
  <c r="Y32" i="6" s="1"/>
  <c r="S32" i="6"/>
  <c r="T32" i="6" s="1"/>
  <c r="J32" i="6"/>
  <c r="P32" i="6"/>
  <c r="E32" i="6"/>
  <c r="F32" i="6" s="1"/>
  <c r="X28" i="6"/>
  <c r="S28" i="6"/>
  <c r="E28" i="6"/>
  <c r="L19" i="6" l="1"/>
  <c r="E23" i="6"/>
  <c r="E19" i="6" s="1"/>
  <c r="J23" i="6"/>
  <c r="J19" i="6" s="1"/>
  <c r="G19" i="6"/>
  <c r="U19" i="6"/>
  <c r="AD59" i="6"/>
  <c r="T59" i="6"/>
  <c r="S23" i="6"/>
  <c r="S19" i="6" s="1"/>
  <c r="X23" i="6"/>
  <c r="X19" i="6" s="1"/>
  <c r="K32" i="6"/>
  <c r="AC74" i="6"/>
  <c r="O63" i="6"/>
  <c r="AD36" i="6"/>
  <c r="P36" i="6"/>
  <c r="P44" i="6"/>
  <c r="K44" i="6"/>
  <c r="F44" i="6"/>
  <c r="K36" i="6"/>
  <c r="K28" i="6"/>
  <c r="F36" i="6"/>
  <c r="P74" i="6"/>
  <c r="P59" i="6" s="1"/>
  <c r="F74" i="6"/>
  <c r="F59" i="6" s="1"/>
  <c r="AB28" i="6"/>
  <c r="AB40" i="6"/>
  <c r="F28" i="6"/>
  <c r="AB32" i="6"/>
  <c r="Y36" i="6"/>
  <c r="N28" i="6"/>
  <c r="Y28" i="6"/>
  <c r="O40" i="6"/>
  <c r="AC40" i="6"/>
  <c r="T28" i="6"/>
  <c r="T36" i="6"/>
  <c r="N40" i="6"/>
  <c r="N44" i="6"/>
  <c r="AC63" i="6"/>
  <c r="AC32" i="6"/>
  <c r="P28" i="6"/>
  <c r="P23" i="6" s="1"/>
  <c r="AD28" i="6"/>
  <c r="AB36" i="6"/>
  <c r="N36" i="6"/>
  <c r="O32" i="6"/>
  <c r="T48" i="6"/>
  <c r="AC52" i="6"/>
  <c r="AC48" i="6" s="1"/>
  <c r="F48" i="6"/>
  <c r="O52" i="6"/>
  <c r="O48" i="6" s="1"/>
  <c r="AB44" i="6"/>
  <c r="T44" i="6"/>
  <c r="AC44" i="6" s="1"/>
  <c r="N32" i="6"/>
  <c r="P19" i="6" l="1"/>
  <c r="K23" i="6"/>
  <c r="K19" i="6" s="1"/>
  <c r="F23" i="6"/>
  <c r="F19" i="6" s="1"/>
  <c r="AC59" i="6"/>
  <c r="AD23" i="6"/>
  <c r="AD19" i="6" s="1"/>
  <c r="AB23" i="6"/>
  <c r="AB19" i="6" s="1"/>
  <c r="Y23" i="6"/>
  <c r="Y19" i="6" s="1"/>
  <c r="T23" i="6"/>
  <c r="T19" i="6" s="1"/>
  <c r="N23" i="6"/>
  <c r="N19" i="6" s="1"/>
  <c r="O36" i="6"/>
  <c r="O44" i="6"/>
  <c r="AC36" i="6"/>
  <c r="O74" i="6"/>
  <c r="O59" i="6" s="1"/>
  <c r="AC28" i="6"/>
  <c r="O28" i="6"/>
  <c r="O23" i="6" l="1"/>
  <c r="O19" i="6" s="1"/>
  <c r="AC23" i="6"/>
  <c r="AC19" i="6" s="1"/>
  <c r="U288" i="6" l="1"/>
  <c r="G288" i="6"/>
  <c r="Z43" i="6"/>
  <c r="Z42" i="6"/>
  <c r="U43" i="6"/>
  <c r="U42" i="6"/>
  <c r="L43" i="6"/>
  <c r="L42" i="6"/>
  <c r="G43" i="6"/>
  <c r="G42" i="6"/>
  <c r="L33" i="6" l="1"/>
  <c r="Z33" i="6"/>
  <c r="L41" i="6"/>
  <c r="G33" i="6"/>
  <c r="U33" i="6"/>
  <c r="G41" i="6"/>
  <c r="U41" i="6"/>
  <c r="Z41" i="6"/>
  <c r="AD187" i="6" l="1"/>
  <c r="P187" i="6"/>
  <c r="AD186" i="6"/>
  <c r="P186" i="6"/>
  <c r="P185" i="6" l="1"/>
  <c r="AD185" i="6"/>
  <c r="X186" i="6"/>
  <c r="Y186" i="6" s="1"/>
  <c r="J186" i="6"/>
  <c r="K186" i="6" s="1"/>
  <c r="S188" i="6"/>
  <c r="E187" i="6"/>
  <c r="F187" i="6" s="1"/>
  <c r="X187" i="6"/>
  <c r="X188" i="6"/>
  <c r="J187" i="6"/>
  <c r="J188" i="6"/>
  <c r="E186" i="6"/>
  <c r="S186" i="6"/>
  <c r="S187" i="6"/>
  <c r="S185" i="6" l="1"/>
  <c r="J185" i="6"/>
  <c r="X185" i="6"/>
  <c r="K187" i="6"/>
  <c r="O187" i="6" s="1"/>
  <c r="Y188" i="6"/>
  <c r="Y187" i="6"/>
  <c r="K188" i="6"/>
  <c r="N186" i="6"/>
  <c r="N187" i="6"/>
  <c r="E188" i="6"/>
  <c r="E185" i="6" s="1"/>
  <c r="AB188" i="6"/>
  <c r="T188" i="6"/>
  <c r="F186" i="6"/>
  <c r="T186" i="6"/>
  <c r="AB186" i="6"/>
  <c r="T187" i="6"/>
  <c r="AB187" i="6"/>
  <c r="Y185" i="6" l="1"/>
  <c r="T185" i="6"/>
  <c r="AB185" i="6"/>
  <c r="K185" i="6"/>
  <c r="AC187" i="6"/>
  <c r="AC188" i="6"/>
  <c r="O186" i="6"/>
  <c r="N188" i="6"/>
  <c r="N185" i="6" s="1"/>
  <c r="F188" i="6"/>
  <c r="F185" i="6" s="1"/>
  <c r="AC186" i="6"/>
  <c r="AC185" i="6" l="1"/>
  <c r="O188" i="6"/>
  <c r="O185" i="6" s="1"/>
  <c r="X374" i="6" l="1"/>
  <c r="X367" i="6"/>
  <c r="X358" i="6"/>
  <c r="Y358" i="6" s="1"/>
  <c r="X354" i="6"/>
  <c r="Y354" i="6" s="1"/>
  <c r="X350" i="6"/>
  <c r="Y350" i="6" s="1"/>
  <c r="X346" i="6"/>
  <c r="Y346" i="6" s="1"/>
  <c r="X342" i="6"/>
  <c r="Y342" i="6" s="1"/>
  <c r="X338" i="6"/>
  <c r="Y338" i="6" s="1"/>
  <c r="X334" i="6"/>
  <c r="Y334" i="6" s="1"/>
  <c r="X326" i="6"/>
  <c r="X318" i="6"/>
  <c r="Z318" i="6" s="1"/>
  <c r="X241" i="6"/>
  <c r="Y241" i="6" s="1"/>
  <c r="X221" i="6"/>
  <c r="Y221" i="6" s="1"/>
  <c r="X210" i="6"/>
  <c r="Y210" i="6" s="1"/>
  <c r="X297" i="6"/>
  <c r="Y297" i="6" s="1"/>
  <c r="X291" i="6"/>
  <c r="Y291" i="6" s="1"/>
  <c r="X286" i="6"/>
  <c r="Y286" i="6" s="1"/>
  <c r="X281" i="6"/>
  <c r="Y281" i="6" s="1"/>
  <c r="X276" i="6"/>
  <c r="Y276" i="6" s="1"/>
  <c r="X271" i="6"/>
  <c r="Y271" i="6" s="1"/>
  <c r="X266" i="6"/>
  <c r="Y266" i="6" s="1"/>
  <c r="X261" i="6"/>
  <c r="Y261" i="6" s="1"/>
  <c r="X256" i="6"/>
  <c r="Y256" i="6" s="1"/>
  <c r="X251" i="6"/>
  <c r="Y251" i="6" s="1"/>
  <c r="X246" i="6"/>
  <c r="Y246" i="6" s="1"/>
  <c r="X236" i="6"/>
  <c r="Y236" i="6" s="1"/>
  <c r="X231" i="6"/>
  <c r="Y231" i="6" s="1"/>
  <c r="X226" i="6"/>
  <c r="Y226" i="6" s="1"/>
  <c r="X216" i="6"/>
  <c r="Y216" i="6" s="1"/>
  <c r="X183" i="6"/>
  <c r="Y183" i="6" s="1"/>
  <c r="X178" i="6"/>
  <c r="Y178" i="6" s="1"/>
  <c r="X167" i="6"/>
  <c r="Y167" i="6" s="1"/>
  <c r="X39" i="6"/>
  <c r="S338" i="6"/>
  <c r="S322" i="6"/>
  <c r="G368" i="6"/>
  <c r="L368" i="6"/>
  <c r="U368" i="6"/>
  <c r="Z368" i="6"/>
  <c r="L355" i="6"/>
  <c r="G53" i="6"/>
  <c r="L53" i="6"/>
  <c r="U53" i="6"/>
  <c r="Z53" i="6"/>
  <c r="G46" i="6"/>
  <c r="L46" i="6"/>
  <c r="U46" i="6"/>
  <c r="Z46" i="6"/>
  <c r="G47" i="6"/>
  <c r="L47" i="6"/>
  <c r="U47" i="6"/>
  <c r="Z47" i="6"/>
  <c r="Y374" i="6" l="1"/>
  <c r="S374" i="6"/>
  <c r="S350" i="6"/>
  <c r="Z367" i="6"/>
  <c r="Y367" i="6" s="1"/>
  <c r="S97" i="6"/>
  <c r="X97" i="6"/>
  <c r="X86" i="6" s="1"/>
  <c r="Y318" i="6"/>
  <c r="Z326" i="6"/>
  <c r="Y326" i="6" s="1"/>
  <c r="U322" i="6"/>
  <c r="S367" i="6"/>
  <c r="X205" i="6"/>
  <c r="S216" i="6"/>
  <c r="S246" i="6"/>
  <c r="S266" i="6"/>
  <c r="S281" i="6"/>
  <c r="S318" i="6"/>
  <c r="U318" i="6" s="1"/>
  <c r="S334" i="6"/>
  <c r="S346" i="6"/>
  <c r="S358" i="6"/>
  <c r="S205" i="6"/>
  <c r="S221" i="6"/>
  <c r="S210" i="6"/>
  <c r="S241" i="6"/>
  <c r="S231" i="6"/>
  <c r="S256" i="6"/>
  <c r="S271" i="6"/>
  <c r="S291" i="6"/>
  <c r="S326" i="6"/>
  <c r="S183" i="6"/>
  <c r="X322" i="6"/>
  <c r="AB322" i="6" s="1"/>
  <c r="S167" i="6"/>
  <c r="S178" i="6"/>
  <c r="S226" i="6"/>
  <c r="S236" i="6"/>
  <c r="S251" i="6"/>
  <c r="S261" i="6"/>
  <c r="S276" i="6"/>
  <c r="S286" i="6"/>
  <c r="S297" i="6"/>
  <c r="AB338" i="6"/>
  <c r="AC338" i="6" s="1"/>
  <c r="T338" i="6"/>
  <c r="S342" i="6"/>
  <c r="S354" i="6"/>
  <c r="U45" i="6"/>
  <c r="L45" i="6"/>
  <c r="G45" i="6"/>
  <c r="Z45" i="6"/>
  <c r="J374" i="6"/>
  <c r="J367" i="6"/>
  <c r="J358" i="6"/>
  <c r="K358" i="6" s="1"/>
  <c r="J354" i="6"/>
  <c r="K354" i="6" s="1"/>
  <c r="J350" i="6"/>
  <c r="K350" i="6" s="1"/>
  <c r="J346" i="6"/>
  <c r="K346" i="6" s="1"/>
  <c r="J342" i="6"/>
  <c r="K342" i="6" s="1"/>
  <c r="J338" i="6"/>
  <c r="K338" i="6" s="1"/>
  <c r="J334" i="6"/>
  <c r="K334" i="6" s="1"/>
  <c r="J326" i="6"/>
  <c r="J322" i="6"/>
  <c r="J318" i="6"/>
  <c r="L318" i="6" s="1"/>
  <c r="J241" i="6"/>
  <c r="K241" i="6" s="1"/>
  <c r="J221" i="6"/>
  <c r="K221" i="6" s="1"/>
  <c r="J210" i="6"/>
  <c r="K210" i="6" s="1"/>
  <c r="J297" i="6"/>
  <c r="K297" i="6" s="1"/>
  <c r="J291" i="6"/>
  <c r="K291" i="6" s="1"/>
  <c r="J286" i="6"/>
  <c r="K286" i="6" s="1"/>
  <c r="J281" i="6"/>
  <c r="K281" i="6" s="1"/>
  <c r="J276" i="6"/>
  <c r="K276" i="6" s="1"/>
  <c r="J271" i="6"/>
  <c r="K271" i="6" s="1"/>
  <c r="J266" i="6"/>
  <c r="K266" i="6" s="1"/>
  <c r="J261" i="6"/>
  <c r="K261" i="6" s="1"/>
  <c r="J256" i="6"/>
  <c r="K256" i="6" s="1"/>
  <c r="J251" i="6"/>
  <c r="K251" i="6" s="1"/>
  <c r="J246" i="6"/>
  <c r="K246" i="6" s="1"/>
  <c r="J236" i="6"/>
  <c r="K236" i="6" s="1"/>
  <c r="J231" i="6"/>
  <c r="K231" i="6" s="1"/>
  <c r="J226" i="6"/>
  <c r="K226" i="6" s="1"/>
  <c r="J216" i="6"/>
  <c r="K216" i="6" s="1"/>
  <c r="J183" i="6"/>
  <c r="K183" i="6" s="1"/>
  <c r="J178" i="6"/>
  <c r="K178" i="6" s="1"/>
  <c r="E338" i="6"/>
  <c r="E334" i="6"/>
  <c r="E286" i="6"/>
  <c r="E178" i="6"/>
  <c r="S86" i="6" l="1"/>
  <c r="AA86" i="6"/>
  <c r="X200" i="6"/>
  <c r="X195" i="6" s="1"/>
  <c r="S200" i="6"/>
  <c r="S195" i="6" s="1"/>
  <c r="J167" i="6"/>
  <c r="J86" i="6" s="1"/>
  <c r="K374" i="6"/>
  <c r="E374" i="6"/>
  <c r="AD374" i="6"/>
  <c r="AB374" i="6"/>
  <c r="E350" i="6"/>
  <c r="AB350" i="6"/>
  <c r="AC350" i="6" s="1"/>
  <c r="T350" i="6"/>
  <c r="S313" i="6"/>
  <c r="S309" i="6" s="1"/>
  <c r="X313" i="6"/>
  <c r="X309" i="6" s="1"/>
  <c r="J205" i="6"/>
  <c r="E367" i="6"/>
  <c r="L322" i="6"/>
  <c r="K322" i="6" s="1"/>
  <c r="L367" i="6"/>
  <c r="K367" i="6" s="1"/>
  <c r="AB291" i="6"/>
  <c r="T291" i="6"/>
  <c r="AC291" i="6" s="1"/>
  <c r="AB281" i="6"/>
  <c r="T281" i="6"/>
  <c r="AC281" i="6" s="1"/>
  <c r="Y205" i="6"/>
  <c r="T322" i="6"/>
  <c r="AB326" i="6"/>
  <c r="U326" i="6"/>
  <c r="T326" i="6" s="1"/>
  <c r="AC326" i="6" s="1"/>
  <c r="AB318" i="6"/>
  <c r="AD318" i="6"/>
  <c r="U367" i="6"/>
  <c r="AD367" i="6" s="1"/>
  <c r="AB367" i="6"/>
  <c r="T97" i="6"/>
  <c r="AB97" i="6"/>
  <c r="K318" i="6"/>
  <c r="L326" i="6"/>
  <c r="K326" i="6" s="1"/>
  <c r="Z322" i="6"/>
  <c r="Y322" i="6" s="1"/>
  <c r="Y97" i="6"/>
  <c r="Y86" i="6" s="1"/>
  <c r="E205" i="6"/>
  <c r="E200" i="6"/>
  <c r="E221" i="6"/>
  <c r="AB226" i="6"/>
  <c r="AC226" i="6" s="1"/>
  <c r="T226" i="6"/>
  <c r="AB231" i="6"/>
  <c r="AC231" i="6" s="1"/>
  <c r="T231" i="6"/>
  <c r="AB205" i="6"/>
  <c r="T205" i="6"/>
  <c r="T216" i="6"/>
  <c r="AB216" i="6"/>
  <c r="AC216" i="6" s="1"/>
  <c r="E226" i="6"/>
  <c r="E251" i="6"/>
  <c r="E276" i="6"/>
  <c r="E297" i="6"/>
  <c r="E322" i="6"/>
  <c r="E342" i="6"/>
  <c r="AB236" i="6"/>
  <c r="AC236" i="6" s="1"/>
  <c r="T236" i="6"/>
  <c r="T178" i="6"/>
  <c r="AB178" i="6"/>
  <c r="AC178" i="6" s="1"/>
  <c r="T271" i="6"/>
  <c r="AB271" i="6"/>
  <c r="AC271" i="6" s="1"/>
  <c r="AB241" i="6"/>
  <c r="AC241" i="6" s="1"/>
  <c r="T241" i="6"/>
  <c r="AB346" i="6"/>
  <c r="AC346" i="6" s="1"/>
  <c r="T346" i="6"/>
  <c r="E167" i="6"/>
  <c r="N178" i="6"/>
  <c r="O178" i="6" s="1"/>
  <c r="F178" i="6"/>
  <c r="E210" i="6"/>
  <c r="E241" i="6"/>
  <c r="AB354" i="6"/>
  <c r="T354" i="6"/>
  <c r="AC354" i="6" s="1"/>
  <c r="AB297" i="6"/>
  <c r="AC297" i="6" s="1"/>
  <c r="T297" i="6"/>
  <c r="AB276" i="6"/>
  <c r="AC276" i="6" s="1"/>
  <c r="T276" i="6"/>
  <c r="T261" i="6"/>
  <c r="AB261" i="6"/>
  <c r="AC261" i="6" s="1"/>
  <c r="T210" i="6"/>
  <c r="AB210" i="6"/>
  <c r="AC210" i="6" s="1"/>
  <c r="T358" i="6"/>
  <c r="AB358" i="6"/>
  <c r="AC358" i="6" s="1"/>
  <c r="T334" i="6"/>
  <c r="AB334" i="6"/>
  <c r="AC334" i="6" s="1"/>
  <c r="AB246" i="6"/>
  <c r="AC246" i="6" s="1"/>
  <c r="T246" i="6"/>
  <c r="E183" i="6"/>
  <c r="T286" i="6"/>
  <c r="AB286" i="6"/>
  <c r="AC286" i="6" s="1"/>
  <c r="T183" i="6"/>
  <c r="AB183" i="6"/>
  <c r="AC183" i="6" s="1"/>
  <c r="AB266" i="6"/>
  <c r="AC266" i="6" s="1"/>
  <c r="T266" i="6"/>
  <c r="E236" i="6"/>
  <c r="E261" i="6"/>
  <c r="N286" i="6"/>
  <c r="O286" i="6" s="1"/>
  <c r="F286" i="6"/>
  <c r="N338" i="6"/>
  <c r="O338" i="6" s="1"/>
  <c r="F338" i="6"/>
  <c r="E354" i="6"/>
  <c r="E216" i="6"/>
  <c r="E231" i="6"/>
  <c r="E246" i="6"/>
  <c r="E256" i="6"/>
  <c r="E266" i="6"/>
  <c r="E271" i="6"/>
  <c r="E281" i="6"/>
  <c r="E291" i="6"/>
  <c r="E318" i="6"/>
  <c r="G318" i="6" s="1"/>
  <c r="E326" i="6"/>
  <c r="N334" i="6"/>
  <c r="F334" i="6"/>
  <c r="O334" i="6"/>
  <c r="E346" i="6"/>
  <c r="E358" i="6"/>
  <c r="T342" i="6"/>
  <c r="AB342" i="6"/>
  <c r="AC342" i="6" s="1"/>
  <c r="T251" i="6"/>
  <c r="AB251" i="6"/>
  <c r="AC251" i="6" s="1"/>
  <c r="AB167" i="6"/>
  <c r="AC167" i="6" s="1"/>
  <c r="T167" i="6"/>
  <c r="T256" i="6"/>
  <c r="AB256" i="6"/>
  <c r="AC256" i="6" s="1"/>
  <c r="T221" i="6"/>
  <c r="AB221" i="6"/>
  <c r="AC221" i="6" s="1"/>
  <c r="X79" i="6" l="1"/>
  <c r="AB86" i="6"/>
  <c r="T86" i="6"/>
  <c r="E86" i="6"/>
  <c r="E195" i="6"/>
  <c r="S79" i="6"/>
  <c r="K167" i="6"/>
  <c r="K86" i="6" s="1"/>
  <c r="Y200" i="6"/>
  <c r="Y195" i="6" s="1"/>
  <c r="J200" i="6"/>
  <c r="J195" i="6" s="1"/>
  <c r="AB200" i="6"/>
  <c r="AB195" i="6" s="1"/>
  <c r="T200" i="6"/>
  <c r="T195" i="6" s="1"/>
  <c r="T374" i="6"/>
  <c r="AC374" i="6" s="1"/>
  <c r="N374" i="6"/>
  <c r="P374" i="6"/>
  <c r="F350" i="6"/>
  <c r="N350" i="6"/>
  <c r="O350" i="6" s="1"/>
  <c r="U313" i="6"/>
  <c r="U309" i="6" s="1"/>
  <c r="U79" i="6" s="1"/>
  <c r="AB313" i="6"/>
  <c r="AB309" i="6" s="1"/>
  <c r="E313" i="6"/>
  <c r="J313" i="6"/>
  <c r="J309" i="6" s="1"/>
  <c r="Z313" i="6"/>
  <c r="Z309" i="6" s="1"/>
  <c r="Z79" i="6" s="1"/>
  <c r="AD326" i="6"/>
  <c r="AC322" i="6"/>
  <c r="AD322" i="6"/>
  <c r="N326" i="6"/>
  <c r="G326" i="6"/>
  <c r="F326" i="6" s="1"/>
  <c r="O326" i="6" s="1"/>
  <c r="AC205" i="6"/>
  <c r="T367" i="6"/>
  <c r="AC367" i="6" s="1"/>
  <c r="G367" i="6"/>
  <c r="F367" i="6" s="1"/>
  <c r="O367" i="6" s="1"/>
  <c r="N367" i="6"/>
  <c r="N291" i="6"/>
  <c r="F291" i="6"/>
  <c r="O291" i="6" s="1"/>
  <c r="N322" i="6"/>
  <c r="G322" i="6"/>
  <c r="P322" i="6" s="1"/>
  <c r="AC97" i="6"/>
  <c r="AC86" i="6" s="1"/>
  <c r="N318" i="6"/>
  <c r="P318" i="6"/>
  <c r="N281" i="6"/>
  <c r="F281" i="6"/>
  <c r="O281" i="6" s="1"/>
  <c r="T318" i="6"/>
  <c r="AC318" i="6" s="1"/>
  <c r="K205" i="6"/>
  <c r="N346" i="6"/>
  <c r="O346" i="6" s="1"/>
  <c r="F346" i="6"/>
  <c r="N256" i="6"/>
  <c r="O256" i="6" s="1"/>
  <c r="F256" i="6"/>
  <c r="F354" i="6"/>
  <c r="O354" i="6" s="1"/>
  <c r="N354" i="6"/>
  <c r="N297" i="6"/>
  <c r="O297" i="6" s="1"/>
  <c r="F297" i="6"/>
  <c r="F205" i="6"/>
  <c r="N205" i="6"/>
  <c r="F266" i="6"/>
  <c r="N266" i="6"/>
  <c r="O266" i="6" s="1"/>
  <c r="F246" i="6"/>
  <c r="N246" i="6"/>
  <c r="O246" i="6" s="1"/>
  <c r="N261" i="6"/>
  <c r="O261" i="6" s="1"/>
  <c r="F261" i="6"/>
  <c r="F210" i="6"/>
  <c r="N210" i="6"/>
  <c r="O210" i="6" s="1"/>
  <c r="N226" i="6"/>
  <c r="O226" i="6" s="1"/>
  <c r="F226" i="6"/>
  <c r="N221" i="6"/>
  <c r="O221" i="6" s="1"/>
  <c r="F221" i="6"/>
  <c r="F216" i="6"/>
  <c r="N216" i="6"/>
  <c r="O216" i="6" s="1"/>
  <c r="N183" i="6"/>
  <c r="O183" i="6" s="1"/>
  <c r="F183" i="6"/>
  <c r="N241" i="6"/>
  <c r="O241" i="6" s="1"/>
  <c r="F241" i="6"/>
  <c r="F167" i="6"/>
  <c r="N167" i="6"/>
  <c r="N276" i="6"/>
  <c r="O276" i="6" s="1"/>
  <c r="F276" i="6"/>
  <c r="F200" i="6"/>
  <c r="N271" i="6"/>
  <c r="O271" i="6" s="1"/>
  <c r="F271" i="6"/>
  <c r="F358" i="6"/>
  <c r="N358" i="6"/>
  <c r="O358" i="6" s="1"/>
  <c r="N231" i="6"/>
  <c r="O231" i="6" s="1"/>
  <c r="F231" i="6"/>
  <c r="F236" i="6"/>
  <c r="N236" i="6"/>
  <c r="O236" i="6" s="1"/>
  <c r="N342" i="6"/>
  <c r="O342" i="6" s="1"/>
  <c r="F342" i="6"/>
  <c r="F251" i="6"/>
  <c r="N251" i="6"/>
  <c r="O251" i="6" s="1"/>
  <c r="X373" i="6"/>
  <c r="S373" i="6"/>
  <c r="J373" i="6"/>
  <c r="E373" i="6"/>
  <c r="X372" i="6"/>
  <c r="S372" i="6"/>
  <c r="J372" i="6"/>
  <c r="E372" i="6"/>
  <c r="J79" i="6" l="1"/>
  <c r="N86" i="6"/>
  <c r="F195" i="6"/>
  <c r="AB79" i="6"/>
  <c r="G313" i="6"/>
  <c r="G309" i="6" s="1"/>
  <c r="G79" i="6" s="1"/>
  <c r="E309" i="6"/>
  <c r="E79" i="6" s="1"/>
  <c r="F86" i="6"/>
  <c r="J371" i="6"/>
  <c r="S371" i="6"/>
  <c r="E371" i="6"/>
  <c r="X371" i="6"/>
  <c r="N200" i="6"/>
  <c r="N195" i="6" s="1"/>
  <c r="AC200" i="6"/>
  <c r="AC195" i="6" s="1"/>
  <c r="O167" i="6"/>
  <c r="O86" i="6" s="1"/>
  <c r="K200" i="6"/>
  <c r="K195" i="6" s="1"/>
  <c r="F374" i="6"/>
  <c r="O374" i="6" s="1"/>
  <c r="AD313" i="6"/>
  <c r="AD309" i="6" s="1"/>
  <c r="AD79" i="6" s="1"/>
  <c r="T313" i="6"/>
  <c r="T309" i="6" s="1"/>
  <c r="T79" i="6" s="1"/>
  <c r="P367" i="6"/>
  <c r="P326" i="6"/>
  <c r="L313" i="6"/>
  <c r="N313" i="6"/>
  <c r="N309" i="6" s="1"/>
  <c r="F318" i="6"/>
  <c r="O318" i="6" s="1"/>
  <c r="Y313" i="6"/>
  <c r="Y309" i="6" s="1"/>
  <c r="Y79" i="6" s="1"/>
  <c r="O205" i="6"/>
  <c r="F322" i="6"/>
  <c r="O322" i="6" s="1"/>
  <c r="AB373" i="6"/>
  <c r="T372" i="6"/>
  <c r="K372" i="6"/>
  <c r="AD373" i="6"/>
  <c r="N373" i="6"/>
  <c r="F373" i="6"/>
  <c r="Y373" i="6"/>
  <c r="N372" i="6"/>
  <c r="AB372" i="6"/>
  <c r="N79" i="6" l="1"/>
  <c r="F313" i="6"/>
  <c r="F309" i="6" s="1"/>
  <c r="F79" i="6" s="1"/>
  <c r="K313" i="6"/>
  <c r="K309" i="6" s="1"/>
  <c r="K79" i="6" s="1"/>
  <c r="L309" i="6"/>
  <c r="L79" i="6" s="1"/>
  <c r="O200" i="6"/>
  <c r="O195" i="6" s="1"/>
  <c r="AB371" i="6"/>
  <c r="N371" i="6"/>
  <c r="AC313" i="6"/>
  <c r="AC309" i="6" s="1"/>
  <c r="AC79" i="6" s="1"/>
  <c r="P313" i="6"/>
  <c r="P309" i="6" s="1"/>
  <c r="P79" i="6" s="1"/>
  <c r="P373" i="6"/>
  <c r="AD372" i="6"/>
  <c r="AD371" i="6" s="1"/>
  <c r="P372" i="6"/>
  <c r="K373" i="6"/>
  <c r="K371" i="6" s="1"/>
  <c r="F372" i="6"/>
  <c r="F371" i="6" s="1"/>
  <c r="Y372" i="6"/>
  <c r="Y371" i="6" s="1"/>
  <c r="T373" i="6"/>
  <c r="AC373" i="6" s="1"/>
  <c r="O313" i="6" l="1"/>
  <c r="O309" i="6" s="1"/>
  <c r="O79" i="6" s="1"/>
  <c r="T371" i="6"/>
  <c r="P371" i="6"/>
  <c r="AC372" i="6"/>
  <c r="AC371" i="6" s="1"/>
  <c r="O373" i="6"/>
  <c r="O372" i="6"/>
  <c r="O371" i="6" l="1"/>
  <c r="AD357" i="6"/>
  <c r="X357" i="6"/>
  <c r="Y357" i="6" s="1"/>
  <c r="S357" i="6"/>
  <c r="P357" i="6"/>
  <c r="J357" i="6"/>
  <c r="K357" i="6" s="1"/>
  <c r="E357" i="6"/>
  <c r="AD356" i="6"/>
  <c r="X356" i="6"/>
  <c r="S356" i="6"/>
  <c r="P356" i="6"/>
  <c r="J356" i="6"/>
  <c r="E356" i="6"/>
  <c r="E355" i="6" l="1"/>
  <c r="S355" i="6"/>
  <c r="P355" i="6"/>
  <c r="AD355" i="6"/>
  <c r="X355" i="6"/>
  <c r="J355" i="6"/>
  <c r="T356" i="6"/>
  <c r="AB357" i="6"/>
  <c r="AB356" i="6"/>
  <c r="Y356" i="6"/>
  <c r="Y355" i="6" s="1"/>
  <c r="K356" i="6"/>
  <c r="K355" i="6" s="1"/>
  <c r="N356" i="6"/>
  <c r="N357" i="6"/>
  <c r="F356" i="6"/>
  <c r="F357" i="6"/>
  <c r="T357" i="6"/>
  <c r="AB355" i="6" l="1"/>
  <c r="N355" i="6"/>
  <c r="F355" i="6"/>
  <c r="T355" i="6"/>
  <c r="AC356" i="6"/>
  <c r="O356" i="6"/>
  <c r="AC357" i="6"/>
  <c r="O357" i="6"/>
  <c r="O355" i="6" l="1"/>
  <c r="AC355" i="6"/>
  <c r="AD349" i="6"/>
  <c r="X349" i="6"/>
  <c r="Y349" i="6" s="1"/>
  <c r="S349" i="6"/>
  <c r="P349" i="6"/>
  <c r="J349" i="6"/>
  <c r="K349" i="6" s="1"/>
  <c r="E349" i="6"/>
  <c r="AD348" i="6"/>
  <c r="X348" i="6"/>
  <c r="S348" i="6"/>
  <c r="P348" i="6"/>
  <c r="J348" i="6"/>
  <c r="E348" i="6"/>
  <c r="J347" i="6" l="1"/>
  <c r="P347" i="6"/>
  <c r="AD347" i="6"/>
  <c r="X347" i="6"/>
  <c r="S347" i="6"/>
  <c r="E347" i="6"/>
  <c r="AB349" i="6"/>
  <c r="AB348" i="6"/>
  <c r="K348" i="6"/>
  <c r="K347" i="6" s="1"/>
  <c r="Y348" i="6"/>
  <c r="Y347" i="6" s="1"/>
  <c r="N348" i="6"/>
  <c r="N349" i="6"/>
  <c r="F348" i="6"/>
  <c r="T348" i="6"/>
  <c r="F349" i="6"/>
  <c r="O349" i="6" s="1"/>
  <c r="T349" i="6"/>
  <c r="AC349" i="6" s="1"/>
  <c r="AB347" i="6" l="1"/>
  <c r="F347" i="6"/>
  <c r="N347" i="6"/>
  <c r="T347" i="6"/>
  <c r="O348" i="6"/>
  <c r="O347" i="6" s="1"/>
  <c r="AC348" i="6"/>
  <c r="AC347" i="6" s="1"/>
  <c r="AD369" i="6"/>
  <c r="AD368" i="6" s="1"/>
  <c r="X369" i="6"/>
  <c r="S369" i="6"/>
  <c r="X366" i="6"/>
  <c r="S366" i="6"/>
  <c r="X365" i="6"/>
  <c r="S365" i="6"/>
  <c r="AD353" i="6"/>
  <c r="X353" i="6"/>
  <c r="Y353" i="6" s="1"/>
  <c r="S353" i="6"/>
  <c r="AD352" i="6"/>
  <c r="X352" i="6"/>
  <c r="S352" i="6"/>
  <c r="AD345" i="6"/>
  <c r="X345" i="6"/>
  <c r="Y345" i="6" s="1"/>
  <c r="S345" i="6"/>
  <c r="AD344" i="6"/>
  <c r="X344" i="6"/>
  <c r="S344" i="6"/>
  <c r="AD341" i="6"/>
  <c r="X341" i="6"/>
  <c r="Y341" i="6" s="1"/>
  <c r="S341" i="6"/>
  <c r="AD340" i="6"/>
  <c r="X340" i="6"/>
  <c r="S340" i="6"/>
  <c r="AD337" i="6"/>
  <c r="X337" i="6"/>
  <c r="Y337" i="6" s="1"/>
  <c r="S337" i="6"/>
  <c r="AD336" i="6"/>
  <c r="X336" i="6"/>
  <c r="S336" i="6"/>
  <c r="AD333" i="6"/>
  <c r="X333" i="6"/>
  <c r="Y333" i="6" s="1"/>
  <c r="S333" i="6"/>
  <c r="AD332" i="6"/>
  <c r="X332" i="6"/>
  <c r="S332" i="6"/>
  <c r="X325" i="6"/>
  <c r="S325" i="6"/>
  <c r="X324" i="6"/>
  <c r="S324" i="6"/>
  <c r="X321" i="6"/>
  <c r="S321" i="6"/>
  <c r="X320" i="6"/>
  <c r="S320" i="6"/>
  <c r="X317" i="6"/>
  <c r="Z317" i="6" s="1"/>
  <c r="S317" i="6"/>
  <c r="U317" i="6" s="1"/>
  <c r="X316" i="6"/>
  <c r="X307" i="6" s="1"/>
  <c r="S316" i="6"/>
  <c r="X315" i="6"/>
  <c r="Z315" i="6" s="1"/>
  <c r="S315" i="6"/>
  <c r="U315" i="6" s="1"/>
  <c r="X312" i="6"/>
  <c r="S312" i="6"/>
  <c r="X311" i="6"/>
  <c r="S311" i="6"/>
  <c r="AD240" i="6"/>
  <c r="X240" i="6"/>
  <c r="S240" i="6"/>
  <c r="AD239" i="6"/>
  <c r="X239" i="6"/>
  <c r="S239" i="6"/>
  <c r="AD220" i="6"/>
  <c r="X220" i="6"/>
  <c r="S220" i="6"/>
  <c r="AD219" i="6"/>
  <c r="X219" i="6"/>
  <c r="S219" i="6"/>
  <c r="AD209" i="6"/>
  <c r="X209" i="6"/>
  <c r="S209" i="6"/>
  <c r="AD208" i="6"/>
  <c r="X208" i="6"/>
  <c r="S208" i="6"/>
  <c r="AD199" i="6"/>
  <c r="X199" i="6"/>
  <c r="S199" i="6"/>
  <c r="AD198" i="6"/>
  <c r="X198" i="6"/>
  <c r="S198" i="6"/>
  <c r="AD296" i="6"/>
  <c r="X296" i="6"/>
  <c r="Y296" i="6" s="1"/>
  <c r="S296" i="6"/>
  <c r="AD295" i="6"/>
  <c r="X295" i="6"/>
  <c r="S295" i="6"/>
  <c r="AD294" i="6"/>
  <c r="X294" i="6"/>
  <c r="S294" i="6"/>
  <c r="X290" i="6"/>
  <c r="S290" i="6"/>
  <c r="Z288" i="6"/>
  <c r="X289" i="6"/>
  <c r="S289" i="6"/>
  <c r="AD285" i="6"/>
  <c r="X285" i="6"/>
  <c r="S285" i="6"/>
  <c r="AD284" i="6"/>
  <c r="X284" i="6"/>
  <c r="S284" i="6"/>
  <c r="X280" i="6"/>
  <c r="S280" i="6"/>
  <c r="X279" i="6"/>
  <c r="S279" i="6"/>
  <c r="AD275" i="6"/>
  <c r="X275" i="6"/>
  <c r="S275" i="6"/>
  <c r="AD274" i="6"/>
  <c r="X274" i="6"/>
  <c r="S274" i="6"/>
  <c r="AD270" i="6"/>
  <c r="X270" i="6"/>
  <c r="S270" i="6"/>
  <c r="AD269" i="6"/>
  <c r="X269" i="6"/>
  <c r="S269" i="6"/>
  <c r="AD265" i="6"/>
  <c r="X265" i="6"/>
  <c r="S265" i="6"/>
  <c r="AD264" i="6"/>
  <c r="X264" i="6"/>
  <c r="S264" i="6"/>
  <c r="AD260" i="6"/>
  <c r="X260" i="6"/>
  <c r="S260" i="6"/>
  <c r="AD259" i="6"/>
  <c r="X259" i="6"/>
  <c r="S259" i="6"/>
  <c r="AD255" i="6"/>
  <c r="X255" i="6"/>
  <c r="S255" i="6"/>
  <c r="AD254" i="6"/>
  <c r="X254" i="6"/>
  <c r="S254" i="6"/>
  <c r="AD250" i="6"/>
  <c r="X250" i="6"/>
  <c r="S250" i="6"/>
  <c r="AD249" i="6"/>
  <c r="X249" i="6"/>
  <c r="S249" i="6"/>
  <c r="AD245" i="6"/>
  <c r="X245" i="6"/>
  <c r="S245" i="6"/>
  <c r="AD244" i="6"/>
  <c r="X244" i="6"/>
  <c r="S244" i="6"/>
  <c r="AD235" i="6"/>
  <c r="X235" i="6"/>
  <c r="S235" i="6"/>
  <c r="AD234" i="6"/>
  <c r="X234" i="6"/>
  <c r="S234" i="6"/>
  <c r="AD230" i="6"/>
  <c r="X230" i="6"/>
  <c r="S230" i="6"/>
  <c r="AD229" i="6"/>
  <c r="X229" i="6"/>
  <c r="S229" i="6"/>
  <c r="AD225" i="6"/>
  <c r="X225" i="6"/>
  <c r="S225" i="6"/>
  <c r="AD224" i="6"/>
  <c r="X224" i="6"/>
  <c r="S224" i="6"/>
  <c r="AD215" i="6"/>
  <c r="X215" i="6"/>
  <c r="Y215" i="6" s="1"/>
  <c r="S215" i="6"/>
  <c r="AD214" i="6"/>
  <c r="AA193" i="6"/>
  <c r="X214" i="6"/>
  <c r="X193" i="6" s="1"/>
  <c r="S214" i="6"/>
  <c r="S193" i="6" s="1"/>
  <c r="AD213" i="6"/>
  <c r="X213" i="6"/>
  <c r="S213" i="6"/>
  <c r="AD204" i="6"/>
  <c r="X204" i="6"/>
  <c r="S204" i="6"/>
  <c r="AD203" i="6"/>
  <c r="X203" i="6"/>
  <c r="S203" i="6"/>
  <c r="AD182" i="6"/>
  <c r="X182" i="6"/>
  <c r="S182" i="6"/>
  <c r="AD181" i="6"/>
  <c r="X181" i="6"/>
  <c r="S181" i="6"/>
  <c r="AD177" i="6"/>
  <c r="X177" i="6"/>
  <c r="Y177" i="6" s="1"/>
  <c r="S177" i="6"/>
  <c r="AD176" i="6"/>
  <c r="X176" i="6"/>
  <c r="S176" i="6"/>
  <c r="AD175" i="6"/>
  <c r="X175" i="6"/>
  <c r="S175" i="6"/>
  <c r="AD166" i="6"/>
  <c r="X166" i="6"/>
  <c r="S166" i="6"/>
  <c r="AD165" i="6"/>
  <c r="X165" i="6"/>
  <c r="S165" i="6"/>
  <c r="AD161" i="6"/>
  <c r="X161" i="6"/>
  <c r="S161" i="6"/>
  <c r="AD160" i="6"/>
  <c r="X160" i="6"/>
  <c r="S160" i="6"/>
  <c r="AD156" i="6"/>
  <c r="X156" i="6"/>
  <c r="S156" i="6"/>
  <c r="AD155" i="6"/>
  <c r="X155" i="6"/>
  <c r="S155" i="6"/>
  <c r="AD151" i="6"/>
  <c r="X151" i="6"/>
  <c r="S151" i="6"/>
  <c r="AD150" i="6"/>
  <c r="X150" i="6"/>
  <c r="S150" i="6"/>
  <c r="AD146" i="6"/>
  <c r="X146" i="6"/>
  <c r="S146" i="6"/>
  <c r="AD145" i="6"/>
  <c r="X145" i="6"/>
  <c r="S145" i="6"/>
  <c r="AD141" i="6"/>
  <c r="X141" i="6"/>
  <c r="S141" i="6"/>
  <c r="AD140" i="6"/>
  <c r="X140" i="6"/>
  <c r="S140" i="6"/>
  <c r="AD136" i="6"/>
  <c r="X136" i="6"/>
  <c r="S136" i="6"/>
  <c r="AD135" i="6"/>
  <c r="X135" i="6"/>
  <c r="S135" i="6"/>
  <c r="AD131" i="6"/>
  <c r="X131" i="6"/>
  <c r="Y131" i="6" s="1"/>
  <c r="S131" i="6"/>
  <c r="AD130" i="6"/>
  <c r="X130" i="6"/>
  <c r="S130" i="6"/>
  <c r="AD126" i="6"/>
  <c r="X126" i="6"/>
  <c r="S126" i="6"/>
  <c r="AD125" i="6"/>
  <c r="X125" i="6"/>
  <c r="S125" i="6"/>
  <c r="AD121" i="6"/>
  <c r="X121" i="6"/>
  <c r="S121" i="6"/>
  <c r="AD120" i="6"/>
  <c r="X120" i="6"/>
  <c r="S120" i="6"/>
  <c r="AD116" i="6"/>
  <c r="X116" i="6"/>
  <c r="S116" i="6"/>
  <c r="AD115" i="6"/>
  <c r="X115" i="6"/>
  <c r="S115" i="6"/>
  <c r="AD111" i="6"/>
  <c r="X111" i="6"/>
  <c r="S111" i="6"/>
  <c r="AD110" i="6"/>
  <c r="X110" i="6"/>
  <c r="S110" i="6"/>
  <c r="AD106" i="6"/>
  <c r="X106" i="6"/>
  <c r="S106" i="6"/>
  <c r="AD105" i="6"/>
  <c r="X105" i="6"/>
  <c r="S105" i="6"/>
  <c r="AD96" i="6"/>
  <c r="X96" i="6"/>
  <c r="Y96" i="6" s="1"/>
  <c r="S96" i="6"/>
  <c r="AD95" i="6"/>
  <c r="AA84" i="6"/>
  <c r="X95" i="6"/>
  <c r="X84" i="6" s="1"/>
  <c r="S95" i="6"/>
  <c r="AD94" i="6"/>
  <c r="X94" i="6"/>
  <c r="S94" i="6"/>
  <c r="AD90" i="6"/>
  <c r="AA85" i="6"/>
  <c r="X90" i="6"/>
  <c r="S90" i="6"/>
  <c r="AD89" i="6"/>
  <c r="AA83" i="6"/>
  <c r="X89" i="6"/>
  <c r="S89" i="6"/>
  <c r="X73" i="6"/>
  <c r="S73" i="6"/>
  <c r="X72" i="6"/>
  <c r="S72" i="6"/>
  <c r="X70" i="6"/>
  <c r="S70" i="6"/>
  <c r="X69" i="6"/>
  <c r="S69" i="6"/>
  <c r="AC66" i="6"/>
  <c r="X66" i="6"/>
  <c r="S66" i="6"/>
  <c r="AC65" i="6"/>
  <c r="X65" i="6"/>
  <c r="S65" i="6"/>
  <c r="X62" i="6"/>
  <c r="S62" i="6"/>
  <c r="X61" i="6"/>
  <c r="S61" i="6"/>
  <c r="AD55" i="6"/>
  <c r="X55" i="6"/>
  <c r="Y55" i="6" s="1"/>
  <c r="S55" i="6"/>
  <c r="AD54" i="6"/>
  <c r="X54" i="6"/>
  <c r="S54" i="6"/>
  <c r="AD51" i="6"/>
  <c r="X51" i="6"/>
  <c r="S51" i="6"/>
  <c r="AD50" i="6"/>
  <c r="X50" i="6"/>
  <c r="S50" i="6"/>
  <c r="X43" i="6"/>
  <c r="S43" i="6"/>
  <c r="X42" i="6"/>
  <c r="S42" i="6"/>
  <c r="AD39" i="6"/>
  <c r="Y39" i="6"/>
  <c r="S39" i="6"/>
  <c r="AD38" i="6"/>
  <c r="X38" i="6"/>
  <c r="X37" i="6" s="1"/>
  <c r="S38" i="6"/>
  <c r="X35" i="6"/>
  <c r="S35" i="6"/>
  <c r="X34" i="6"/>
  <c r="S34" i="6"/>
  <c r="AD31" i="6"/>
  <c r="X31" i="6"/>
  <c r="S31" i="6"/>
  <c r="AD30" i="6"/>
  <c r="X30" i="6"/>
  <c r="S30" i="6"/>
  <c r="X27" i="6"/>
  <c r="S27" i="6"/>
  <c r="AA26" i="6"/>
  <c r="AA21" i="6" s="1"/>
  <c r="AA17" i="6" s="1"/>
  <c r="X26" i="6"/>
  <c r="S26" i="6"/>
  <c r="P369" i="6"/>
  <c r="P368" i="6" s="1"/>
  <c r="J369" i="6"/>
  <c r="E369" i="6"/>
  <c r="E368" i="6" s="1"/>
  <c r="J366" i="6"/>
  <c r="E366" i="6"/>
  <c r="J365" i="6"/>
  <c r="E365" i="6"/>
  <c r="P353" i="6"/>
  <c r="J353" i="6"/>
  <c r="K353" i="6" s="1"/>
  <c r="E353" i="6"/>
  <c r="P352" i="6"/>
  <c r="J352" i="6"/>
  <c r="E352" i="6"/>
  <c r="P345" i="6"/>
  <c r="J345" i="6"/>
  <c r="K345" i="6" s="1"/>
  <c r="E345" i="6"/>
  <c r="P344" i="6"/>
  <c r="J344" i="6"/>
  <c r="E344" i="6"/>
  <c r="P341" i="6"/>
  <c r="J341" i="6"/>
  <c r="K341" i="6" s="1"/>
  <c r="E341" i="6"/>
  <c r="P340" i="6"/>
  <c r="J340" i="6"/>
  <c r="E340" i="6"/>
  <c r="P337" i="6"/>
  <c r="J337" i="6"/>
  <c r="K337" i="6" s="1"/>
  <c r="E337" i="6"/>
  <c r="P336" i="6"/>
  <c r="J336" i="6"/>
  <c r="E336" i="6"/>
  <c r="P333" i="6"/>
  <c r="J333" i="6"/>
  <c r="K333" i="6" s="1"/>
  <c r="E333" i="6"/>
  <c r="P332" i="6"/>
  <c r="J332" i="6"/>
  <c r="E332" i="6"/>
  <c r="J325" i="6"/>
  <c r="E325" i="6"/>
  <c r="J324" i="6"/>
  <c r="E324" i="6"/>
  <c r="J321" i="6"/>
  <c r="E321" i="6"/>
  <c r="J320" i="6"/>
  <c r="E320" i="6"/>
  <c r="J317" i="6"/>
  <c r="L317" i="6" s="1"/>
  <c r="E317" i="6"/>
  <c r="G317" i="6" s="1"/>
  <c r="J316" i="6"/>
  <c r="J307" i="6" s="1"/>
  <c r="E316" i="6"/>
  <c r="E307" i="6" s="1"/>
  <c r="J315" i="6"/>
  <c r="L315" i="6" s="1"/>
  <c r="E315" i="6"/>
  <c r="G315" i="6" s="1"/>
  <c r="J312" i="6"/>
  <c r="E312" i="6"/>
  <c r="J311" i="6"/>
  <c r="E311" i="6"/>
  <c r="P240" i="6"/>
  <c r="J240" i="6"/>
  <c r="E240" i="6"/>
  <c r="P239" i="6"/>
  <c r="J239" i="6"/>
  <c r="E239" i="6"/>
  <c r="P220" i="6"/>
  <c r="J220" i="6"/>
  <c r="E220" i="6"/>
  <c r="P219" i="6"/>
  <c r="J219" i="6"/>
  <c r="E219" i="6"/>
  <c r="P209" i="6"/>
  <c r="J209" i="6"/>
  <c r="E209" i="6"/>
  <c r="P208" i="6"/>
  <c r="J208" i="6"/>
  <c r="E208" i="6"/>
  <c r="P199" i="6"/>
  <c r="J199" i="6"/>
  <c r="E199" i="6"/>
  <c r="P198" i="6"/>
  <c r="J198" i="6"/>
  <c r="E198" i="6"/>
  <c r="P296" i="6"/>
  <c r="J296" i="6"/>
  <c r="K296" i="6" s="1"/>
  <c r="E296" i="6"/>
  <c r="P295" i="6"/>
  <c r="J295" i="6"/>
  <c r="E295" i="6"/>
  <c r="P294" i="6"/>
  <c r="J294" i="6"/>
  <c r="E294" i="6"/>
  <c r="J290" i="6"/>
  <c r="E290" i="6"/>
  <c r="L288" i="6"/>
  <c r="J289" i="6"/>
  <c r="E289" i="6"/>
  <c r="P285" i="6"/>
  <c r="M195" i="6"/>
  <c r="J285" i="6"/>
  <c r="E285" i="6"/>
  <c r="P284" i="6"/>
  <c r="P283" i="6" s="1"/>
  <c r="J284" i="6"/>
  <c r="E284" i="6"/>
  <c r="J280" i="6"/>
  <c r="E280" i="6"/>
  <c r="J279" i="6"/>
  <c r="E279" i="6"/>
  <c r="P275" i="6"/>
  <c r="J275" i="6"/>
  <c r="E275" i="6"/>
  <c r="P274" i="6"/>
  <c r="J274" i="6"/>
  <c r="E274" i="6"/>
  <c r="P270" i="6"/>
  <c r="J270" i="6"/>
  <c r="E270" i="6"/>
  <c r="P269" i="6"/>
  <c r="J269" i="6"/>
  <c r="E269" i="6"/>
  <c r="P265" i="6"/>
  <c r="J265" i="6"/>
  <c r="E265" i="6"/>
  <c r="P264" i="6"/>
  <c r="J264" i="6"/>
  <c r="E264" i="6"/>
  <c r="P260" i="6"/>
  <c r="J260" i="6"/>
  <c r="E260" i="6"/>
  <c r="P259" i="6"/>
  <c r="J259" i="6"/>
  <c r="E259" i="6"/>
  <c r="P255" i="6"/>
  <c r="J255" i="6"/>
  <c r="E255" i="6"/>
  <c r="P254" i="6"/>
  <c r="J254" i="6"/>
  <c r="E254" i="6"/>
  <c r="P250" i="6"/>
  <c r="J250" i="6"/>
  <c r="E250" i="6"/>
  <c r="P249" i="6"/>
  <c r="J249" i="6"/>
  <c r="E249" i="6"/>
  <c r="P245" i="6"/>
  <c r="J245" i="6"/>
  <c r="E245" i="6"/>
  <c r="P244" i="6"/>
  <c r="J244" i="6"/>
  <c r="E244" i="6"/>
  <c r="P235" i="6"/>
  <c r="J235" i="6"/>
  <c r="E235" i="6"/>
  <c r="P234" i="6"/>
  <c r="J234" i="6"/>
  <c r="E234" i="6"/>
  <c r="P230" i="6"/>
  <c r="J230" i="6"/>
  <c r="E230" i="6"/>
  <c r="P229" i="6"/>
  <c r="J229" i="6"/>
  <c r="E229" i="6"/>
  <c r="P225" i="6"/>
  <c r="J225" i="6"/>
  <c r="E225" i="6"/>
  <c r="P224" i="6"/>
  <c r="J224" i="6"/>
  <c r="E224" i="6"/>
  <c r="P215" i="6"/>
  <c r="J215" i="6"/>
  <c r="K215" i="6" s="1"/>
  <c r="E215" i="6"/>
  <c r="P214" i="6"/>
  <c r="P193" i="6" s="1"/>
  <c r="M193" i="6"/>
  <c r="J214" i="6"/>
  <c r="E214" i="6"/>
  <c r="E193" i="6" s="1"/>
  <c r="P213" i="6"/>
  <c r="J213" i="6"/>
  <c r="E213" i="6"/>
  <c r="P204" i="6"/>
  <c r="J204" i="6"/>
  <c r="E204" i="6"/>
  <c r="P203" i="6"/>
  <c r="J203" i="6"/>
  <c r="J202" i="6" s="1"/>
  <c r="E203" i="6"/>
  <c r="P182" i="6"/>
  <c r="J182" i="6"/>
  <c r="E182" i="6"/>
  <c r="P181" i="6"/>
  <c r="J181" i="6"/>
  <c r="E181" i="6"/>
  <c r="P177" i="6"/>
  <c r="J177" i="6"/>
  <c r="E177" i="6"/>
  <c r="P176" i="6"/>
  <c r="M86" i="6"/>
  <c r="J176" i="6"/>
  <c r="E176" i="6"/>
  <c r="P175" i="6"/>
  <c r="J175" i="6"/>
  <c r="E175" i="6"/>
  <c r="P166" i="6"/>
  <c r="J166" i="6"/>
  <c r="E166" i="6"/>
  <c r="P165" i="6"/>
  <c r="J165" i="6"/>
  <c r="E165" i="6"/>
  <c r="P161" i="6"/>
  <c r="J161" i="6"/>
  <c r="E161" i="6"/>
  <c r="P160" i="6"/>
  <c r="J160" i="6"/>
  <c r="E160" i="6"/>
  <c r="P156" i="6"/>
  <c r="J156" i="6"/>
  <c r="E156" i="6"/>
  <c r="P155" i="6"/>
  <c r="J155" i="6"/>
  <c r="E155" i="6"/>
  <c r="P151" i="6"/>
  <c r="J151" i="6"/>
  <c r="E151" i="6"/>
  <c r="P150" i="6"/>
  <c r="J150" i="6"/>
  <c r="E150" i="6"/>
  <c r="P146" i="6"/>
  <c r="J146" i="6"/>
  <c r="E146" i="6"/>
  <c r="P145" i="6"/>
  <c r="J145" i="6"/>
  <c r="E145" i="6"/>
  <c r="P141" i="6"/>
  <c r="J141" i="6"/>
  <c r="E141" i="6"/>
  <c r="P140" i="6"/>
  <c r="J140" i="6"/>
  <c r="E140" i="6"/>
  <c r="P136" i="6"/>
  <c r="J136" i="6"/>
  <c r="E136" i="6"/>
  <c r="P135" i="6"/>
  <c r="J135" i="6"/>
  <c r="E135" i="6"/>
  <c r="P131" i="6"/>
  <c r="J131" i="6"/>
  <c r="K131" i="6" s="1"/>
  <c r="E131" i="6"/>
  <c r="P130" i="6"/>
  <c r="J130" i="6"/>
  <c r="E130" i="6"/>
  <c r="P126" i="6"/>
  <c r="J126" i="6"/>
  <c r="E126" i="6"/>
  <c r="F126" i="6" s="1"/>
  <c r="P125" i="6"/>
  <c r="J125" i="6"/>
  <c r="E125" i="6"/>
  <c r="P121" i="6"/>
  <c r="J121" i="6"/>
  <c r="E121" i="6"/>
  <c r="P120" i="6"/>
  <c r="J120" i="6"/>
  <c r="E120" i="6"/>
  <c r="P116" i="6"/>
  <c r="J116" i="6"/>
  <c r="E116" i="6"/>
  <c r="P115" i="6"/>
  <c r="J115" i="6"/>
  <c r="E115" i="6"/>
  <c r="P111" i="6"/>
  <c r="J111" i="6"/>
  <c r="E111" i="6"/>
  <c r="P110" i="6"/>
  <c r="J110" i="6"/>
  <c r="E110" i="6"/>
  <c r="P106" i="6"/>
  <c r="J106" i="6"/>
  <c r="E106" i="6"/>
  <c r="P105" i="6"/>
  <c r="J105" i="6"/>
  <c r="E105" i="6"/>
  <c r="P96" i="6"/>
  <c r="J96" i="6"/>
  <c r="K96" i="6" s="1"/>
  <c r="E96" i="6"/>
  <c r="P95" i="6"/>
  <c r="M84" i="6"/>
  <c r="J95" i="6"/>
  <c r="J84" i="6" s="1"/>
  <c r="E95" i="6"/>
  <c r="E84" i="6" s="1"/>
  <c r="P94" i="6"/>
  <c r="J94" i="6"/>
  <c r="E94" i="6"/>
  <c r="P90" i="6"/>
  <c r="M85" i="6"/>
  <c r="J90" i="6"/>
  <c r="E90" i="6"/>
  <c r="P89" i="6"/>
  <c r="M83" i="6"/>
  <c r="J89" i="6"/>
  <c r="E89" i="6"/>
  <c r="J73" i="6"/>
  <c r="E73" i="6"/>
  <c r="J72" i="6"/>
  <c r="E72" i="6"/>
  <c r="J70" i="6"/>
  <c r="L70" i="6" s="1"/>
  <c r="E70" i="6"/>
  <c r="J69" i="6"/>
  <c r="E69" i="6"/>
  <c r="O66" i="6"/>
  <c r="J66" i="6"/>
  <c r="E66" i="6"/>
  <c r="O65" i="6"/>
  <c r="J65" i="6"/>
  <c r="E65" i="6"/>
  <c r="J62" i="6"/>
  <c r="E62" i="6"/>
  <c r="J61" i="6"/>
  <c r="E61" i="6"/>
  <c r="P55" i="6"/>
  <c r="J55" i="6"/>
  <c r="K55" i="6" s="1"/>
  <c r="E55" i="6"/>
  <c r="P54" i="6"/>
  <c r="J54" i="6"/>
  <c r="E54" i="6"/>
  <c r="P51" i="6"/>
  <c r="J51" i="6"/>
  <c r="E51" i="6"/>
  <c r="P50" i="6"/>
  <c r="J50" i="6"/>
  <c r="E50" i="6"/>
  <c r="J43" i="6"/>
  <c r="E43" i="6"/>
  <c r="J42" i="6"/>
  <c r="E42" i="6"/>
  <c r="P39" i="6"/>
  <c r="J39" i="6"/>
  <c r="E39" i="6"/>
  <c r="P38" i="6"/>
  <c r="J38" i="6"/>
  <c r="E38" i="6"/>
  <c r="J35" i="6"/>
  <c r="E35" i="6"/>
  <c r="J34" i="6"/>
  <c r="E34" i="6"/>
  <c r="P31" i="6"/>
  <c r="J31" i="6"/>
  <c r="E31" i="6"/>
  <c r="P30" i="6"/>
  <c r="J30" i="6"/>
  <c r="E30" i="6"/>
  <c r="J27" i="6"/>
  <c r="E27" i="6"/>
  <c r="M26" i="6"/>
  <c r="M21" i="6" s="1"/>
  <c r="M17" i="6" s="1"/>
  <c r="J26" i="6"/>
  <c r="E26" i="6"/>
  <c r="X335" i="6" l="1"/>
  <c r="X343" i="6"/>
  <c r="E21" i="6"/>
  <c r="E57" i="6"/>
  <c r="E77" i="6"/>
  <c r="X77" i="6"/>
  <c r="J57" i="6"/>
  <c r="E22" i="6"/>
  <c r="E58" i="6"/>
  <c r="AA77" i="6"/>
  <c r="S331" i="6"/>
  <c r="AD335" i="6"/>
  <c r="S339" i="6"/>
  <c r="AD343" i="6"/>
  <c r="S351" i="6"/>
  <c r="J22" i="6"/>
  <c r="J58" i="6"/>
  <c r="J83" i="6"/>
  <c r="J21" i="6"/>
  <c r="J193" i="6"/>
  <c r="J77" i="6" s="1"/>
  <c r="P218" i="6"/>
  <c r="X83" i="6"/>
  <c r="S84" i="6"/>
  <c r="X58" i="6"/>
  <c r="P84" i="6"/>
  <c r="AD202" i="6"/>
  <c r="AD223" i="6"/>
  <c r="AD233" i="6"/>
  <c r="AD248" i="6"/>
  <c r="AD258" i="6"/>
  <c r="AD268" i="6"/>
  <c r="AD283" i="6"/>
  <c r="AD218" i="6"/>
  <c r="M77" i="6"/>
  <c r="AD84" i="6"/>
  <c r="AD180" i="6"/>
  <c r="AD212" i="6"/>
  <c r="AD228" i="6"/>
  <c r="AD243" i="6"/>
  <c r="AD253" i="6"/>
  <c r="AD263" i="6"/>
  <c r="AD273" i="6"/>
  <c r="AD207" i="6"/>
  <c r="AD238" i="6"/>
  <c r="S58" i="6"/>
  <c r="X57" i="6"/>
  <c r="X22" i="6"/>
  <c r="S21" i="6"/>
  <c r="S57" i="6"/>
  <c r="S22" i="6"/>
  <c r="X21" i="6"/>
  <c r="E288" i="6"/>
  <c r="E207" i="6"/>
  <c r="E308" i="6"/>
  <c r="S83" i="6"/>
  <c r="P335" i="6"/>
  <c r="P207" i="6"/>
  <c r="AD29" i="6"/>
  <c r="AC64" i="6"/>
  <c r="S85" i="6"/>
  <c r="E218" i="6"/>
  <c r="S335" i="6"/>
  <c r="P238" i="6"/>
  <c r="P339" i="6"/>
  <c r="P351" i="6"/>
  <c r="S29" i="6"/>
  <c r="AD53" i="6"/>
  <c r="AD93" i="6"/>
  <c r="P93" i="6"/>
  <c r="J306" i="6"/>
  <c r="AD85" i="6"/>
  <c r="E29" i="6"/>
  <c r="AD109" i="6"/>
  <c r="AD119" i="6"/>
  <c r="AD129" i="6"/>
  <c r="AD139" i="6"/>
  <c r="AD149" i="6"/>
  <c r="AD159" i="6"/>
  <c r="AD293" i="6"/>
  <c r="P29" i="6"/>
  <c r="E83" i="6"/>
  <c r="E85" i="6"/>
  <c r="P109" i="6"/>
  <c r="E114" i="6"/>
  <c r="E144" i="6"/>
  <c r="P159" i="6"/>
  <c r="E164" i="6"/>
  <c r="P180" i="6"/>
  <c r="AD104" i="6"/>
  <c r="AD114" i="6"/>
  <c r="AD124" i="6"/>
  <c r="S129" i="6"/>
  <c r="AD134" i="6"/>
  <c r="AD144" i="6"/>
  <c r="P114" i="6"/>
  <c r="E129" i="6"/>
  <c r="P154" i="6"/>
  <c r="P164" i="6"/>
  <c r="P174" i="6"/>
  <c r="E180" i="6"/>
  <c r="P202" i="6"/>
  <c r="E212" i="6"/>
  <c r="AD339" i="6"/>
  <c r="S343" i="6"/>
  <c r="E238" i="6"/>
  <c r="P83" i="6"/>
  <c r="P85" i="6"/>
  <c r="J129" i="6"/>
  <c r="E223" i="6"/>
  <c r="P228" i="6"/>
  <c r="E233" i="6"/>
  <c r="P243" i="6"/>
  <c r="E248" i="6"/>
  <c r="P253" i="6"/>
  <c r="E258" i="6"/>
  <c r="E268" i="6"/>
  <c r="P273" i="6"/>
  <c r="E283" i="6"/>
  <c r="E293" i="6"/>
  <c r="J308" i="6"/>
  <c r="J331" i="6"/>
  <c r="J339" i="6"/>
  <c r="J351" i="6"/>
  <c r="X85" i="6"/>
  <c r="X81" i="6" s="1"/>
  <c r="J85" i="6"/>
  <c r="AD154" i="6"/>
  <c r="AD164" i="6"/>
  <c r="AD174" i="6"/>
  <c r="X288" i="6"/>
  <c r="X331" i="6"/>
  <c r="X339" i="6"/>
  <c r="X351" i="6"/>
  <c r="P223" i="6"/>
  <c r="E228" i="6"/>
  <c r="P233" i="6"/>
  <c r="E243" i="6"/>
  <c r="E253" i="6"/>
  <c r="P258" i="6"/>
  <c r="E263" i="6"/>
  <c r="P268" i="6"/>
  <c r="E273" i="6"/>
  <c r="P293" i="6"/>
  <c r="J335" i="6"/>
  <c r="J343" i="6"/>
  <c r="X29" i="6"/>
  <c r="X49" i="6"/>
  <c r="AD83" i="6"/>
  <c r="X129" i="6"/>
  <c r="AD351" i="6"/>
  <c r="S308" i="6"/>
  <c r="M79" i="6"/>
  <c r="J29" i="6"/>
  <c r="J192" i="6"/>
  <c r="J194" i="6"/>
  <c r="X192" i="6"/>
  <c r="X194" i="6"/>
  <c r="X306" i="6"/>
  <c r="U316" i="6"/>
  <c r="U307" i="6" s="1"/>
  <c r="S307" i="6"/>
  <c r="M192" i="6"/>
  <c r="M76" i="6" s="1"/>
  <c r="M194" i="6"/>
  <c r="M78" i="6" s="1"/>
  <c r="AD193" i="6"/>
  <c r="AA192" i="6"/>
  <c r="AA194" i="6"/>
  <c r="E192" i="6"/>
  <c r="E194" i="6"/>
  <c r="E78" i="6" s="1"/>
  <c r="E306" i="6"/>
  <c r="E304" i="6" s="1"/>
  <c r="S192" i="6"/>
  <c r="S194" i="6"/>
  <c r="S306" i="6"/>
  <c r="X308" i="6"/>
  <c r="X25" i="6"/>
  <c r="S25" i="6"/>
  <c r="J25" i="6"/>
  <c r="E25" i="6"/>
  <c r="X47" i="6"/>
  <c r="W47" i="6" s="1"/>
  <c r="G316" i="6"/>
  <c r="G307" i="6" s="1"/>
  <c r="G77" i="6" s="1"/>
  <c r="P144" i="6"/>
  <c r="L316" i="6"/>
  <c r="L307" i="6" s="1"/>
  <c r="L77" i="6" s="1"/>
  <c r="Z316" i="6"/>
  <c r="Z307" i="6" s="1"/>
  <c r="P129" i="6"/>
  <c r="P104" i="6"/>
  <c r="P134" i="6"/>
  <c r="E278" i="6"/>
  <c r="E124" i="6"/>
  <c r="P119" i="6"/>
  <c r="P139" i="6"/>
  <c r="P124" i="6"/>
  <c r="P248" i="6"/>
  <c r="P263" i="6"/>
  <c r="J288" i="6"/>
  <c r="S288" i="6"/>
  <c r="P149" i="6"/>
  <c r="P212" i="6"/>
  <c r="E139" i="6"/>
  <c r="AD331" i="6"/>
  <c r="E93" i="6"/>
  <c r="E119" i="6"/>
  <c r="E159" i="6"/>
  <c r="E174" i="6"/>
  <c r="E149" i="6"/>
  <c r="E134" i="6"/>
  <c r="E202" i="6"/>
  <c r="Z278" i="6"/>
  <c r="E104" i="6"/>
  <c r="P197" i="6"/>
  <c r="E109" i="6"/>
  <c r="E197" i="6"/>
  <c r="X202" i="6"/>
  <c r="X212" i="6"/>
  <c r="S278" i="6"/>
  <c r="AD197" i="6"/>
  <c r="U278" i="6"/>
  <c r="P88" i="6"/>
  <c r="L278" i="6"/>
  <c r="J278" i="6"/>
  <c r="J197" i="6"/>
  <c r="S283" i="6"/>
  <c r="S293" i="6"/>
  <c r="S197" i="6"/>
  <c r="S207" i="6"/>
  <c r="S218" i="6"/>
  <c r="S238" i="6"/>
  <c r="E88" i="6"/>
  <c r="E154" i="6"/>
  <c r="AD88" i="6"/>
  <c r="X278" i="6"/>
  <c r="X197" i="6"/>
  <c r="J174" i="6"/>
  <c r="J212" i="6"/>
  <c r="G278" i="6"/>
  <c r="S104" i="6"/>
  <c r="S109" i="6"/>
  <c r="S114" i="6"/>
  <c r="S119" i="6"/>
  <c r="S124" i="6"/>
  <c r="S134" i="6"/>
  <c r="S139" i="6"/>
  <c r="S144" i="6"/>
  <c r="S149" i="6"/>
  <c r="S154" i="6"/>
  <c r="S159" i="6"/>
  <c r="S164" i="6"/>
  <c r="S174" i="6"/>
  <c r="S180" i="6"/>
  <c r="S202" i="6"/>
  <c r="S212" i="6"/>
  <c r="S223" i="6"/>
  <c r="S228" i="6"/>
  <c r="S233" i="6"/>
  <c r="S243" i="6"/>
  <c r="S248" i="6"/>
  <c r="S253" i="6"/>
  <c r="S258" i="6"/>
  <c r="S263" i="6"/>
  <c r="S268" i="6"/>
  <c r="S273" i="6"/>
  <c r="Y295" i="6"/>
  <c r="X293" i="6"/>
  <c r="Y285" i="6"/>
  <c r="X283" i="6"/>
  <c r="Y275" i="6"/>
  <c r="X273" i="6"/>
  <c r="Y270" i="6"/>
  <c r="X268" i="6"/>
  <c r="Y265" i="6"/>
  <c r="X263" i="6"/>
  <c r="Y260" i="6"/>
  <c r="X258" i="6"/>
  <c r="Y255" i="6"/>
  <c r="X253" i="6"/>
  <c r="Y250" i="6"/>
  <c r="X248" i="6"/>
  <c r="Y245" i="6"/>
  <c r="X243" i="6"/>
  <c r="Y240" i="6"/>
  <c r="X238" i="6"/>
  <c r="Y235" i="6"/>
  <c r="X233" i="6"/>
  <c r="Y230" i="6"/>
  <c r="X228" i="6"/>
  <c r="Y225" i="6"/>
  <c r="X223" i="6"/>
  <c r="Y220" i="6"/>
  <c r="X218" i="6"/>
  <c r="Y209" i="6"/>
  <c r="X207" i="6"/>
  <c r="Y182" i="6"/>
  <c r="X180" i="6"/>
  <c r="Y176" i="6"/>
  <c r="X174" i="6"/>
  <c r="Y166" i="6"/>
  <c r="X164" i="6"/>
  <c r="Y161" i="6"/>
  <c r="X159" i="6"/>
  <c r="Y156" i="6"/>
  <c r="X154" i="6"/>
  <c r="Y151" i="6"/>
  <c r="X149" i="6"/>
  <c r="Y146" i="6"/>
  <c r="X144" i="6"/>
  <c r="Y141" i="6"/>
  <c r="X139" i="6"/>
  <c r="Y136" i="6"/>
  <c r="X134" i="6"/>
  <c r="Y126" i="6"/>
  <c r="X124" i="6"/>
  <c r="Y121" i="6"/>
  <c r="X119" i="6"/>
  <c r="Y116" i="6"/>
  <c r="X114" i="6"/>
  <c r="Y111" i="6"/>
  <c r="X109" i="6"/>
  <c r="Y106" i="6"/>
  <c r="X104" i="6"/>
  <c r="X93" i="6"/>
  <c r="X88" i="6"/>
  <c r="S93" i="6"/>
  <c r="S88" i="6"/>
  <c r="K295" i="6"/>
  <c r="J293" i="6"/>
  <c r="K285" i="6"/>
  <c r="J283" i="6"/>
  <c r="K275" i="6"/>
  <c r="J273" i="6"/>
  <c r="K270" i="6"/>
  <c r="J268" i="6"/>
  <c r="K265" i="6"/>
  <c r="J263" i="6"/>
  <c r="K260" i="6"/>
  <c r="J258" i="6"/>
  <c r="K255" i="6"/>
  <c r="J253" i="6"/>
  <c r="K250" i="6"/>
  <c r="J248" i="6"/>
  <c r="K245" i="6"/>
  <c r="J243" i="6"/>
  <c r="K240" i="6"/>
  <c r="J238" i="6"/>
  <c r="K235" i="6"/>
  <c r="J233" i="6"/>
  <c r="K230" i="6"/>
  <c r="J228" i="6"/>
  <c r="K225" i="6"/>
  <c r="J223" i="6"/>
  <c r="K220" i="6"/>
  <c r="J218" i="6"/>
  <c r="K209" i="6"/>
  <c r="J207" i="6"/>
  <c r="K182" i="6"/>
  <c r="J180" i="6"/>
  <c r="K166" i="6"/>
  <c r="J164" i="6"/>
  <c r="K161" i="6"/>
  <c r="J159" i="6"/>
  <c r="K156" i="6"/>
  <c r="J154" i="6"/>
  <c r="K151" i="6"/>
  <c r="J149" i="6"/>
  <c r="K146" i="6"/>
  <c r="J144" i="6"/>
  <c r="K141" i="6"/>
  <c r="J139" i="6"/>
  <c r="K136" i="6"/>
  <c r="J134" i="6"/>
  <c r="K126" i="6"/>
  <c r="J124" i="6"/>
  <c r="K121" i="6"/>
  <c r="J119" i="6"/>
  <c r="K116" i="6"/>
  <c r="J114" i="6"/>
  <c r="K111" i="6"/>
  <c r="J109" i="6"/>
  <c r="K106" i="6"/>
  <c r="J104" i="6"/>
  <c r="J93" i="6"/>
  <c r="J88" i="6"/>
  <c r="E343" i="6"/>
  <c r="E331" i="6"/>
  <c r="E335" i="6"/>
  <c r="E351" i="6"/>
  <c r="S49" i="6"/>
  <c r="E339" i="6"/>
  <c r="N130" i="6"/>
  <c r="K199" i="6"/>
  <c r="P331" i="6"/>
  <c r="Y199" i="6"/>
  <c r="P343" i="6"/>
  <c r="AA195" i="6"/>
  <c r="AA79" i="6" s="1"/>
  <c r="AD37" i="6"/>
  <c r="AD47" i="6"/>
  <c r="O64" i="6"/>
  <c r="P49" i="6"/>
  <c r="X319" i="6"/>
  <c r="J310" i="6"/>
  <c r="E323" i="6"/>
  <c r="E364" i="6"/>
  <c r="N229" i="6"/>
  <c r="S319" i="6"/>
  <c r="E314" i="6"/>
  <c r="J364" i="6"/>
  <c r="X310" i="6"/>
  <c r="S364" i="6"/>
  <c r="J314" i="6"/>
  <c r="E319" i="6"/>
  <c r="S314" i="6"/>
  <c r="X323" i="6"/>
  <c r="X364" i="6"/>
  <c r="S310" i="6"/>
  <c r="J323" i="6"/>
  <c r="S323" i="6"/>
  <c r="E310" i="6"/>
  <c r="J319" i="6"/>
  <c r="X314" i="6"/>
  <c r="E60" i="6"/>
  <c r="E71" i="6"/>
  <c r="J33" i="6"/>
  <c r="J60" i="6"/>
  <c r="S33" i="6"/>
  <c r="S60" i="6"/>
  <c r="S71" i="6"/>
  <c r="X60" i="6"/>
  <c r="S64" i="6"/>
  <c r="AD49" i="6"/>
  <c r="E37" i="6"/>
  <c r="J41" i="6"/>
  <c r="E64" i="6"/>
  <c r="S41" i="6"/>
  <c r="Z73" i="6"/>
  <c r="X71" i="6"/>
  <c r="L66" i="6"/>
  <c r="J64" i="6"/>
  <c r="L73" i="6"/>
  <c r="J71" i="6"/>
  <c r="Z66" i="6"/>
  <c r="X64" i="6"/>
  <c r="P37" i="6"/>
  <c r="E49" i="6"/>
  <c r="E41" i="6"/>
  <c r="J49" i="6"/>
  <c r="X33" i="6"/>
  <c r="E33" i="6"/>
  <c r="S37" i="6"/>
  <c r="X41" i="6"/>
  <c r="K39" i="6"/>
  <c r="J37" i="6"/>
  <c r="K31" i="6"/>
  <c r="E47" i="6"/>
  <c r="D47" i="6" s="1"/>
  <c r="E53" i="6"/>
  <c r="P35" i="6"/>
  <c r="P290" i="6"/>
  <c r="P47" i="6"/>
  <c r="P53" i="6"/>
  <c r="AD290" i="6"/>
  <c r="E68" i="6"/>
  <c r="P43" i="6"/>
  <c r="S368" i="6"/>
  <c r="U366" i="6"/>
  <c r="T366" i="6" s="1"/>
  <c r="U321" i="6"/>
  <c r="T321" i="6" s="1"/>
  <c r="AB290" i="6"/>
  <c r="AB250" i="6"/>
  <c r="U73" i="6"/>
  <c r="U70" i="6"/>
  <c r="T70" i="6" s="1"/>
  <c r="S53" i="6"/>
  <c r="S47" i="6"/>
  <c r="R47" i="6" s="1"/>
  <c r="K177" i="6"/>
  <c r="K176" i="6"/>
  <c r="K332" i="6"/>
  <c r="K331" i="6" s="1"/>
  <c r="K336" i="6"/>
  <c r="K335" i="6" s="1"/>
  <c r="K340" i="6"/>
  <c r="K339" i="6" s="1"/>
  <c r="K344" i="6"/>
  <c r="K343" i="6" s="1"/>
  <c r="K369" i="6"/>
  <c r="K368" i="6" s="1"/>
  <c r="J368" i="6"/>
  <c r="AD26" i="6"/>
  <c r="AB27" i="6"/>
  <c r="Y38" i="6"/>
  <c r="Y37" i="6" s="1"/>
  <c r="Y50" i="6"/>
  <c r="X46" i="6"/>
  <c r="AD46" i="6"/>
  <c r="Y54" i="6"/>
  <c r="Y53" i="6" s="1"/>
  <c r="X53" i="6"/>
  <c r="U62" i="6"/>
  <c r="Z69" i="6"/>
  <c r="Y69" i="6" s="1"/>
  <c r="X68" i="6"/>
  <c r="Z72" i="6"/>
  <c r="Y89" i="6"/>
  <c r="Y90" i="6"/>
  <c r="Y94" i="6"/>
  <c r="Y95" i="6"/>
  <c r="Y84" i="6" s="1"/>
  <c r="Y105" i="6"/>
  <c r="Y110" i="6"/>
  <c r="Y115" i="6"/>
  <c r="Y120" i="6"/>
  <c r="Y125" i="6"/>
  <c r="Y130" i="6"/>
  <c r="Y129" i="6" s="1"/>
  <c r="Y140" i="6"/>
  <c r="Y145" i="6"/>
  <c r="Y150" i="6"/>
  <c r="Y155" i="6"/>
  <c r="Y160" i="6"/>
  <c r="Y165" i="6"/>
  <c r="Y175" i="6"/>
  <c r="Y181" i="6"/>
  <c r="Y203" i="6"/>
  <c r="Y213" i="6"/>
  <c r="Y214" i="6"/>
  <c r="Y193" i="6" s="1"/>
  <c r="Y224" i="6"/>
  <c r="Y229" i="6"/>
  <c r="Y234" i="6"/>
  <c r="Y244" i="6"/>
  <c r="Y249" i="6"/>
  <c r="Y254" i="6"/>
  <c r="Y259" i="6"/>
  <c r="Y264" i="6"/>
  <c r="Y269" i="6"/>
  <c r="AD279" i="6"/>
  <c r="T280" i="6"/>
  <c r="Y294" i="6"/>
  <c r="Y198" i="6"/>
  <c r="Y208" i="6"/>
  <c r="Y219" i="6"/>
  <c r="Y239" i="6"/>
  <c r="U312" i="6"/>
  <c r="U324" i="6"/>
  <c r="U365" i="6"/>
  <c r="P27" i="6"/>
  <c r="K42" i="6"/>
  <c r="E46" i="6"/>
  <c r="P26" i="6"/>
  <c r="K30" i="6"/>
  <c r="P34" i="6"/>
  <c r="K35" i="6"/>
  <c r="K38" i="6"/>
  <c r="P42" i="6"/>
  <c r="K50" i="6"/>
  <c r="J46" i="6"/>
  <c r="P46" i="6"/>
  <c r="K51" i="6"/>
  <c r="J47" i="6"/>
  <c r="K54" i="6"/>
  <c r="K53" i="6" s="1"/>
  <c r="J53" i="6"/>
  <c r="L65" i="6"/>
  <c r="L69" i="6"/>
  <c r="L68" i="6" s="1"/>
  <c r="J68" i="6"/>
  <c r="L72" i="6"/>
  <c r="K89" i="6"/>
  <c r="K90" i="6"/>
  <c r="K94" i="6"/>
  <c r="K95" i="6"/>
  <c r="K105" i="6"/>
  <c r="K110" i="6"/>
  <c r="K115" i="6"/>
  <c r="K120" i="6"/>
  <c r="K125" i="6"/>
  <c r="K130" i="6"/>
  <c r="K129" i="6" s="1"/>
  <c r="K135" i="6"/>
  <c r="K140" i="6"/>
  <c r="K145" i="6"/>
  <c r="K150" i="6"/>
  <c r="K155" i="6"/>
  <c r="K160" i="6"/>
  <c r="K165" i="6"/>
  <c r="K203" i="6"/>
  <c r="K204" i="6"/>
  <c r="K213" i="6"/>
  <c r="K214" i="6"/>
  <c r="K193" i="6" s="1"/>
  <c r="K224" i="6"/>
  <c r="K234" i="6"/>
  <c r="K244" i="6"/>
  <c r="K249" i="6"/>
  <c r="K254" i="6"/>
  <c r="K259" i="6"/>
  <c r="K264" i="6"/>
  <c r="K269" i="6"/>
  <c r="K274" i="6"/>
  <c r="P279" i="6"/>
  <c r="K284" i="6"/>
  <c r="P289" i="6"/>
  <c r="K294" i="6"/>
  <c r="K198" i="6"/>
  <c r="K208" i="6"/>
  <c r="K219" i="6"/>
  <c r="K239" i="6"/>
  <c r="AB34" i="6"/>
  <c r="S46" i="6"/>
  <c r="U61" i="6"/>
  <c r="U69" i="6"/>
  <c r="S68" i="6"/>
  <c r="U72" i="6"/>
  <c r="T72" i="6" s="1"/>
  <c r="AD280" i="6"/>
  <c r="AB289" i="6"/>
  <c r="Y369" i="6"/>
  <c r="Y368" i="6" s="1"/>
  <c r="X368" i="6"/>
  <c r="G366" i="6"/>
  <c r="F366" i="6" s="1"/>
  <c r="G365" i="6"/>
  <c r="N345" i="6"/>
  <c r="G324" i="6"/>
  <c r="G325" i="6"/>
  <c r="F325" i="6" s="1"/>
  <c r="G321" i="6"/>
  <c r="F321" i="6" s="1"/>
  <c r="F317" i="6"/>
  <c r="G312" i="6"/>
  <c r="G311" i="6"/>
  <c r="N239" i="6"/>
  <c r="N220" i="6"/>
  <c r="N208" i="6"/>
  <c r="N198" i="6"/>
  <c r="N294" i="6"/>
  <c r="N295" i="6"/>
  <c r="N289" i="6"/>
  <c r="N290" i="6"/>
  <c r="N284" i="6"/>
  <c r="N285" i="6"/>
  <c r="N279" i="6"/>
  <c r="N280" i="6"/>
  <c r="N274" i="6"/>
  <c r="N275" i="6"/>
  <c r="N269" i="6"/>
  <c r="N265" i="6"/>
  <c r="N259" i="6"/>
  <c r="N126" i="6"/>
  <c r="N106" i="6"/>
  <c r="N73" i="6"/>
  <c r="G62" i="6"/>
  <c r="G61" i="6"/>
  <c r="N51" i="6"/>
  <c r="N42" i="6"/>
  <c r="N43" i="6"/>
  <c r="N38" i="6"/>
  <c r="N34" i="6"/>
  <c r="N35" i="6"/>
  <c r="N27" i="6"/>
  <c r="N26" i="6"/>
  <c r="N240" i="6"/>
  <c r="K352" i="6"/>
  <c r="K351" i="6" s="1"/>
  <c r="N39" i="6"/>
  <c r="N352" i="6"/>
  <c r="Y352" i="6"/>
  <c r="Y351" i="6" s="1"/>
  <c r="AB55" i="6"/>
  <c r="N55" i="6"/>
  <c r="N54" i="6"/>
  <c r="K175" i="6"/>
  <c r="Z70" i="6"/>
  <c r="Y70" i="6" s="1"/>
  <c r="Y135" i="6"/>
  <c r="Y204" i="6"/>
  <c r="Y280" i="6"/>
  <c r="K26" i="6"/>
  <c r="K34" i="6"/>
  <c r="F54" i="6"/>
  <c r="F55" i="6"/>
  <c r="O55" i="6" s="1"/>
  <c r="N140" i="6"/>
  <c r="K181" i="6"/>
  <c r="K229" i="6"/>
  <c r="K279" i="6"/>
  <c r="P280" i="6"/>
  <c r="K289" i="6"/>
  <c r="G320" i="6"/>
  <c r="AD27" i="6"/>
  <c r="U325" i="6"/>
  <c r="T325" i="6" s="1"/>
  <c r="N176" i="6"/>
  <c r="N181" i="6"/>
  <c r="N182" i="6"/>
  <c r="K280" i="6"/>
  <c r="AB345" i="6"/>
  <c r="AB177" i="6"/>
  <c r="T177" i="6"/>
  <c r="AC177" i="6" s="1"/>
  <c r="N296" i="6"/>
  <c r="N177" i="6"/>
  <c r="T55" i="6"/>
  <c r="AC55" i="6" s="1"/>
  <c r="N131" i="6"/>
  <c r="N255" i="6"/>
  <c r="N260" i="6"/>
  <c r="N219" i="6"/>
  <c r="Y30" i="6"/>
  <c r="Y31" i="6"/>
  <c r="AD34" i="6"/>
  <c r="T35" i="6"/>
  <c r="Z65" i="6"/>
  <c r="N166" i="6"/>
  <c r="N341" i="6"/>
  <c r="N353" i="6"/>
  <c r="AB26" i="6"/>
  <c r="Y26" i="6"/>
  <c r="Y51" i="6"/>
  <c r="Y47" i="6" s="1"/>
  <c r="Y27" i="6"/>
  <c r="AB31" i="6"/>
  <c r="T42" i="6"/>
  <c r="AB51" i="6"/>
  <c r="AB94" i="6"/>
  <c r="AB95" i="6"/>
  <c r="AB120" i="6"/>
  <c r="AB121" i="6"/>
  <c r="AB161" i="6"/>
  <c r="AB203" i="6"/>
  <c r="AB214" i="6"/>
  <c r="AB215" i="6"/>
  <c r="AB224" i="6"/>
  <c r="AB225" i="6"/>
  <c r="T279" i="6"/>
  <c r="Y279" i="6"/>
  <c r="AB295" i="6"/>
  <c r="AB198" i="6"/>
  <c r="N31" i="6"/>
  <c r="N116" i="6"/>
  <c r="N213" i="6"/>
  <c r="N214" i="6"/>
  <c r="N234" i="6"/>
  <c r="T43" i="6"/>
  <c r="AB116" i="6"/>
  <c r="AB145" i="6"/>
  <c r="AB166" i="6"/>
  <c r="AB175" i="6"/>
  <c r="AB285" i="6"/>
  <c r="AB341" i="6"/>
  <c r="N50" i="6"/>
  <c r="O126" i="6"/>
  <c r="N161" i="6"/>
  <c r="N333" i="6"/>
  <c r="Y34" i="6"/>
  <c r="T121" i="6"/>
  <c r="AB131" i="6"/>
  <c r="AB150" i="6"/>
  <c r="AB230" i="6"/>
  <c r="AB245" i="6"/>
  <c r="T295" i="6"/>
  <c r="K43" i="6"/>
  <c r="N95" i="6"/>
  <c r="N110" i="6"/>
  <c r="N135" i="6"/>
  <c r="N145" i="6"/>
  <c r="N224" i="6"/>
  <c r="N235" i="6"/>
  <c r="N249" i="6"/>
  <c r="N199" i="6"/>
  <c r="AB110" i="6"/>
  <c r="T175" i="6"/>
  <c r="AB294" i="6"/>
  <c r="AB39" i="6"/>
  <c r="AB66" i="6"/>
  <c r="AB136" i="6"/>
  <c r="AB141" i="6"/>
  <c r="AB146" i="6"/>
  <c r="AB156" i="6"/>
  <c r="AB176" i="6"/>
  <c r="AB220" i="6"/>
  <c r="AB90" i="6"/>
  <c r="AB96" i="6"/>
  <c r="AB106" i="6"/>
  <c r="AB111" i="6"/>
  <c r="AB235" i="6"/>
  <c r="AB255" i="6"/>
  <c r="AB260" i="6"/>
  <c r="AB199" i="6"/>
  <c r="T116" i="6"/>
  <c r="T215" i="6"/>
  <c r="AC215" i="6" s="1"/>
  <c r="T345" i="6"/>
  <c r="AC345" i="6" s="1"/>
  <c r="AB62" i="6"/>
  <c r="T161" i="6"/>
  <c r="T230" i="6"/>
  <c r="T341" i="6"/>
  <c r="AC341" i="6" s="1"/>
  <c r="N70" i="6"/>
  <c r="N136" i="6"/>
  <c r="N146" i="6"/>
  <c r="N151" i="6"/>
  <c r="N245" i="6"/>
  <c r="N250" i="6"/>
  <c r="N270" i="6"/>
  <c r="N66" i="6"/>
  <c r="N121" i="6"/>
  <c r="N204" i="6"/>
  <c r="N230" i="6"/>
  <c r="N228" i="6" s="1"/>
  <c r="N209" i="6"/>
  <c r="F51" i="6"/>
  <c r="F341" i="6"/>
  <c r="O341" i="6" s="1"/>
  <c r="F345" i="6"/>
  <c r="O345" i="6" s="1"/>
  <c r="F50" i="6"/>
  <c r="N90" i="6"/>
  <c r="N96" i="6"/>
  <c r="F146" i="6"/>
  <c r="O146" i="6" s="1"/>
  <c r="N337" i="6"/>
  <c r="N340" i="6"/>
  <c r="T106" i="6"/>
  <c r="T120" i="6"/>
  <c r="AB126" i="6"/>
  <c r="T146" i="6"/>
  <c r="T166" i="6"/>
  <c r="AB204" i="6"/>
  <c r="T235" i="6"/>
  <c r="Y290" i="6"/>
  <c r="T294" i="6"/>
  <c r="N125" i="6"/>
  <c r="F131" i="6"/>
  <c r="O131" i="6" s="1"/>
  <c r="F135" i="6"/>
  <c r="N156" i="6"/>
  <c r="N215" i="6"/>
  <c r="N225" i="6"/>
  <c r="N223" i="6" s="1"/>
  <c r="F265" i="6"/>
  <c r="AB54" i="6"/>
  <c r="T150" i="6"/>
  <c r="AB151" i="6"/>
  <c r="T176" i="6"/>
  <c r="AB182" i="6"/>
  <c r="T214" i="6"/>
  <c r="T225" i="6"/>
  <c r="AB229" i="6"/>
  <c r="T245" i="6"/>
  <c r="AB265" i="6"/>
  <c r="AB38" i="6"/>
  <c r="AB89" i="6"/>
  <c r="AB105" i="6"/>
  <c r="AB125" i="6"/>
  <c r="AB130" i="6"/>
  <c r="AB155" i="6"/>
  <c r="AB160" i="6"/>
  <c r="AB165" i="6"/>
  <c r="AB213" i="6"/>
  <c r="AB249" i="6"/>
  <c r="AB254" i="6"/>
  <c r="AB259" i="6"/>
  <c r="AB264" i="6"/>
  <c r="AB269" i="6"/>
  <c r="AB352" i="6"/>
  <c r="AB30" i="6"/>
  <c r="AB50" i="6"/>
  <c r="AB65" i="6"/>
  <c r="AB115" i="6"/>
  <c r="AB135" i="6"/>
  <c r="AB140" i="6"/>
  <c r="AB181" i="6"/>
  <c r="AB234" i="6"/>
  <c r="AB244" i="6"/>
  <c r="T135" i="6"/>
  <c r="T145" i="6"/>
  <c r="T234" i="6"/>
  <c r="N30" i="6"/>
  <c r="N69" i="6"/>
  <c r="N115" i="6"/>
  <c r="N120" i="6"/>
  <c r="N175" i="6"/>
  <c r="N244" i="6"/>
  <c r="N254" i="6"/>
  <c r="N264" i="6"/>
  <c r="N65" i="6"/>
  <c r="N72" i="6"/>
  <c r="N89" i="6"/>
  <c r="N94" i="6"/>
  <c r="N105" i="6"/>
  <c r="N150" i="6"/>
  <c r="N160" i="6"/>
  <c r="N165" i="6"/>
  <c r="N203" i="6"/>
  <c r="N332" i="6"/>
  <c r="N336" i="6"/>
  <c r="N344" i="6"/>
  <c r="N369" i="6"/>
  <c r="N368" i="6" s="1"/>
  <c r="F110" i="6"/>
  <c r="F31" i="6"/>
  <c r="F89" i="6"/>
  <c r="N141" i="6"/>
  <c r="N155" i="6"/>
  <c r="F214" i="6"/>
  <c r="F235" i="6"/>
  <c r="O235" i="6" s="1"/>
  <c r="F259" i="6"/>
  <c r="F260" i="6"/>
  <c r="O260" i="6" s="1"/>
  <c r="F264" i="6"/>
  <c r="F296" i="6"/>
  <c r="O296" i="6" s="1"/>
  <c r="T34" i="6"/>
  <c r="AB35" i="6"/>
  <c r="AD42" i="6"/>
  <c r="AD43" i="6"/>
  <c r="T54" i="6"/>
  <c r="AB61" i="6"/>
  <c r="T115" i="6"/>
  <c r="T126" i="6"/>
  <c r="T130" i="6"/>
  <c r="T131" i="6"/>
  <c r="AC131" i="6" s="1"/>
  <c r="K27" i="6"/>
  <c r="F105" i="6"/>
  <c r="N111" i="6"/>
  <c r="F150" i="6"/>
  <c r="F151" i="6"/>
  <c r="F166" i="6"/>
  <c r="O166" i="6" s="1"/>
  <c r="F203" i="6"/>
  <c r="F269" i="6"/>
  <c r="F270" i="6"/>
  <c r="O270" i="6" s="1"/>
  <c r="F274" i="6"/>
  <c r="F275" i="6"/>
  <c r="K290" i="6"/>
  <c r="F198" i="6"/>
  <c r="F199" i="6"/>
  <c r="F208" i="6"/>
  <c r="F332" i="6"/>
  <c r="F333" i="6"/>
  <c r="O333" i="6" s="1"/>
  <c r="F337" i="6"/>
  <c r="O337" i="6" s="1"/>
  <c r="AD35" i="6"/>
  <c r="AB42" i="6"/>
  <c r="AB43" i="6"/>
  <c r="T89" i="6"/>
  <c r="T90" i="6"/>
  <c r="T94" i="6"/>
  <c r="T95" i="6"/>
  <c r="T96" i="6"/>
  <c r="AC96" i="6" s="1"/>
  <c r="T111" i="6"/>
  <c r="T136" i="6"/>
  <c r="T140" i="6"/>
  <c r="T141" i="6"/>
  <c r="T151" i="6"/>
  <c r="T156" i="6"/>
  <c r="T160" i="6"/>
  <c r="T224" i="6"/>
  <c r="T244" i="6"/>
  <c r="T249" i="6"/>
  <c r="T250" i="6"/>
  <c r="T255" i="6"/>
  <c r="T259" i="6"/>
  <c r="T260" i="6"/>
  <c r="T264" i="6"/>
  <c r="Y284" i="6"/>
  <c r="AB219" i="6"/>
  <c r="AB332" i="6"/>
  <c r="T332" i="6"/>
  <c r="AB333" i="6"/>
  <c r="T333" i="6"/>
  <c r="AC333" i="6" s="1"/>
  <c r="AB336" i="6"/>
  <c r="T336" i="6"/>
  <c r="AB337" i="6"/>
  <c r="T337" i="6"/>
  <c r="AC337" i="6" s="1"/>
  <c r="Y340" i="6"/>
  <c r="Y339" i="6" s="1"/>
  <c r="AB344" i="6"/>
  <c r="T344" i="6"/>
  <c r="AB353" i="6"/>
  <c r="T353" i="6"/>
  <c r="AC353" i="6" s="1"/>
  <c r="AB369" i="6"/>
  <c r="AB368" i="6" s="1"/>
  <c r="T369" i="6"/>
  <c r="T155" i="6"/>
  <c r="T165" i="6"/>
  <c r="Y274" i="6"/>
  <c r="AB284" i="6"/>
  <c r="T284" i="6"/>
  <c r="AD289" i="6"/>
  <c r="AD288" i="6" s="1"/>
  <c r="AB296" i="6"/>
  <c r="Z311" i="6"/>
  <c r="U320" i="6"/>
  <c r="Y332" i="6"/>
  <c r="Y331" i="6" s="1"/>
  <c r="Y336" i="6"/>
  <c r="Y335" i="6" s="1"/>
  <c r="AB340" i="6"/>
  <c r="T340" i="6"/>
  <c r="Y344" i="6"/>
  <c r="Y343" i="6" s="1"/>
  <c r="AB270" i="6"/>
  <c r="AB274" i="6"/>
  <c r="AB275" i="6"/>
  <c r="AB279" i="6"/>
  <c r="AB280" i="6"/>
  <c r="Y289" i="6"/>
  <c r="AB208" i="6"/>
  <c r="AB209" i="6"/>
  <c r="AB239" i="6"/>
  <c r="AB240" i="6"/>
  <c r="AB311" i="6"/>
  <c r="T30" i="6"/>
  <c r="T31" i="6"/>
  <c r="Y35" i="6"/>
  <c r="T38" i="6"/>
  <c r="T39" i="6"/>
  <c r="Y42" i="6"/>
  <c r="Y43" i="6"/>
  <c r="T50" i="6"/>
  <c r="T51" i="6"/>
  <c r="U65" i="6"/>
  <c r="U66" i="6"/>
  <c r="AB69" i="6"/>
  <c r="AB70" i="6"/>
  <c r="AB72" i="6"/>
  <c r="AB73" i="6"/>
  <c r="T26" i="6"/>
  <c r="T27" i="6"/>
  <c r="Z61" i="6"/>
  <c r="Z62" i="6"/>
  <c r="T105" i="6"/>
  <c r="T110" i="6"/>
  <c r="T125" i="6"/>
  <c r="T181" i="6"/>
  <c r="T182" i="6"/>
  <c r="T203" i="6"/>
  <c r="T204" i="6"/>
  <c r="T213" i="6"/>
  <c r="T229" i="6"/>
  <c r="T254" i="6"/>
  <c r="T265" i="6"/>
  <c r="T269" i="6"/>
  <c r="T270" i="6"/>
  <c r="T274" i="6"/>
  <c r="T275" i="6"/>
  <c r="U311" i="6"/>
  <c r="T285" i="6"/>
  <c r="T289" i="6"/>
  <c r="T290" i="6"/>
  <c r="T296" i="6"/>
  <c r="T198" i="6"/>
  <c r="T199" i="6"/>
  <c r="T208" i="6"/>
  <c r="T209" i="6"/>
  <c r="T219" i="6"/>
  <c r="T220" i="6"/>
  <c r="T239" i="6"/>
  <c r="T240" i="6"/>
  <c r="Z312" i="6"/>
  <c r="AB312" i="6"/>
  <c r="AB315" i="6"/>
  <c r="AB316" i="6"/>
  <c r="AB307" i="6" s="1"/>
  <c r="T317" i="6"/>
  <c r="Y317" i="6"/>
  <c r="AB317" i="6"/>
  <c r="Z320" i="6"/>
  <c r="AB320" i="6"/>
  <c r="Z321" i="6"/>
  <c r="Y321" i="6" s="1"/>
  <c r="AB321" i="6"/>
  <c r="Z324" i="6"/>
  <c r="AB324" i="6"/>
  <c r="Z325" i="6"/>
  <c r="AB325" i="6"/>
  <c r="T352" i="6"/>
  <c r="Z365" i="6"/>
  <c r="AB365" i="6"/>
  <c r="Z366" i="6"/>
  <c r="Y366" i="6" s="1"/>
  <c r="AB366" i="6"/>
  <c r="F26" i="6"/>
  <c r="F27" i="6"/>
  <c r="F34" i="6"/>
  <c r="F35" i="6"/>
  <c r="F42" i="6"/>
  <c r="F43" i="6"/>
  <c r="L61" i="6"/>
  <c r="N61" i="6"/>
  <c r="L62" i="6"/>
  <c r="N62" i="6"/>
  <c r="G69" i="6"/>
  <c r="G70" i="6"/>
  <c r="P70" i="6" s="1"/>
  <c r="K70" i="6"/>
  <c r="G72" i="6"/>
  <c r="G73" i="6"/>
  <c r="F30" i="6"/>
  <c r="F29" i="6" s="1"/>
  <c r="F38" i="6"/>
  <c r="F39" i="6"/>
  <c r="G65" i="6"/>
  <c r="G66" i="6"/>
  <c r="F90" i="6"/>
  <c r="F94" i="6"/>
  <c r="F95" i="6"/>
  <c r="F96" i="6"/>
  <c r="F106" i="6"/>
  <c r="F111" i="6"/>
  <c r="F115" i="6"/>
  <c r="F116" i="6"/>
  <c r="F120" i="6"/>
  <c r="F121" i="6"/>
  <c r="O121" i="6" s="1"/>
  <c r="F125" i="6"/>
  <c r="F130" i="6"/>
  <c r="F136" i="6"/>
  <c r="F140" i="6"/>
  <c r="F141" i="6"/>
  <c r="F145" i="6"/>
  <c r="F155" i="6"/>
  <c r="F156" i="6"/>
  <c r="O156" i="6" s="1"/>
  <c r="F160" i="6"/>
  <c r="F161" i="6"/>
  <c r="F165" i="6"/>
  <c r="F175" i="6"/>
  <c r="F176" i="6"/>
  <c r="F177" i="6"/>
  <c r="F181" i="6"/>
  <c r="F182" i="6"/>
  <c r="O182" i="6" s="1"/>
  <c r="F204" i="6"/>
  <c r="F213" i="6"/>
  <c r="F215" i="6"/>
  <c r="O215" i="6" s="1"/>
  <c r="F224" i="6"/>
  <c r="F225" i="6"/>
  <c r="O225" i="6" s="1"/>
  <c r="F229" i="6"/>
  <c r="F230" i="6"/>
  <c r="O230" i="6" s="1"/>
  <c r="F234" i="6"/>
  <c r="F244" i="6"/>
  <c r="F245" i="6"/>
  <c r="O245" i="6" s="1"/>
  <c r="F249" i="6"/>
  <c r="F250" i="6"/>
  <c r="O250" i="6" s="1"/>
  <c r="F254" i="6"/>
  <c r="F255" i="6"/>
  <c r="O255" i="6" s="1"/>
  <c r="F279" i="6"/>
  <c r="F280" i="6"/>
  <c r="F284" i="6"/>
  <c r="F285" i="6"/>
  <c r="O285" i="6" s="1"/>
  <c r="F289" i="6"/>
  <c r="F290" i="6"/>
  <c r="F294" i="6"/>
  <c r="F295" i="6"/>
  <c r="O295" i="6" s="1"/>
  <c r="F209" i="6"/>
  <c r="F219" i="6"/>
  <c r="F220" i="6"/>
  <c r="O220" i="6" s="1"/>
  <c r="F239" i="6"/>
  <c r="F240" i="6"/>
  <c r="O240" i="6" s="1"/>
  <c r="L311" i="6"/>
  <c r="N311" i="6"/>
  <c r="L312" i="6"/>
  <c r="N312" i="6"/>
  <c r="N315" i="6"/>
  <c r="N316" i="6"/>
  <c r="N307" i="6" s="1"/>
  <c r="K317" i="6"/>
  <c r="N317" i="6"/>
  <c r="L320" i="6"/>
  <c r="N320" i="6"/>
  <c r="L321" i="6"/>
  <c r="K321" i="6" s="1"/>
  <c r="N321" i="6"/>
  <c r="L324" i="6"/>
  <c r="N324" i="6"/>
  <c r="L325" i="6"/>
  <c r="K325" i="6" s="1"/>
  <c r="N325" i="6"/>
  <c r="F336" i="6"/>
  <c r="F340" i="6"/>
  <c r="F344" i="6"/>
  <c r="F352" i="6"/>
  <c r="F353" i="6"/>
  <c r="O353" i="6" s="1"/>
  <c r="L365" i="6"/>
  <c r="N365" i="6"/>
  <c r="L366" i="6"/>
  <c r="N366" i="6"/>
  <c r="F369" i="6"/>
  <c r="T84" i="6" l="1"/>
  <c r="N207" i="6"/>
  <c r="K84" i="6"/>
  <c r="Z58" i="6"/>
  <c r="Z18" i="6" s="1"/>
  <c r="L57" i="6"/>
  <c r="L17" i="6" s="1"/>
  <c r="O151" i="6"/>
  <c r="O161" i="6"/>
  <c r="O116" i="6"/>
  <c r="F233" i="6"/>
  <c r="O141" i="6"/>
  <c r="O265" i="6"/>
  <c r="E17" i="6"/>
  <c r="S77" i="6"/>
  <c r="L58" i="6"/>
  <c r="L18" i="6" s="1"/>
  <c r="K22" i="6"/>
  <c r="S17" i="6"/>
  <c r="J18" i="6"/>
  <c r="E18" i="6"/>
  <c r="N139" i="6"/>
  <c r="J81" i="6"/>
  <c r="X17" i="6"/>
  <c r="X18" i="6"/>
  <c r="J17" i="6"/>
  <c r="N29" i="6"/>
  <c r="K29" i="6"/>
  <c r="S18" i="6"/>
  <c r="K21" i="6"/>
  <c r="F22" i="6"/>
  <c r="G57" i="6"/>
  <c r="G17" i="6" s="1"/>
  <c r="F21" i="6"/>
  <c r="G58" i="6"/>
  <c r="G18" i="6" s="1"/>
  <c r="X45" i="6"/>
  <c r="P22" i="6"/>
  <c r="N58" i="6"/>
  <c r="P194" i="6"/>
  <c r="S81" i="6"/>
  <c r="AD81" i="6"/>
  <c r="Z57" i="6"/>
  <c r="Z17" i="6" s="1"/>
  <c r="N57" i="6"/>
  <c r="P192" i="6"/>
  <c r="P21" i="6"/>
  <c r="AB58" i="6"/>
  <c r="Y22" i="6"/>
  <c r="T61" i="6"/>
  <c r="U57" i="6"/>
  <c r="U17" i="6" s="1"/>
  <c r="T62" i="6"/>
  <c r="U58" i="6"/>
  <c r="U18" i="6" s="1"/>
  <c r="AD21" i="6"/>
  <c r="T22" i="6"/>
  <c r="T21" i="6"/>
  <c r="N21" i="6"/>
  <c r="AB57" i="6"/>
  <c r="N22" i="6"/>
  <c r="AB21" i="6"/>
  <c r="Y21" i="6"/>
  <c r="AD22" i="6"/>
  <c r="AB22" i="6"/>
  <c r="AD194" i="6"/>
  <c r="F124" i="6"/>
  <c r="N84" i="6"/>
  <c r="S78" i="6"/>
  <c r="N193" i="6"/>
  <c r="P81" i="6"/>
  <c r="E81" i="6"/>
  <c r="J304" i="6"/>
  <c r="AB29" i="6"/>
  <c r="F129" i="6"/>
  <c r="J78" i="6"/>
  <c r="K85" i="6"/>
  <c r="J76" i="6"/>
  <c r="U306" i="6"/>
  <c r="U76" i="6" s="1"/>
  <c r="S304" i="6"/>
  <c r="J190" i="6"/>
  <c r="AB84" i="6"/>
  <c r="AD192" i="6"/>
  <c r="E190" i="6"/>
  <c r="T29" i="6"/>
  <c r="F193" i="6"/>
  <c r="X78" i="6"/>
  <c r="X76" i="6"/>
  <c r="Y202" i="6"/>
  <c r="Y85" i="6"/>
  <c r="AB308" i="6"/>
  <c r="AA78" i="6"/>
  <c r="S190" i="6"/>
  <c r="Y29" i="6"/>
  <c r="N306" i="6"/>
  <c r="L306" i="6"/>
  <c r="F85" i="6"/>
  <c r="Z308" i="6"/>
  <c r="Z78" i="6" s="1"/>
  <c r="T192" i="6"/>
  <c r="F83" i="6"/>
  <c r="T193" i="6"/>
  <c r="AB194" i="6"/>
  <c r="AB85" i="6"/>
  <c r="N194" i="6"/>
  <c r="G308" i="6"/>
  <c r="G78" i="6" s="1"/>
  <c r="X304" i="6"/>
  <c r="AA76" i="6"/>
  <c r="T85" i="6"/>
  <c r="K192" i="6"/>
  <c r="K83" i="6"/>
  <c r="P25" i="6"/>
  <c r="Y83" i="6"/>
  <c r="K194" i="6"/>
  <c r="E76" i="6"/>
  <c r="E75" i="6" s="1"/>
  <c r="N308" i="6"/>
  <c r="L308" i="6"/>
  <c r="L78" i="6" s="1"/>
  <c r="F84" i="6"/>
  <c r="AB306" i="6"/>
  <c r="T83" i="6"/>
  <c r="F194" i="6"/>
  <c r="N83" i="6"/>
  <c r="AB83" i="6"/>
  <c r="AB193" i="6"/>
  <c r="U308" i="6"/>
  <c r="U78" i="6" s="1"/>
  <c r="Y192" i="6"/>
  <c r="U77" i="6"/>
  <c r="X190" i="6"/>
  <c r="T194" i="6"/>
  <c r="Z306" i="6"/>
  <c r="Z76" i="6" s="1"/>
  <c r="F192" i="6"/>
  <c r="N85" i="6"/>
  <c r="AB192" i="6"/>
  <c r="N192" i="6"/>
  <c r="G306" i="6"/>
  <c r="AD25" i="6"/>
  <c r="Y194" i="6"/>
  <c r="Z77" i="6"/>
  <c r="S76" i="6"/>
  <c r="Y25" i="6"/>
  <c r="AB25" i="6"/>
  <c r="T25" i="6"/>
  <c r="K25" i="6"/>
  <c r="F25" i="6"/>
  <c r="N25" i="6"/>
  <c r="T283" i="6"/>
  <c r="T134" i="6"/>
  <c r="AB288" i="6"/>
  <c r="AB129" i="6"/>
  <c r="T149" i="6"/>
  <c r="N248" i="6"/>
  <c r="P288" i="6"/>
  <c r="T288" i="6"/>
  <c r="AB149" i="6"/>
  <c r="AB268" i="6"/>
  <c r="N109" i="6"/>
  <c r="K288" i="6"/>
  <c r="N288" i="6"/>
  <c r="Y288" i="6"/>
  <c r="F288" i="6"/>
  <c r="N268" i="6"/>
  <c r="T129" i="6"/>
  <c r="T263" i="6"/>
  <c r="N134" i="6"/>
  <c r="F164" i="6"/>
  <c r="N238" i="6"/>
  <c r="N129" i="6"/>
  <c r="F144" i="6"/>
  <c r="AB202" i="6"/>
  <c r="AB144" i="6"/>
  <c r="N258" i="6"/>
  <c r="F223" i="6"/>
  <c r="F174" i="6"/>
  <c r="AB278" i="6"/>
  <c r="T88" i="6"/>
  <c r="AB109" i="6"/>
  <c r="N273" i="6"/>
  <c r="N283" i="6"/>
  <c r="F268" i="6"/>
  <c r="F149" i="6"/>
  <c r="F258" i="6"/>
  <c r="AB263" i="6"/>
  <c r="AB197" i="6"/>
  <c r="N197" i="6"/>
  <c r="F238" i="6"/>
  <c r="F228" i="6"/>
  <c r="F212" i="6"/>
  <c r="F139" i="6"/>
  <c r="T202" i="6"/>
  <c r="AB273" i="6"/>
  <c r="F197" i="6"/>
  <c r="N233" i="6"/>
  <c r="F278" i="6"/>
  <c r="F248" i="6"/>
  <c r="F180" i="6"/>
  <c r="F159" i="6"/>
  <c r="F114" i="6"/>
  <c r="AB207" i="6"/>
  <c r="F273" i="6"/>
  <c r="F104" i="6"/>
  <c r="F263" i="6"/>
  <c r="AB180" i="6"/>
  <c r="N154" i="6"/>
  <c r="N144" i="6"/>
  <c r="AB258" i="6"/>
  <c r="AB104" i="6"/>
  <c r="AB218" i="6"/>
  <c r="AB139" i="6"/>
  <c r="N159" i="6"/>
  <c r="AB283" i="6"/>
  <c r="AB223" i="6"/>
  <c r="N164" i="6"/>
  <c r="N253" i="6"/>
  <c r="K278" i="6"/>
  <c r="K88" i="6"/>
  <c r="T278" i="6"/>
  <c r="F109" i="6"/>
  <c r="F134" i="6"/>
  <c r="N119" i="6"/>
  <c r="N243" i="6"/>
  <c r="AB253" i="6"/>
  <c r="AB134" i="6"/>
  <c r="AB114" i="6"/>
  <c r="AB159" i="6"/>
  <c r="N180" i="6"/>
  <c r="N263" i="6"/>
  <c r="N278" i="6"/>
  <c r="P278" i="6"/>
  <c r="AD278" i="6"/>
  <c r="K197" i="6"/>
  <c r="K109" i="6"/>
  <c r="K119" i="6"/>
  <c r="K134" i="6"/>
  <c r="K144" i="6"/>
  <c r="K154" i="6"/>
  <c r="K164" i="6"/>
  <c r="K180" i="6"/>
  <c r="K218" i="6"/>
  <c r="K228" i="6"/>
  <c r="K238" i="6"/>
  <c r="K248" i="6"/>
  <c r="K258" i="6"/>
  <c r="K268" i="6"/>
  <c r="K283" i="6"/>
  <c r="Y104" i="6"/>
  <c r="Y114" i="6"/>
  <c r="Y124" i="6"/>
  <c r="Y139" i="6"/>
  <c r="Y149" i="6"/>
  <c r="Y159" i="6"/>
  <c r="Y180" i="6"/>
  <c r="Y218" i="6"/>
  <c r="Y228" i="6"/>
  <c r="Y238" i="6"/>
  <c r="Y248" i="6"/>
  <c r="Y258" i="6"/>
  <c r="Y268" i="6"/>
  <c r="Y283" i="6"/>
  <c r="F293" i="6"/>
  <c r="F283" i="6"/>
  <c r="F253" i="6"/>
  <c r="F243" i="6"/>
  <c r="F154" i="6"/>
  <c r="F119" i="6"/>
  <c r="F93" i="6"/>
  <c r="T197" i="6"/>
  <c r="AB238" i="6"/>
  <c r="AB124" i="6"/>
  <c r="AB233" i="6"/>
  <c r="AB154" i="6"/>
  <c r="AB243" i="6"/>
  <c r="N114" i="6"/>
  <c r="AB119" i="6"/>
  <c r="Y278" i="6"/>
  <c r="N104" i="6"/>
  <c r="F218" i="6"/>
  <c r="F207" i="6"/>
  <c r="F202" i="6"/>
  <c r="F88" i="6"/>
  <c r="T212" i="6"/>
  <c r="N88" i="6"/>
  <c r="N149" i="6"/>
  <c r="AB88" i="6"/>
  <c r="AB228" i="6"/>
  <c r="AB164" i="6"/>
  <c r="N124" i="6"/>
  <c r="N218" i="6"/>
  <c r="AB248" i="6"/>
  <c r="Y197" i="6"/>
  <c r="K104" i="6"/>
  <c r="K114" i="6"/>
  <c r="K124" i="6"/>
  <c r="K139" i="6"/>
  <c r="K149" i="6"/>
  <c r="K159" i="6"/>
  <c r="K207" i="6"/>
  <c r="K223" i="6"/>
  <c r="K233" i="6"/>
  <c r="K243" i="6"/>
  <c r="K253" i="6"/>
  <c r="K263" i="6"/>
  <c r="K273" i="6"/>
  <c r="K293" i="6"/>
  <c r="Y109" i="6"/>
  <c r="Y119" i="6"/>
  <c r="Y134" i="6"/>
  <c r="Y144" i="6"/>
  <c r="Y154" i="6"/>
  <c r="Y164" i="6"/>
  <c r="Y174" i="6"/>
  <c r="Y207" i="6"/>
  <c r="Y223" i="6"/>
  <c r="Y233" i="6"/>
  <c r="Y243" i="6"/>
  <c r="Y253" i="6"/>
  <c r="Y263" i="6"/>
  <c r="Y273" i="6"/>
  <c r="Y293" i="6"/>
  <c r="Y212" i="6"/>
  <c r="Y93" i="6"/>
  <c r="Y88" i="6"/>
  <c r="O275" i="6"/>
  <c r="AC295" i="6"/>
  <c r="T293" i="6"/>
  <c r="AB293" i="6"/>
  <c r="AC275" i="6"/>
  <c r="T273" i="6"/>
  <c r="AC270" i="6"/>
  <c r="T268" i="6"/>
  <c r="AC260" i="6"/>
  <c r="T258" i="6"/>
  <c r="AC255" i="6"/>
  <c r="T253" i="6"/>
  <c r="AC250" i="6"/>
  <c r="T248" i="6"/>
  <c r="AC245" i="6"/>
  <c r="T243" i="6"/>
  <c r="AC240" i="6"/>
  <c r="T238" i="6"/>
  <c r="AC235" i="6"/>
  <c r="T233" i="6"/>
  <c r="AC230" i="6"/>
  <c r="T228" i="6"/>
  <c r="AC225" i="6"/>
  <c r="T223" i="6"/>
  <c r="AC220" i="6"/>
  <c r="T218" i="6"/>
  <c r="AB212" i="6"/>
  <c r="AC209" i="6"/>
  <c r="T207" i="6"/>
  <c r="AC182" i="6"/>
  <c r="T180" i="6"/>
  <c r="AC176" i="6"/>
  <c r="T174" i="6"/>
  <c r="AB174" i="6"/>
  <c r="AC166" i="6"/>
  <c r="T164" i="6"/>
  <c r="AC161" i="6"/>
  <c r="T159" i="6"/>
  <c r="AC156" i="6"/>
  <c r="T154" i="6"/>
  <c r="AC146" i="6"/>
  <c r="T144" i="6"/>
  <c r="AC141" i="6"/>
  <c r="T139" i="6"/>
  <c r="AC126" i="6"/>
  <c r="T124" i="6"/>
  <c r="AC121" i="6"/>
  <c r="T119" i="6"/>
  <c r="AC116" i="6"/>
  <c r="T114" i="6"/>
  <c r="AC111" i="6"/>
  <c r="T109" i="6"/>
  <c r="AC106" i="6"/>
  <c r="T104" i="6"/>
  <c r="AB93" i="6"/>
  <c r="T93" i="6"/>
  <c r="N293" i="6"/>
  <c r="K212" i="6"/>
  <c r="N212" i="6"/>
  <c r="K202" i="6"/>
  <c r="N202" i="6"/>
  <c r="N174" i="6"/>
  <c r="K174" i="6"/>
  <c r="N93" i="6"/>
  <c r="K93" i="6"/>
  <c r="O96" i="6"/>
  <c r="G319" i="6"/>
  <c r="AB49" i="6"/>
  <c r="U310" i="6"/>
  <c r="Z314" i="6"/>
  <c r="K41" i="6"/>
  <c r="AC199" i="6"/>
  <c r="O199" i="6"/>
  <c r="AD45" i="6"/>
  <c r="AB339" i="6"/>
  <c r="N335" i="6"/>
  <c r="F335" i="6"/>
  <c r="F343" i="6"/>
  <c r="N343" i="6"/>
  <c r="AB343" i="6"/>
  <c r="F339" i="6"/>
  <c r="F331" i="6"/>
  <c r="T335" i="6"/>
  <c r="N314" i="6"/>
  <c r="Z310" i="6"/>
  <c r="N351" i="6"/>
  <c r="N364" i="6"/>
  <c r="AB364" i="6"/>
  <c r="AB335" i="6"/>
  <c r="AB331" i="6"/>
  <c r="L364" i="6"/>
  <c r="Z364" i="6"/>
  <c r="AB351" i="6"/>
  <c r="G310" i="6"/>
  <c r="N323" i="6"/>
  <c r="N319" i="6"/>
  <c r="N310" i="6"/>
  <c r="N60" i="6"/>
  <c r="T351" i="6"/>
  <c r="AB323" i="6"/>
  <c r="AB319" i="6"/>
  <c r="T339" i="6"/>
  <c r="U319" i="6"/>
  <c r="T343" i="6"/>
  <c r="N339" i="6"/>
  <c r="F324" i="6"/>
  <c r="F323" i="6" s="1"/>
  <c r="G323" i="6"/>
  <c r="F365" i="6"/>
  <c r="F364" i="6" s="1"/>
  <c r="G364" i="6"/>
  <c r="U364" i="6"/>
  <c r="G314" i="6"/>
  <c r="Z319" i="6"/>
  <c r="T331" i="6"/>
  <c r="L323" i="6"/>
  <c r="L319" i="6"/>
  <c r="L310" i="6"/>
  <c r="Z323" i="6"/>
  <c r="U323" i="6"/>
  <c r="F351" i="6"/>
  <c r="AB314" i="6"/>
  <c r="Y33" i="6"/>
  <c r="AB310" i="6"/>
  <c r="N331" i="6"/>
  <c r="L314" i="6"/>
  <c r="U314" i="6"/>
  <c r="F311" i="6"/>
  <c r="F312" i="6"/>
  <c r="F308" i="6" s="1"/>
  <c r="Z60" i="6"/>
  <c r="T41" i="6"/>
  <c r="E56" i="6"/>
  <c r="T312" i="6"/>
  <c r="T308" i="6" s="1"/>
  <c r="AD69" i="6"/>
  <c r="P33" i="6"/>
  <c r="E45" i="6"/>
  <c r="J56" i="6"/>
  <c r="Z64" i="6"/>
  <c r="N71" i="6"/>
  <c r="P41" i="6"/>
  <c r="T49" i="6"/>
  <c r="N49" i="6"/>
  <c r="S56" i="6"/>
  <c r="L64" i="6"/>
  <c r="U60" i="6"/>
  <c r="X56" i="6"/>
  <c r="AB37" i="6"/>
  <c r="P45" i="6"/>
  <c r="AB60" i="6"/>
  <c r="N41" i="6"/>
  <c r="F62" i="6"/>
  <c r="G60" i="6"/>
  <c r="N64" i="6"/>
  <c r="AB64" i="6"/>
  <c r="L60" i="6"/>
  <c r="P66" i="6"/>
  <c r="G64" i="6"/>
  <c r="AD66" i="6"/>
  <c r="U64" i="6"/>
  <c r="P73" i="6"/>
  <c r="G71" i="6"/>
  <c r="T73" i="6"/>
  <c r="U71" i="6"/>
  <c r="AB71" i="6"/>
  <c r="K73" i="6"/>
  <c r="L71" i="6"/>
  <c r="Y73" i="6"/>
  <c r="Z71" i="6"/>
  <c r="R46" i="6"/>
  <c r="S45" i="6"/>
  <c r="Y49" i="6"/>
  <c r="F33" i="6"/>
  <c r="Y41" i="6"/>
  <c r="F49" i="6"/>
  <c r="T33" i="6"/>
  <c r="I46" i="6"/>
  <c r="J45" i="6"/>
  <c r="K33" i="6"/>
  <c r="F41" i="6"/>
  <c r="K37" i="6"/>
  <c r="K47" i="6"/>
  <c r="K49" i="6"/>
  <c r="AB41" i="6"/>
  <c r="AD41" i="6"/>
  <c r="O39" i="6"/>
  <c r="F37" i="6"/>
  <c r="AC39" i="6"/>
  <c r="T37" i="6"/>
  <c r="N37" i="6"/>
  <c r="AD33" i="6"/>
  <c r="AB33" i="6"/>
  <c r="N33" i="6"/>
  <c r="O31" i="6"/>
  <c r="F316" i="6"/>
  <c r="F307" i="6" s="1"/>
  <c r="AC294" i="6"/>
  <c r="F47" i="6"/>
  <c r="AD73" i="6"/>
  <c r="O105" i="6"/>
  <c r="O176" i="6"/>
  <c r="Y72" i="6"/>
  <c r="AC43" i="6"/>
  <c r="O35" i="6"/>
  <c r="T69" i="6"/>
  <c r="O177" i="6"/>
  <c r="O43" i="6"/>
  <c r="O203" i="6"/>
  <c r="AD325" i="6"/>
  <c r="O290" i="6"/>
  <c r="O280" i="6"/>
  <c r="O208" i="6"/>
  <c r="N68" i="6"/>
  <c r="U68" i="6"/>
  <c r="AC280" i="6"/>
  <c r="T320" i="6"/>
  <c r="T319" i="6" s="1"/>
  <c r="AB47" i="6"/>
  <c r="AB53" i="6"/>
  <c r="D46" i="6"/>
  <c r="W46" i="6"/>
  <c r="I47" i="6"/>
  <c r="P366" i="6"/>
  <c r="K69" i="6"/>
  <c r="K68" i="6" s="1"/>
  <c r="T365" i="6"/>
  <c r="T364" i="6" s="1"/>
  <c r="AC224" i="6"/>
  <c r="AC70" i="6"/>
  <c r="AC31" i="6"/>
  <c r="AC150" i="6"/>
  <c r="F70" i="6"/>
  <c r="O70" i="6" s="1"/>
  <c r="F53" i="6"/>
  <c r="K312" i="6"/>
  <c r="K308" i="6" s="1"/>
  <c r="P61" i="6"/>
  <c r="T315" i="6"/>
  <c r="O110" i="6"/>
  <c r="AC214" i="6"/>
  <c r="F315" i="6"/>
  <c r="Y46" i="6"/>
  <c r="Y45" i="6" s="1"/>
  <c r="O369" i="6"/>
  <c r="O368" i="6" s="1"/>
  <c r="F368" i="6"/>
  <c r="P365" i="6"/>
  <c r="P315" i="6"/>
  <c r="T46" i="6"/>
  <c r="AC284" i="6"/>
  <c r="AC369" i="6"/>
  <c r="AC368" i="6" s="1"/>
  <c r="T368" i="6"/>
  <c r="O89" i="6"/>
  <c r="K311" i="6"/>
  <c r="F320" i="6"/>
  <c r="F319" i="6" s="1"/>
  <c r="F72" i="6"/>
  <c r="F69" i="6"/>
  <c r="G68" i="6"/>
  <c r="F61" i="6"/>
  <c r="K72" i="6"/>
  <c r="AD365" i="6"/>
  <c r="T324" i="6"/>
  <c r="T323" i="6" s="1"/>
  <c r="T316" i="6"/>
  <c r="T307" i="6" s="1"/>
  <c r="T77" i="6" s="1"/>
  <c r="AD312" i="6"/>
  <c r="AB68" i="6"/>
  <c r="T47" i="6"/>
  <c r="AC35" i="6"/>
  <c r="Y68" i="6"/>
  <c r="AD72" i="6"/>
  <c r="Y311" i="6"/>
  <c r="AC264" i="6"/>
  <c r="AC90" i="6"/>
  <c r="AC135" i="6"/>
  <c r="AC54" i="6"/>
  <c r="AC53" i="6" s="1"/>
  <c r="T53" i="6"/>
  <c r="O135" i="6"/>
  <c r="AC279" i="6"/>
  <c r="AB46" i="6"/>
  <c r="AD70" i="6"/>
  <c r="F46" i="6"/>
  <c r="AC175" i="6"/>
  <c r="N46" i="6"/>
  <c r="N53" i="6"/>
  <c r="N47" i="6"/>
  <c r="K46" i="6"/>
  <c r="Z68" i="6"/>
  <c r="O352" i="6"/>
  <c r="O351" i="6" s="1"/>
  <c r="AC352" i="6"/>
  <c r="AC351" i="6" s="1"/>
  <c r="O54" i="6"/>
  <c r="O53" i="6" s="1"/>
  <c r="P321" i="6"/>
  <c r="AC290" i="6"/>
  <c r="AC120" i="6"/>
  <c r="O50" i="6"/>
  <c r="F73" i="6"/>
  <c r="O51" i="6"/>
  <c r="O47" i="6" s="1"/>
  <c r="P325" i="6"/>
  <c r="AC234" i="6"/>
  <c r="AC145" i="6"/>
  <c r="O321" i="6"/>
  <c r="K316" i="6"/>
  <c r="K307" i="6" s="1"/>
  <c r="K77" i="6" s="1"/>
  <c r="AC340" i="6"/>
  <c r="AC339" i="6" s="1"/>
  <c r="AC344" i="6"/>
  <c r="AC343" i="6" s="1"/>
  <c r="AC336" i="6"/>
  <c r="AC335" i="6" s="1"/>
  <c r="AC332" i="6"/>
  <c r="AC331" i="6" s="1"/>
  <c r="AC249" i="6"/>
  <c r="AC140" i="6"/>
  <c r="AC94" i="6"/>
  <c r="AC89" i="6"/>
  <c r="O198" i="6"/>
  <c r="AC130" i="6"/>
  <c r="AC129" i="6" s="1"/>
  <c r="AC165" i="6"/>
  <c r="AC155" i="6"/>
  <c r="AC259" i="6"/>
  <c r="AC244" i="6"/>
  <c r="AC160" i="6"/>
  <c r="AC151" i="6"/>
  <c r="AC136" i="6"/>
  <c r="AC95" i="6"/>
  <c r="AC84" i="6" s="1"/>
  <c r="O332" i="6"/>
  <c r="O331" i="6" s="1"/>
  <c r="O274" i="6"/>
  <c r="O269" i="6"/>
  <c r="O268" i="6" s="1"/>
  <c r="O150" i="6"/>
  <c r="O149" i="6" s="1"/>
  <c r="AC115" i="6"/>
  <c r="AC34" i="6"/>
  <c r="O264" i="6"/>
  <c r="O263" i="6" s="1"/>
  <c r="O259" i="6"/>
  <c r="O258" i="6" s="1"/>
  <c r="O214" i="6"/>
  <c r="O193" i="6" s="1"/>
  <c r="AD366" i="6"/>
  <c r="Y325" i="6"/>
  <c r="AC325" i="6" s="1"/>
  <c r="Y320" i="6"/>
  <c r="Y319" i="6" s="1"/>
  <c r="AD316" i="6"/>
  <c r="AD307" i="6" s="1"/>
  <c r="Y312" i="6"/>
  <c r="AC239" i="6"/>
  <c r="AC208" i="6"/>
  <c r="AC296" i="6"/>
  <c r="AC289" i="6"/>
  <c r="Y324" i="6"/>
  <c r="AD320" i="6"/>
  <c r="AD317" i="6"/>
  <c r="AD315" i="6"/>
  <c r="AD311" i="6"/>
  <c r="T311" i="6"/>
  <c r="AC274" i="6"/>
  <c r="AC269" i="6"/>
  <c r="AC254" i="6"/>
  <c r="AC213" i="6"/>
  <c r="AC203" i="6"/>
  <c r="AC181" i="6"/>
  <c r="AC110" i="6"/>
  <c r="AC26" i="6"/>
  <c r="AD65" i="6"/>
  <c r="Y61" i="6"/>
  <c r="AC51" i="6"/>
  <c r="AC47" i="6" s="1"/>
  <c r="AC38" i="6"/>
  <c r="AC30" i="6"/>
  <c r="AC42" i="6"/>
  <c r="AD62" i="6"/>
  <c r="AC321" i="6"/>
  <c r="AC317" i="6"/>
  <c r="AC366" i="6"/>
  <c r="Y365" i="6"/>
  <c r="Y364" i="6" s="1"/>
  <c r="AD324" i="6"/>
  <c r="AD321" i="6"/>
  <c r="Y315" i="6"/>
  <c r="AC219" i="6"/>
  <c r="AC198" i="6"/>
  <c r="AC285" i="6"/>
  <c r="Y316" i="6"/>
  <c r="Y307" i="6" s="1"/>
  <c r="AC265" i="6"/>
  <c r="AC229" i="6"/>
  <c r="AC204" i="6"/>
  <c r="AC125" i="6"/>
  <c r="AC105" i="6"/>
  <c r="AC27" i="6"/>
  <c r="Y62" i="6"/>
  <c r="AC50" i="6"/>
  <c r="AD61" i="6"/>
  <c r="O344" i="6"/>
  <c r="O343" i="6" s="1"/>
  <c r="O336" i="6"/>
  <c r="O335" i="6" s="1"/>
  <c r="O340" i="6"/>
  <c r="O339" i="6" s="1"/>
  <c r="K365" i="6"/>
  <c r="K366" i="6"/>
  <c r="O366" i="6" s="1"/>
  <c r="K324" i="6"/>
  <c r="K323" i="6" s="1"/>
  <c r="O317" i="6"/>
  <c r="O239" i="6"/>
  <c r="O238" i="6" s="1"/>
  <c r="O219" i="6"/>
  <c r="O218" i="6" s="1"/>
  <c r="K320" i="6"/>
  <c r="K319" i="6" s="1"/>
  <c r="P316" i="6"/>
  <c r="P307" i="6" s="1"/>
  <c r="P77" i="6" s="1"/>
  <c r="K315" i="6"/>
  <c r="P311" i="6"/>
  <c r="P320" i="6"/>
  <c r="P317" i="6"/>
  <c r="P312" i="6"/>
  <c r="O254" i="6"/>
  <c r="O253" i="6" s="1"/>
  <c r="O249" i="6"/>
  <c r="O248" i="6" s="1"/>
  <c r="O244" i="6"/>
  <c r="O243" i="6" s="1"/>
  <c r="O204" i="6"/>
  <c r="O181" i="6"/>
  <c r="O180" i="6" s="1"/>
  <c r="O165" i="6"/>
  <c r="O164" i="6" s="1"/>
  <c r="O160" i="6"/>
  <c r="O159" i="6" s="1"/>
  <c r="O155" i="6"/>
  <c r="O154" i="6" s="1"/>
  <c r="O136" i="6"/>
  <c r="O125" i="6"/>
  <c r="O124" i="6" s="1"/>
  <c r="O120" i="6"/>
  <c r="O119" i="6" s="1"/>
  <c r="O115" i="6"/>
  <c r="O114" i="6" s="1"/>
  <c r="O106" i="6"/>
  <c r="O94" i="6"/>
  <c r="O30" i="6"/>
  <c r="P72" i="6"/>
  <c r="P69" i="6"/>
  <c r="P68" i="6" s="1"/>
  <c r="O42" i="6"/>
  <c r="O34" i="6"/>
  <c r="K61" i="6"/>
  <c r="O26" i="6"/>
  <c r="K62" i="6"/>
  <c r="O325" i="6"/>
  <c r="P324" i="6"/>
  <c r="O209" i="6"/>
  <c r="O294" i="6"/>
  <c r="O293" i="6" s="1"/>
  <c r="O289" i="6"/>
  <c r="O284" i="6"/>
  <c r="O283" i="6" s="1"/>
  <c r="O279" i="6"/>
  <c r="O234" i="6"/>
  <c r="O233" i="6" s="1"/>
  <c r="O229" i="6"/>
  <c r="O228" i="6" s="1"/>
  <c r="O224" i="6"/>
  <c r="O223" i="6" s="1"/>
  <c r="O213" i="6"/>
  <c r="O175" i="6"/>
  <c r="O145" i="6"/>
  <c r="O144" i="6" s="1"/>
  <c r="O140" i="6"/>
  <c r="O139" i="6" s="1"/>
  <c r="O130" i="6"/>
  <c r="O129" i="6" s="1"/>
  <c r="O111" i="6"/>
  <c r="O95" i="6"/>
  <c r="O90" i="6"/>
  <c r="P65" i="6"/>
  <c r="O38" i="6"/>
  <c r="P62" i="6"/>
  <c r="O27" i="6"/>
  <c r="K58" i="6" l="1"/>
  <c r="Z16" i="6"/>
  <c r="J16" i="6"/>
  <c r="U16" i="6"/>
  <c r="G16" i="6"/>
  <c r="X16" i="6"/>
  <c r="S16" i="6"/>
  <c r="E16" i="6"/>
  <c r="L16" i="6"/>
  <c r="K18" i="6"/>
  <c r="K57" i="6"/>
  <c r="K17" i="6" s="1"/>
  <c r="N17" i="6"/>
  <c r="AB17" i="6"/>
  <c r="AB18" i="6"/>
  <c r="N18" i="6"/>
  <c r="S75" i="6"/>
  <c r="AC202" i="6"/>
  <c r="F58" i="6"/>
  <c r="F18" i="6" s="1"/>
  <c r="F57" i="6"/>
  <c r="F17" i="6" s="1"/>
  <c r="P58" i="6"/>
  <c r="P18" i="6" s="1"/>
  <c r="O84" i="6"/>
  <c r="P190" i="6"/>
  <c r="T60" i="6"/>
  <c r="Y58" i="6"/>
  <c r="Y18" i="6" s="1"/>
  <c r="AC22" i="6"/>
  <c r="O22" i="6"/>
  <c r="AD58" i="6"/>
  <c r="AD18" i="6" s="1"/>
  <c r="O21" i="6"/>
  <c r="AC61" i="6"/>
  <c r="Y57" i="6"/>
  <c r="Y17" i="6" s="1"/>
  <c r="T57" i="6"/>
  <c r="T17" i="6" s="1"/>
  <c r="P57" i="6"/>
  <c r="P17" i="6" s="1"/>
  <c r="P16" i="6" s="1"/>
  <c r="AC21" i="6"/>
  <c r="T58" i="6"/>
  <c r="T18" i="6" s="1"/>
  <c r="AD60" i="6"/>
  <c r="AD57" i="6"/>
  <c r="AD17" i="6" s="1"/>
  <c r="AD190" i="6"/>
  <c r="O207" i="6"/>
  <c r="N77" i="6"/>
  <c r="AC134" i="6"/>
  <c r="J75" i="6"/>
  <c r="N190" i="6"/>
  <c r="O29" i="6"/>
  <c r="T306" i="6"/>
  <c r="T304" i="6" s="1"/>
  <c r="U75" i="6"/>
  <c r="N304" i="6"/>
  <c r="F190" i="6"/>
  <c r="AB77" i="6"/>
  <c r="K190" i="6"/>
  <c r="K306" i="6"/>
  <c r="K304" i="6" s="1"/>
  <c r="F306" i="6"/>
  <c r="F304" i="6" s="1"/>
  <c r="X75" i="6"/>
  <c r="AB304" i="6"/>
  <c r="Y190" i="6"/>
  <c r="U304" i="6"/>
  <c r="AC193" i="6"/>
  <c r="AB78" i="6"/>
  <c r="T190" i="6"/>
  <c r="AD308" i="6"/>
  <c r="AD78" i="6" s="1"/>
  <c r="AD306" i="6"/>
  <c r="AD76" i="6" s="1"/>
  <c r="O85" i="6"/>
  <c r="P306" i="6"/>
  <c r="AC29" i="6"/>
  <c r="Y308" i="6"/>
  <c r="Y78" i="6" s="1"/>
  <c r="O192" i="6"/>
  <c r="AC194" i="6"/>
  <c r="G304" i="6"/>
  <c r="G76" i="6"/>
  <c r="G75" i="6" s="1"/>
  <c r="AB190" i="6"/>
  <c r="N76" i="6"/>
  <c r="N81" i="6"/>
  <c r="F77" i="6"/>
  <c r="F78" i="6"/>
  <c r="P308" i="6"/>
  <c r="P78" i="6" s="1"/>
  <c r="AC83" i="6"/>
  <c r="AC85" i="6"/>
  <c r="T78" i="6"/>
  <c r="F81" i="6"/>
  <c r="L304" i="6"/>
  <c r="L76" i="6"/>
  <c r="L75" i="6" s="1"/>
  <c r="Z75" i="6"/>
  <c r="Y77" i="6"/>
  <c r="T81" i="6"/>
  <c r="K81" i="6"/>
  <c r="K78" i="6"/>
  <c r="AC192" i="6"/>
  <c r="Y306" i="6"/>
  <c r="O83" i="6"/>
  <c r="O194" i="6"/>
  <c r="Z304" i="6"/>
  <c r="N78" i="6"/>
  <c r="AD77" i="6"/>
  <c r="AB76" i="6"/>
  <c r="AB81" i="6"/>
  <c r="Y81" i="6"/>
  <c r="AC25" i="6"/>
  <c r="O25" i="6"/>
  <c r="O104" i="6"/>
  <c r="O109" i="6"/>
  <c r="AC263" i="6"/>
  <c r="P319" i="6"/>
  <c r="AC288" i="6"/>
  <c r="AC283" i="6"/>
  <c r="O134" i="6"/>
  <c r="O88" i="6"/>
  <c r="O288" i="6"/>
  <c r="AC149" i="6"/>
  <c r="O93" i="6"/>
  <c r="AC109" i="6"/>
  <c r="AC119" i="6"/>
  <c r="AC139" i="6"/>
  <c r="AC154" i="6"/>
  <c r="AC164" i="6"/>
  <c r="AC218" i="6"/>
  <c r="AC228" i="6"/>
  <c r="AC238" i="6"/>
  <c r="AC248" i="6"/>
  <c r="AC258" i="6"/>
  <c r="AC273" i="6"/>
  <c r="O273" i="6"/>
  <c r="AC88" i="6"/>
  <c r="AC212" i="6"/>
  <c r="AC278" i="6"/>
  <c r="AC174" i="6"/>
  <c r="AC207" i="6"/>
  <c r="O278" i="6"/>
  <c r="O197" i="6"/>
  <c r="AC197" i="6"/>
  <c r="AC104" i="6"/>
  <c r="AC114" i="6"/>
  <c r="AC124" i="6"/>
  <c r="AC144" i="6"/>
  <c r="AC159" i="6"/>
  <c r="AC223" i="6"/>
  <c r="AC233" i="6"/>
  <c r="AC243" i="6"/>
  <c r="AC253" i="6"/>
  <c r="AC268" i="6"/>
  <c r="AC180" i="6"/>
  <c r="O174" i="6"/>
  <c r="AC293" i="6"/>
  <c r="AC93" i="6"/>
  <c r="O212" i="6"/>
  <c r="O202" i="6"/>
  <c r="Y323" i="6"/>
  <c r="F45" i="6"/>
  <c r="AD310" i="6"/>
  <c r="K310" i="6"/>
  <c r="P364" i="6"/>
  <c r="AD364" i="6"/>
  <c r="AD319" i="6"/>
  <c r="P310" i="6"/>
  <c r="Y314" i="6"/>
  <c r="F310" i="6"/>
  <c r="P323" i="6"/>
  <c r="O41" i="6"/>
  <c r="K364" i="6"/>
  <c r="AD68" i="6"/>
  <c r="AD323" i="6"/>
  <c r="AC41" i="6"/>
  <c r="T310" i="6"/>
  <c r="Y310" i="6"/>
  <c r="P60" i="6"/>
  <c r="K314" i="6"/>
  <c r="P314" i="6"/>
  <c r="AD314" i="6"/>
  <c r="T314" i="6"/>
  <c r="F314" i="6"/>
  <c r="O311" i="6"/>
  <c r="K45" i="6"/>
  <c r="Y71" i="6"/>
  <c r="K71" i="6"/>
  <c r="L56" i="6"/>
  <c r="F60" i="6"/>
  <c r="P71" i="6"/>
  <c r="AD71" i="6"/>
  <c r="AC37" i="6"/>
  <c r="O37" i="6"/>
  <c r="O33" i="6"/>
  <c r="AC33" i="6"/>
  <c r="AC49" i="6"/>
  <c r="N56" i="6"/>
  <c r="AB56" i="6"/>
  <c r="Y60" i="6"/>
  <c r="G56" i="6"/>
  <c r="P64" i="6"/>
  <c r="K60" i="6"/>
  <c r="Z56" i="6"/>
  <c r="AD64" i="6"/>
  <c r="U56" i="6"/>
  <c r="AC73" i="6"/>
  <c r="T71" i="6"/>
  <c r="O73" i="6"/>
  <c r="F71" i="6"/>
  <c r="T45" i="6"/>
  <c r="AB45" i="6"/>
  <c r="O49" i="6"/>
  <c r="N45" i="6"/>
  <c r="AC69" i="6"/>
  <c r="AC68" i="6" s="1"/>
  <c r="AC72" i="6"/>
  <c r="T68" i="6"/>
  <c r="F68" i="6"/>
  <c r="O69" i="6"/>
  <c r="O68" i="6" s="1"/>
  <c r="O316" i="6"/>
  <c r="O307" i="6" s="1"/>
  <c r="O320" i="6"/>
  <c r="O319" i="6" s="1"/>
  <c r="O72" i="6"/>
  <c r="O312" i="6"/>
  <c r="O308" i="6" s="1"/>
  <c r="O62" i="6"/>
  <c r="O365" i="6"/>
  <c r="O364" i="6" s="1"/>
  <c r="AC46" i="6"/>
  <c r="AC45" i="6" s="1"/>
  <c r="O46" i="6"/>
  <c r="O45" i="6" s="1"/>
  <c r="AC315" i="6"/>
  <c r="AC365" i="6"/>
  <c r="AC364" i="6" s="1"/>
  <c r="AC62" i="6"/>
  <c r="AC324" i="6"/>
  <c r="AC323" i="6" s="1"/>
  <c r="AC311" i="6"/>
  <c r="AC312" i="6"/>
  <c r="AC308" i="6" s="1"/>
  <c r="AC316" i="6"/>
  <c r="AC307" i="6" s="1"/>
  <c r="AC320" i="6"/>
  <c r="AC319" i="6" s="1"/>
  <c r="O61" i="6"/>
  <c r="O315" i="6"/>
  <c r="O324" i="6"/>
  <c r="O323" i="6" s="1"/>
  <c r="AB16" i="6" l="1"/>
  <c r="AD16" i="6"/>
  <c r="Y16" i="6"/>
  <c r="N16" i="6"/>
  <c r="T16" i="6"/>
  <c r="F16" i="6"/>
  <c r="K16" i="6"/>
  <c r="O77" i="6"/>
  <c r="AC58" i="6"/>
  <c r="AC18" i="6" s="1"/>
  <c r="O57" i="6"/>
  <c r="O17" i="6" s="1"/>
  <c r="T56" i="6"/>
  <c r="O58" i="6"/>
  <c r="O18" i="6" s="1"/>
  <c r="AC57" i="6"/>
  <c r="AC17" i="6" s="1"/>
  <c r="AC16" i="6" s="1"/>
  <c r="F76" i="6"/>
  <c r="F75" i="6" s="1"/>
  <c r="K76" i="6"/>
  <c r="K75" i="6" s="1"/>
  <c r="T76" i="6"/>
  <c r="O190" i="6"/>
  <c r="AD304" i="6"/>
  <c r="G375" i="6"/>
  <c r="Y304" i="6"/>
  <c r="Y76" i="6"/>
  <c r="Y75" i="6" s="1"/>
  <c r="AB75" i="6"/>
  <c r="AC190" i="6"/>
  <c r="T75" i="6"/>
  <c r="O306" i="6"/>
  <c r="O304" i="6" s="1"/>
  <c r="AC81" i="6"/>
  <c r="N75" i="6"/>
  <c r="AD75" i="6"/>
  <c r="AC306" i="6"/>
  <c r="AC76" i="6" s="1"/>
  <c r="P304" i="6"/>
  <c r="P76" i="6"/>
  <c r="P75" i="6" s="1"/>
  <c r="O78" i="6"/>
  <c r="O81" i="6"/>
  <c r="AC78" i="6"/>
  <c r="AC77" i="6"/>
  <c r="L375" i="6"/>
  <c r="E375" i="6"/>
  <c r="U375" i="6"/>
  <c r="S375" i="6"/>
  <c r="X375" i="6"/>
  <c r="J375" i="6"/>
  <c r="O60" i="6"/>
  <c r="AC310" i="6"/>
  <c r="O310" i="6"/>
  <c r="O314" i="6"/>
  <c r="AC314" i="6"/>
  <c r="Y56" i="6"/>
  <c r="Z375" i="6"/>
  <c r="P56" i="6"/>
  <c r="AC71" i="6"/>
  <c r="O71" i="6"/>
  <c r="AD56" i="6"/>
  <c r="F56" i="6"/>
  <c r="AC60" i="6"/>
  <c r="K56" i="6"/>
  <c r="O16" i="6" l="1"/>
  <c r="O76" i="6"/>
  <c r="O75" i="6" s="1"/>
  <c r="AC304" i="6"/>
  <c r="AC75" i="6"/>
  <c r="AD375" i="6"/>
  <c r="N375" i="6"/>
  <c r="AB375" i="6"/>
  <c r="F375" i="6"/>
  <c r="T375" i="6"/>
  <c r="K375" i="6"/>
  <c r="O56" i="6"/>
  <c r="P375" i="6"/>
  <c r="AC56" i="6"/>
  <c r="O375" i="6" l="1"/>
  <c r="Y375" i="6"/>
  <c r="AC375" i="6"/>
</calcChain>
</file>

<file path=xl/sharedStrings.xml><?xml version="1.0" encoding="utf-8"?>
<sst xmlns="http://schemas.openxmlformats.org/spreadsheetml/2006/main" count="511" uniqueCount="197">
  <si>
    <t>Потребители</t>
  </si>
  <si>
    <t>тыс.руб.</t>
  </si>
  <si>
    <t xml:space="preserve">тариф 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</si>
  <si>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</si>
  <si>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</si>
  <si>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</si>
  <si>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МАОУ "Гимназия №1 г.Благовещенска"</t>
  </si>
  <si>
    <t>МАОУ "Алексеевская гимназия г. Благовещенска"</t>
  </si>
  <si>
    <t>МАОУ "Лицей № 6 г. Благовещенска"</t>
  </si>
  <si>
    <t>МАОУ ДО ЦЭВД г.Благовещенска</t>
  </si>
  <si>
    <t>в том числе:</t>
  </si>
  <si>
    <t>МБУК "Муниципальная информационная библиотечная система"</t>
  </si>
  <si>
    <t>Культура всего</t>
  </si>
  <si>
    <t xml:space="preserve">                         Водоснабжение </t>
  </si>
  <si>
    <t xml:space="preserve">                         Водоотведение</t>
  </si>
  <si>
    <t>Образовательные учреждения всего:</t>
  </si>
  <si>
    <t>МАУК "Общественно-культурный центр"</t>
  </si>
  <si>
    <t>Ленина,100; Кузнечная,210; Чайковского,191; парк Дружбы</t>
  </si>
  <si>
    <t xml:space="preserve"> Институтская,3 (Харбин)</t>
  </si>
  <si>
    <t xml:space="preserve">Чайковского, 305 Лагерь "Гагарина" </t>
  </si>
  <si>
    <t>Калинина, 82/2</t>
  </si>
  <si>
    <t>МАОУ "Прогимназия г.Благовещенска"</t>
  </si>
  <si>
    <t>Образование всего</t>
  </si>
  <si>
    <t xml:space="preserve">                       Водоснабжение </t>
  </si>
  <si>
    <t>Горячее водоснабжение</t>
  </si>
  <si>
    <t xml:space="preserve">                       Водоотведение </t>
  </si>
  <si>
    <t>Дошкольное образование</t>
  </si>
  <si>
    <t>МАДОУ "ДС №3 г.Благовещенск"</t>
  </si>
  <si>
    <t xml:space="preserve"> Холодное водоснабжение </t>
  </si>
  <si>
    <t xml:space="preserve">              Горячее водоснабжение </t>
  </si>
  <si>
    <t>МАДОУ "ДС №14 г.Благовещенск"</t>
  </si>
  <si>
    <t>МАДОУ "ДС №15 г.Благовещенск"</t>
  </si>
  <si>
    <t>МАДОУ "ДС №19 г.Благовещенск"</t>
  </si>
  <si>
    <t>МАДОУ "ДС №28 г.Благовещенск"</t>
  </si>
  <si>
    <t>МАДОУ "ДС №32 г.Благовещенск"</t>
  </si>
  <si>
    <t>МАДОУ "ДС №35 г.Благовещенск"</t>
  </si>
  <si>
    <t>МАДОУ "ДС №40 г.Благовещенск"</t>
  </si>
  <si>
    <t>МАДОУ "ДС №47 г.Благовещенск"</t>
  </si>
  <si>
    <t>МАДОУ "ДС №49 г.Благовещенск"</t>
  </si>
  <si>
    <t>МАДОУ "ДС №50 г.Благовещенск"</t>
  </si>
  <si>
    <t>МАДОУ "ДС №55 г.Благовещенск"</t>
  </si>
  <si>
    <t>МАДОУ "ДС №60 г.Благовещенск"</t>
  </si>
  <si>
    <t>МАДОУ "ДС №67 г.Благовещенск"</t>
  </si>
  <si>
    <t xml:space="preserve">Водоснабжение </t>
  </si>
  <si>
    <t xml:space="preserve">Водоотведение </t>
  </si>
  <si>
    <t>Общее образование</t>
  </si>
  <si>
    <t>МАОУ "Школа №5 г.Благовещенска"</t>
  </si>
  <si>
    <t>МОАУ "Лицей №11 г.Благовещенска"</t>
  </si>
  <si>
    <t>МАОУ "Школа №17 г.Благовещенска"</t>
  </si>
  <si>
    <t>МАОУ "Школа №22 г.Благовещенска"</t>
  </si>
  <si>
    <t>МАОУ "Школа №26 г.Благовещенска"</t>
  </si>
  <si>
    <t>МАОУ "Школа №28 г.Благовещенска"</t>
  </si>
  <si>
    <t>МАОУ "Школа №13 г.Благовещенска"</t>
  </si>
  <si>
    <t>Учреждения дополнительного образования</t>
  </si>
  <si>
    <t>МАОУ "Школа № 16 г.Благовещенска" (УДО)</t>
  </si>
  <si>
    <t>МАОУ "Школа № 26 г.Благовещенска" (УДО)</t>
  </si>
  <si>
    <t>МУ "Городское управление капитального строительства"</t>
  </si>
  <si>
    <t>МКУ "Эксплуатационно-хозяйственная служба"</t>
  </si>
  <si>
    <t>МУ СОК "Юность"</t>
  </si>
  <si>
    <t>МУ "Информационное агентство Город"</t>
  </si>
  <si>
    <t>Водоснабжение</t>
  </si>
  <si>
    <t>Водоотведение</t>
  </si>
  <si>
    <t>ИТОГО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</si>
  <si>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</si>
  <si>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</si>
  <si>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</si>
  <si>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</si>
  <si>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</si>
  <si>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</si>
  <si>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</si>
  <si>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</si>
  <si>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</si>
  <si>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МКУ "Управление по делам ГОЧС"</t>
  </si>
  <si>
    <t>№</t>
  </si>
  <si>
    <t>1.1.</t>
  </si>
  <si>
    <t>1.2.</t>
  </si>
  <si>
    <t>1.3.</t>
  </si>
  <si>
    <t>1.4.</t>
  </si>
  <si>
    <t>1.1.1.</t>
  </si>
  <si>
    <t>1.1.2.</t>
  </si>
  <si>
    <t>1.1.3.</t>
  </si>
  <si>
    <t>1.1.4.</t>
  </si>
  <si>
    <t>2.1.</t>
  </si>
  <si>
    <t>2.1.2.</t>
  </si>
  <si>
    <t>2.1.1.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</si>
  <si>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</si>
  <si>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</si>
  <si>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</si>
  <si>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</si>
  <si>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</si>
  <si>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</si>
  <si>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</si>
  <si>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</si>
  <si>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</si>
  <si>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</si>
  <si>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</si>
  <si>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</si>
  <si>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</si>
  <si>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</si>
  <si>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</si>
  <si>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</si>
  <si>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</si>
  <si>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</si>
  <si>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</si>
  <si>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</si>
  <si>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</si>
  <si>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</si>
  <si>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</si>
  <si>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</si>
  <si>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</si>
  <si>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</si>
  <si>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</si>
  <si>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</si>
  <si>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</si>
  <si>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</si>
  <si>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</si>
  <si>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</si>
  <si>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</si>
  <si>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</si>
  <si>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</si>
  <si>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</si>
  <si>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</si>
  <si>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</si>
  <si>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</si>
  <si>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</si>
  <si>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</si>
  <si>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</si>
  <si>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</si>
  <si>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</si>
  <si>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</si>
  <si>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</si>
  <si>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</si>
  <si>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</si>
  <si>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</si>
  <si>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к постановлению администрации</t>
  </si>
  <si>
    <t>города Благовещенска</t>
  </si>
  <si>
    <t>1.4.1.</t>
  </si>
  <si>
    <t>1.4.2.</t>
  </si>
  <si>
    <t>1.4.3.</t>
  </si>
  <si>
    <t>1.4.4.</t>
  </si>
  <si>
    <t>Приложение № 3</t>
  </si>
  <si>
    <t>Годовые объемы потребления воды муниципальными учреждениями, финансируемыми из городского бюджета,</t>
  </si>
  <si>
    <t>в том числе: МБУК"Городской Дом культуры"(ООО "АКС")</t>
  </si>
  <si>
    <t>тыс.куб.м</t>
  </si>
  <si>
    <t>в том числе: МБУК"Городской Дом культуры"(АО "Амурплодсемпром")</t>
  </si>
  <si>
    <t>МАОУ "Школа №23 г.Благовещенска" (ДС №22, 69)</t>
  </si>
  <si>
    <t>МАОУ "Школа №24 г.Благовещенска" (ДС №45)</t>
  </si>
  <si>
    <t>МАОУ "Школа №2 г.Благовещенска"</t>
  </si>
  <si>
    <t>МАОУ "Школа №10 г.Благовещенска"</t>
  </si>
  <si>
    <t>МАОУ "Школа №12 г.Благовещенска"</t>
  </si>
  <si>
    <t>МАОУ "Школа №14 г.Благовещенска"</t>
  </si>
  <si>
    <t>МАОУ "Школа №15 г.Благовещенска"</t>
  </si>
  <si>
    <t>МАОУ "Школа №23 г.Благовещенска"</t>
  </si>
  <si>
    <t>МАОУ "Школа №24 г.Благовещенска"</t>
  </si>
  <si>
    <t>МАОУ "Школа №27 г.Благовещенска"</t>
  </si>
  <si>
    <t xml:space="preserve">МАДОУ "ЦРР-ДС №4 г.Благовещенска" </t>
  </si>
  <si>
    <t>МАДОУ "ЦРР-ДС  № 68 г. Благовещенска"</t>
  </si>
  <si>
    <t>Негативное воздействие на водоотведение</t>
  </si>
  <si>
    <t>План на 1 полугодие 2024 года</t>
  </si>
  <si>
    <t>План на 2 полугодие 2024 года</t>
  </si>
  <si>
    <t>План на 2024 год</t>
  </si>
  <si>
    <t>МАУ "Спортивная школа "Центр боевых искусств"</t>
  </si>
  <si>
    <t>Сброс загрязняющих веществ сверх установленных нормативов</t>
  </si>
  <si>
    <t>План на 1 полугодие 2025 года</t>
  </si>
  <si>
    <t>План на 2 полугодие 2025 года</t>
  </si>
  <si>
    <t>План на 2025 год</t>
  </si>
  <si>
    <t>2.2.21.</t>
  </si>
  <si>
    <t xml:space="preserve">МАОУ "Школа на 1500 мест в 406 квартале г.Благовещенска" </t>
  </si>
  <si>
    <t>План на 1 полугодие 2026 года</t>
  </si>
  <si>
    <t>План на 2 полугодие 2026 года</t>
  </si>
  <si>
    <t>План на 2026 год</t>
  </si>
  <si>
    <t>на 2024 год и плановый период 2025 и 2026 годов</t>
  </si>
  <si>
    <t>МАОУ "Школа № 6 г.Благовещенска (УДО)</t>
  </si>
  <si>
    <t>МАОУ "Лицей № 12 г. Благовещенска" (УДО)</t>
  </si>
  <si>
    <t>МАОУ "Школа № 16 г. Благовещенска им. Героя Советского Союза летчика-космонавта А.А.Леонова"</t>
  </si>
  <si>
    <t>МАОУ "Гимназия №25 г.Благовещенска им.Героя России А.Иванова"</t>
  </si>
  <si>
    <t xml:space="preserve">МАОУ ДО "СШ № 1 г.Благовещенска" </t>
  </si>
  <si>
    <t xml:space="preserve">МАОУ ДО "СШ № 3 г.Благовещенска" </t>
  </si>
  <si>
    <t xml:space="preserve">МАОУ ДО "СШ № 5 г.Благовещенска" </t>
  </si>
  <si>
    <t xml:space="preserve">МАОУ ДО "СШ № 7 г.Благовещенска" </t>
  </si>
  <si>
    <t>МБУ ДО "Центральная детская школа искусств им. М.Ф.Кнауф-Каминской" СН2</t>
  </si>
  <si>
    <t>МБУ ДО "Детская музыкальная школа имени Г.М. Сапаловой"</t>
  </si>
  <si>
    <t>МБУ ДО "Детская художественная школа им. П.С. Евстафьева"</t>
  </si>
  <si>
    <t>МБУ ДО "Школа искусств с.Белогорье"</t>
  </si>
  <si>
    <t>МБУК"Городской Дом Культуры"</t>
  </si>
  <si>
    <t>МАУ ЦРМиОИ "ПроДвижение"</t>
  </si>
  <si>
    <t>МАДОУ "ДС №5 г.Благовещенск", в том числе:</t>
  </si>
  <si>
    <t>Справочно возмещение по договорам:</t>
  </si>
  <si>
    <t>МАДОУ "ЦРР-ДС  №68 г. Благовещенска" (возмещение МАОУ "Гимназия №25 г.Благовещенска им.Героя России А.Иванова")</t>
  </si>
  <si>
    <t xml:space="preserve"> МАДОУ "ДС №5 г. Благовещенска" (возмещение МАОУ "Школа № 27 г. Благовещенска")</t>
  </si>
  <si>
    <t xml:space="preserve"> МАУ ДО "Детская хореографическая школа "Ровесники" (возмещение МАОУ ДО ЦЭВД г.Благовещенска)</t>
  </si>
  <si>
    <t xml:space="preserve">                       Водоснабжение (ул. Ленина, 97)</t>
  </si>
  <si>
    <t xml:space="preserve">                       Водоснабжение (ул. Студенческая, 28) </t>
  </si>
  <si>
    <t xml:space="preserve">                       Водоотведение (ул. Студенческая, 28) </t>
  </si>
  <si>
    <t xml:space="preserve">Негативное воздействие на водоотведение (ул. Студенческая, 28) </t>
  </si>
  <si>
    <t>МАУ Центр "ПроДвижение"</t>
  </si>
  <si>
    <t>от 28.03.2024 № 1300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</si>
</sst>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8">
    <xf numFmtId="0" fontId="0" fillId="0" borderId="0" xfId="0"/>
    <xf numFmtId="9" fontId="2" fillId="0" borderId="2" xfId="1" applyFont="1" applyFill="1" applyBorder="1" applyAlignment="1">
      <alignment wrapText="1"/>
    </xf>
    <xf numFmtId="9" fontId="2" fillId="0" borderId="2" xfId="1" applyFont="1" applyFill="1" applyBorder="1" applyAlignment="1">
      <alignment horizontal="right" wrapText="1"/>
    </xf>
    <xf numFmtId="9" fontId="4" fillId="0" borderId="2" xfId="1" applyFont="1" applyFill="1" applyBorder="1" applyAlignment="1">
      <alignment horizontal="right" wrapText="1"/>
    </xf>
    <xf numFmtId="9" fontId="4" fillId="0" borderId="2" xfId="1" applyFont="1" applyFill="1" applyBorder="1" applyAlignment="1">
      <alignment wrapText="1"/>
    </xf>
    <xf numFmtId="9" fontId="2" fillId="0" borderId="2" xfId="1" applyFont="1" applyFill="1" applyBorder="1"/>
    <xf numFmtId="9" fontId="6" fillId="0" borderId="2" xfId="1" applyFont="1" applyFill="1" applyBorder="1" applyAlignment="1">
      <alignment wrapText="1"/>
    </xf>
    <xf numFmtId="9" fontId="2" fillId="0" borderId="2" xfId="1" applyFont="1" applyFill="1" applyBorder="1" applyAlignment="1">
      <alignment horizontal="left" wrapText="1"/>
    </xf>
    <xf numFmtId="4" fontId="2" fillId="0" borderId="2" xfId="0" applyNumberFormat="1" applyFont="1" applyFill="1" applyBorder="1"/>
    <xf numFmtId="0" fontId="7" fillId="0" borderId="0" xfId="0" applyFont="1" applyFill="1"/>
    <xf numFmtId="0" fontId="2" fillId="0" borderId="2" xfId="0" applyFont="1" applyFill="1" applyBorder="1" applyAlignment="1">
      <alignment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4" fontId="4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9" fontId="2" fillId="0" borderId="2" xfId="1" applyFont="1" applyFill="1" applyBorder="1" applyAlignment="1">
      <alignment vertical="top" wrapText="1"/>
    </xf>
    <xf numFmtId="0" fontId="8" fillId="0" borderId="0" xfId="0" applyFont="1" applyFill="1"/>
    <xf numFmtId="0" fontId="2" fillId="0" borderId="2" xfId="0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vertical="center"/>
    </xf>
    <xf numFmtId="4" fontId="4" fillId="0" borderId="2" xfId="0" applyNumberFormat="1" applyFont="1" applyFill="1" applyBorder="1"/>
    <xf numFmtId="164" fontId="4" fillId="0" borderId="2" xfId="0" applyNumberFormat="1" applyFont="1" applyFill="1" applyBorder="1"/>
    <xf numFmtId="0" fontId="4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right" wrapText="1"/>
    </xf>
    <xf numFmtId="2" fontId="2" fillId="0" borderId="2" xfId="0" applyNumberFormat="1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2" fontId="4" fillId="0" borderId="0" xfId="0" applyNumberFormat="1" applyFont="1" applyFill="1"/>
    <xf numFmtId="0" fontId="9" fillId="0" borderId="2" xfId="0" applyFont="1" applyFill="1" applyBorder="1" applyAlignment="1">
      <alignment wrapText="1"/>
    </xf>
    <xf numFmtId="9" fontId="2" fillId="0" borderId="2" xfId="1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9" fontId="6" fillId="0" borderId="2" xfId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98"/>
  <sheetViews>
    <sheetView tabSelected="1" topLeftCell="H1" zoomScale="145" zoomScaleNormal="145" workbookViewId="0">
      <selection activeCell="AR4" sqref="AR4"/>
    </sheetView>
  </sheetViews>
  <sheetFormatPr defaultColWidth="9.140625" defaultRowHeight="15.75" x14ac:dyDescent="0.25"/>
  <cols>
    <col min="1" max="1" width="11.28515625" style="26" bestFit="1" customWidth="1"/>
    <col min="2" max="2" width="33.42578125" style="12" customWidth="1"/>
    <col min="3" max="4" width="10" style="12" customWidth="1"/>
    <col min="5" max="5" width="10.5703125" style="12" customWidth="1"/>
    <col min="6" max="6" width="11.28515625" style="12" customWidth="1"/>
    <col min="7" max="7" width="10.140625" style="12" customWidth="1"/>
    <col min="8" max="8" width="11" style="12" customWidth="1"/>
    <col min="9" max="9" width="9.7109375" style="12" customWidth="1"/>
    <col min="10" max="10" width="10.5703125" style="12" customWidth="1"/>
    <col min="11" max="11" width="11.140625" style="12" customWidth="1"/>
    <col min="12" max="12" width="10.5703125" style="12" customWidth="1"/>
    <col min="13" max="13" width="9.5703125" style="12" customWidth="1"/>
    <col min="14" max="14" width="11.42578125" style="12" customWidth="1"/>
    <col min="15" max="15" width="11.140625" style="12" customWidth="1"/>
    <col min="16" max="16" width="12.5703125" style="12" customWidth="1"/>
    <col min="17" max="17" width="8.7109375" style="12" hidden="1" customWidth="1"/>
    <col min="18" max="18" width="8.28515625" style="12" hidden="1" customWidth="1"/>
    <col min="19" max="19" width="10.42578125" style="12" hidden="1" customWidth="1"/>
    <col min="20" max="20" width="10.5703125" style="12" hidden="1" customWidth="1"/>
    <col min="21" max="21" width="8.42578125" style="12" hidden="1" customWidth="1"/>
    <col min="22" max="22" width="9.7109375" style="12" hidden="1" customWidth="1"/>
    <col min="23" max="23" width="8.7109375" style="12" hidden="1" customWidth="1"/>
    <col min="24" max="24" width="10.7109375" style="12" hidden="1" customWidth="1"/>
    <col min="25" max="25" width="10.85546875" style="12" hidden="1" customWidth="1"/>
    <col min="26" max="26" width="9.140625" style="12" hidden="1" customWidth="1"/>
    <col min="27" max="27" width="9.140625" style="12" customWidth="1"/>
    <col min="28" max="29" width="11.42578125" style="12" customWidth="1"/>
    <col min="30" max="30" width="10.28515625" style="12" customWidth="1"/>
    <col min="31" max="32" width="9.140625" style="12" hidden="1" customWidth="1"/>
    <col min="33" max="33" width="10.28515625" style="12" hidden="1" customWidth="1"/>
    <col min="34" max="34" width="11.28515625" style="12" hidden="1" customWidth="1"/>
    <col min="35" max="37" width="9.140625" style="12" hidden="1" customWidth="1"/>
    <col min="38" max="39" width="10.7109375" style="12" hidden="1" customWidth="1"/>
    <col min="40" max="40" width="10.140625" style="12" hidden="1" customWidth="1"/>
    <col min="41" max="44" width="10.7109375" style="12" customWidth="1"/>
    <col min="45" max="16384" width="9.140625" style="12"/>
  </cols>
  <sheetData>
    <row r="1" spans="1:44" x14ac:dyDescent="0.25">
      <c r="A1" s="11"/>
      <c r="AR1" s="13" t="s">
        <v>140</v>
      </c>
    </row>
    <row r="2" spans="1:44" x14ac:dyDescent="0.25">
      <c r="A2" s="11"/>
      <c r="AR2" s="13" t="s">
        <v>134</v>
      </c>
    </row>
    <row r="3" spans="1:44" x14ac:dyDescent="0.25">
      <c r="A3" s="11"/>
      <c r="AR3" s="13" t="s">
        <v>135</v>
      </c>
    </row>
    <row r="4" spans="1:44" x14ac:dyDescent="0.25">
      <c r="A4" s="11"/>
      <c r="AR4" s="13" t="s">
        <v>196</v>
      </c>
    </row>
    <row r="5" spans="1:44" x14ac:dyDescent="0.25">
      <c r="A5" s="11"/>
    </row>
    <row r="6" spans="1:44" x14ac:dyDescent="0.25">
      <c r="A6" s="11"/>
    </row>
    <row r="7" spans="1:44" x14ac:dyDescent="0.25">
      <c r="A7" s="11"/>
    </row>
    <row r="8" spans="1:44" s="9" customFormat="1" ht="18.75" hidden="1" x14ac:dyDescent="0.3">
      <c r="A8" s="42" t="s">
        <v>141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</row>
    <row r="9" spans="1:44" s="9" customFormat="1" ht="18.75" hidden="1" x14ac:dyDescent="0.3">
      <c r="A9" s="47" t="s">
        <v>171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</row>
    <row r="10" spans="1:44" hidden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44" hidden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spans="1:44" s="21" customFormat="1" ht="15.6" hidden="1" customHeight="1" x14ac:dyDescent="0.25">
      <c r="A12" s="43" t="s">
        <v>73</v>
      </c>
      <c r="B12" s="44" t="s">
        <v>0</v>
      </c>
      <c r="C12" s="41" t="s">
        <v>158</v>
      </c>
      <c r="D12" s="41"/>
      <c r="E12" s="41"/>
      <c r="F12" s="41"/>
      <c r="G12" s="41"/>
      <c r="H12" s="41" t="s">
        <v>159</v>
      </c>
      <c r="I12" s="41"/>
      <c r="J12" s="41"/>
      <c r="K12" s="41"/>
      <c r="L12" s="41"/>
      <c r="M12" s="41" t="s">
        <v>160</v>
      </c>
      <c r="N12" s="41"/>
      <c r="O12" s="41"/>
      <c r="P12" s="41"/>
      <c r="Q12" s="41" t="s">
        <v>163</v>
      </c>
      <c r="R12" s="41"/>
      <c r="S12" s="41"/>
      <c r="T12" s="41"/>
      <c r="U12" s="41"/>
      <c r="V12" s="41" t="s">
        <v>164</v>
      </c>
      <c r="W12" s="41"/>
      <c r="X12" s="41"/>
      <c r="Y12" s="41"/>
      <c r="Z12" s="41"/>
      <c r="AA12" s="41" t="s">
        <v>165</v>
      </c>
      <c r="AB12" s="41"/>
      <c r="AC12" s="41"/>
      <c r="AD12" s="41"/>
      <c r="AE12" s="41" t="s">
        <v>168</v>
      </c>
      <c r="AF12" s="41"/>
      <c r="AG12" s="41"/>
      <c r="AH12" s="41"/>
      <c r="AI12" s="41"/>
      <c r="AJ12" s="41" t="s">
        <v>169</v>
      </c>
      <c r="AK12" s="41"/>
      <c r="AL12" s="41"/>
      <c r="AM12" s="41"/>
      <c r="AN12" s="41"/>
      <c r="AO12" s="41" t="s">
        <v>170</v>
      </c>
      <c r="AP12" s="41"/>
      <c r="AQ12" s="41"/>
      <c r="AR12" s="41"/>
    </row>
    <row r="13" spans="1:44" s="21" customFormat="1" ht="28.5" hidden="1" customHeight="1" x14ac:dyDescent="0.25">
      <c r="A13" s="43"/>
      <c r="B13" s="45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</row>
    <row r="14" spans="1:44" s="21" customFormat="1" ht="125.25" hidden="1" customHeight="1" x14ac:dyDescent="0.25">
      <c r="A14" s="43"/>
      <c r="B14" s="46"/>
      <c r="C14" s="29" t="s">
        <v>143</v>
      </c>
      <c r="D14" s="29" t="s">
        <v>2</v>
      </c>
      <c r="E14" s="29" t="s">
        <v>1</v>
      </c>
      <c r="F14" s="29" t="s">
        <v>3</v>
      </c>
      <c r="G14" s="29" t="s">
        <v>4</v>
      </c>
      <c r="H14" s="29" t="s">
        <v>143</v>
      </c>
      <c r="I14" s="29" t="s">
        <v>5</v>
      </c>
      <c r="J14" s="29" t="s">
        <v>1</v>
      </c>
      <c r="K14" s="29" t="s">
        <v>3</v>
      </c>
      <c r="L14" s="29" t="s">
        <v>4</v>
      </c>
      <c r="M14" s="29" t="s">
        <v>143</v>
      </c>
      <c r="N14" s="29" t="s">
        <v>1</v>
      </c>
      <c r="O14" s="29" t="s">
        <v>3</v>
      </c>
      <c r="P14" s="29" t="s">
        <v>4</v>
      </c>
      <c r="Q14" s="29" t="s">
        <v>143</v>
      </c>
      <c r="R14" s="29" t="s">
        <v>2</v>
      </c>
      <c r="S14" s="29" t="s">
        <v>1</v>
      </c>
      <c r="T14" s="29" t="s">
        <v>3</v>
      </c>
      <c r="U14" s="29" t="s">
        <v>4</v>
      </c>
      <c r="V14" s="29" t="s">
        <v>143</v>
      </c>
      <c r="W14" s="29" t="s">
        <v>5</v>
      </c>
      <c r="X14" s="29" t="s">
        <v>1</v>
      </c>
      <c r="Y14" s="29" t="s">
        <v>3</v>
      </c>
      <c r="Z14" s="29" t="s">
        <v>4</v>
      </c>
      <c r="AA14" s="29" t="s">
        <v>143</v>
      </c>
      <c r="AB14" s="29" t="s">
        <v>1</v>
      </c>
      <c r="AC14" s="29" t="s">
        <v>3</v>
      </c>
      <c r="AD14" s="29" t="s">
        <v>4</v>
      </c>
      <c r="AE14" s="29" t="s">
        <v>143</v>
      </c>
      <c r="AF14" s="29" t="s">
        <v>2</v>
      </c>
      <c r="AG14" s="29" t="s">
        <v>1</v>
      </c>
      <c r="AH14" s="29" t="s">
        <v>3</v>
      </c>
      <c r="AI14" s="29" t="s">
        <v>4</v>
      </c>
      <c r="AJ14" s="29" t="s">
        <v>143</v>
      </c>
      <c r="AK14" s="29" t="s">
        <v>5</v>
      </c>
      <c r="AL14" s="29" t="s">
        <v>1</v>
      </c>
      <c r="AM14" s="29" t="s">
        <v>3</v>
      </c>
      <c r="AN14" s="29" t="s">
        <v>4</v>
      </c>
      <c r="AO14" s="29" t="s">
        <v>143</v>
      </c>
      <c r="AP14" s="29" t="s">
        <v>1</v>
      </c>
      <c r="AQ14" s="29" t="s">
        <v>3</v>
      </c>
      <c r="AR14" s="29" t="s">
        <v>4</v>
      </c>
    </row>
    <row r="15" spans="1:44" hidden="1" x14ac:dyDescent="0.25">
      <c r="A15" s="38">
        <v>1</v>
      </c>
      <c r="B15" s="39">
        <v>2</v>
      </c>
      <c r="C15" s="39">
        <v>3</v>
      </c>
      <c r="D15" s="39">
        <v>4</v>
      </c>
      <c r="E15" s="39">
        <v>5</v>
      </c>
      <c r="F15" s="39">
        <v>6</v>
      </c>
      <c r="G15" s="39">
        <v>7</v>
      </c>
      <c r="H15" s="39">
        <v>8</v>
      </c>
      <c r="I15" s="39">
        <v>9</v>
      </c>
      <c r="J15" s="39">
        <v>10</v>
      </c>
      <c r="K15" s="39">
        <v>11</v>
      </c>
      <c r="L15" s="39">
        <v>12</v>
      </c>
      <c r="M15" s="39">
        <v>13</v>
      </c>
      <c r="N15" s="39">
        <v>14</v>
      </c>
      <c r="O15" s="39">
        <v>15</v>
      </c>
      <c r="P15" s="39">
        <v>16</v>
      </c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>
        <v>17</v>
      </c>
      <c r="AB15" s="29">
        <v>18</v>
      </c>
      <c r="AC15" s="29">
        <v>19</v>
      </c>
      <c r="AD15" s="17">
        <v>20</v>
      </c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>
        <v>21</v>
      </c>
      <c r="AP15" s="29">
        <v>22</v>
      </c>
      <c r="AQ15" s="29">
        <v>23</v>
      </c>
      <c r="AR15" s="29">
        <v>24</v>
      </c>
    </row>
    <row r="16" spans="1:44" s="15" customFormat="1" hidden="1" x14ac:dyDescent="0.25">
      <c r="A16" s="22" t="s">
        <v>63</v>
      </c>
      <c r="B16" s="1" t="s">
        <v>12</v>
      </c>
      <c r="C16" s="8"/>
      <c r="D16" s="8"/>
      <c r="E16" s="8">
        <f>E17+E18+E19</f>
        <v>575.98957205000011</v>
      </c>
      <c r="F16" s="8">
        <f t="shared" ref="F16:G16" si="0">F17+F18+F19</f>
        <v>463.68821900000006</v>
      </c>
      <c r="G16" s="8">
        <f t="shared" si="0"/>
        <v>112.30135304999999</v>
      </c>
      <c r="H16" s="8"/>
      <c r="I16" s="8"/>
      <c r="J16" s="8">
        <f t="shared" ref="J16" si="1">J17+J18+J19</f>
        <v>722.05053700000008</v>
      </c>
      <c r="K16" s="8">
        <f t="shared" ref="K16" si="2">K17+K18+K19</f>
        <v>571.92776950000007</v>
      </c>
      <c r="L16" s="8">
        <f t="shared" ref="L16" si="3">L17+L18+L19</f>
        <v>150.12276750000004</v>
      </c>
      <c r="M16" s="8"/>
      <c r="N16" s="8">
        <f>N17+N18+N19</f>
        <v>1298.0401090500004</v>
      </c>
      <c r="O16" s="8">
        <f t="shared" ref="O16:P16" si="4">O17+O18+O19</f>
        <v>1035.6159885000002</v>
      </c>
      <c r="P16" s="8">
        <f t="shared" si="4"/>
        <v>262.42412055</v>
      </c>
      <c r="Q16" s="8"/>
      <c r="R16" s="8"/>
      <c r="S16" s="8">
        <f t="shared" ref="S16" si="5">S17+S18+S19</f>
        <v>605.39323850000005</v>
      </c>
      <c r="T16" s="8">
        <f t="shared" ref="T16" si="6">T17+T18+T19</f>
        <v>487.44769174999999</v>
      </c>
      <c r="U16" s="8">
        <f t="shared" ref="U16" si="7">U17+U18+U19</f>
        <v>117.94554675000002</v>
      </c>
      <c r="V16" s="8"/>
      <c r="W16" s="8"/>
      <c r="X16" s="8">
        <f t="shared" ref="X16" si="8">X17+X18+X19</f>
        <v>748.09287800000016</v>
      </c>
      <c r="Y16" s="8">
        <f t="shared" ref="Y16" si="9">Y17+Y18+Y19</f>
        <v>591.835733</v>
      </c>
      <c r="Z16" s="8">
        <f t="shared" ref="Z16" si="10">Z17+Z18+Z19</f>
        <v>156.25714500000004</v>
      </c>
      <c r="AA16" s="8"/>
      <c r="AB16" s="8">
        <f t="shared" ref="AB16" si="11">AB17+AB18+AB19</f>
        <v>1353.4861165</v>
      </c>
      <c r="AC16" s="8">
        <f t="shared" ref="AC16" si="12">AC17+AC18+AC19</f>
        <v>1079.28342475</v>
      </c>
      <c r="AD16" s="8">
        <f t="shared" ref="AD16" si="13">AD17+AD18+AD19</f>
        <v>274.20269175000004</v>
      </c>
      <c r="AE16" s="8"/>
      <c r="AF16" s="8"/>
      <c r="AG16" s="8">
        <f t="shared" ref="AG16" si="14">AG17+AG18+AG19</f>
        <v>629.58881900000006</v>
      </c>
      <c r="AH16" s="8">
        <f t="shared" ref="AH16" si="15">AH17+AH18+AH19</f>
        <v>506.79992449999997</v>
      </c>
      <c r="AI16" s="8">
        <f t="shared" ref="AI16" si="16">AI17+AI18+AI19</f>
        <v>122.78889450000001</v>
      </c>
      <c r="AJ16" s="8">
        <f t="shared" ref="AJ16" si="17">AJ17+AJ18+AJ19</f>
        <v>22.756360000000001</v>
      </c>
      <c r="AK16" s="8"/>
      <c r="AL16" s="8">
        <f t="shared" ref="AL16" si="18">AL17+AL18+AL19</f>
        <v>778.00143700000001</v>
      </c>
      <c r="AM16" s="8">
        <f t="shared" ref="AM16" si="19">AM17+AM18+AM19</f>
        <v>615.37451950000002</v>
      </c>
      <c r="AN16" s="8">
        <f t="shared" ref="AN16" si="20">AN17+AN18+AN19</f>
        <v>162.62691749999999</v>
      </c>
      <c r="AO16" s="8"/>
      <c r="AP16" s="8">
        <f t="shared" ref="AP16" si="21">AP17+AP18+AP19</f>
        <v>1407.5902560000002</v>
      </c>
      <c r="AQ16" s="8">
        <f t="shared" ref="AQ16" si="22">AQ17+AQ18+AQ19</f>
        <v>1122.1744440000002</v>
      </c>
      <c r="AR16" s="8">
        <f t="shared" ref="AR16" si="23">AR17+AR18+AR19</f>
        <v>285.41581200000007</v>
      </c>
    </row>
    <row r="17" spans="1:44" s="15" customFormat="1" ht="21" hidden="1" customHeight="1" x14ac:dyDescent="0.25">
      <c r="A17" s="22"/>
      <c r="B17" s="2" t="s">
        <v>13</v>
      </c>
      <c r="C17" s="23">
        <f>C21+C42+C46+C57</f>
        <v>7.4459300000000006</v>
      </c>
      <c r="D17" s="23"/>
      <c r="E17" s="23">
        <f t="shared" ref="E17:H17" si="24">E21+E42+E46+E57</f>
        <v>292.35633039999999</v>
      </c>
      <c r="F17" s="23">
        <f t="shared" si="24"/>
        <v>207.71087200000002</v>
      </c>
      <c r="G17" s="23">
        <f t="shared" si="24"/>
        <v>84.645458399999995</v>
      </c>
      <c r="H17" s="23">
        <f t="shared" si="24"/>
        <v>8.9521200000000007</v>
      </c>
      <c r="I17" s="23"/>
      <c r="J17" s="23">
        <f t="shared" ref="J17:Q17" si="25">J21+J42+J46+J57</f>
        <v>368.70174400000002</v>
      </c>
      <c r="K17" s="23">
        <f t="shared" si="25"/>
        <v>254.93778400000002</v>
      </c>
      <c r="L17" s="23">
        <f t="shared" si="25"/>
        <v>113.76396000000001</v>
      </c>
      <c r="M17" s="23">
        <f t="shared" si="25"/>
        <v>16.398050000000001</v>
      </c>
      <c r="N17" s="23">
        <f t="shared" si="25"/>
        <v>661.05807440000001</v>
      </c>
      <c r="O17" s="23">
        <f t="shared" si="25"/>
        <v>462.64865600000007</v>
      </c>
      <c r="P17" s="23">
        <f t="shared" si="25"/>
        <v>198.40941839999999</v>
      </c>
      <c r="Q17" s="23">
        <f t="shared" si="25"/>
        <v>7.4592600000000004</v>
      </c>
      <c r="R17" s="23"/>
      <c r="S17" s="23">
        <f t="shared" ref="S17:V17" si="26">S21+S42+S46+S57</f>
        <v>307.19591200000002</v>
      </c>
      <c r="T17" s="23">
        <f t="shared" si="26"/>
        <v>218.34847600000001</v>
      </c>
      <c r="U17" s="23">
        <f t="shared" si="26"/>
        <v>88.847436000000016</v>
      </c>
      <c r="V17" s="23">
        <f t="shared" si="26"/>
        <v>8.9521200000000007</v>
      </c>
      <c r="W17" s="23"/>
      <c r="X17" s="23">
        <f t="shared" ref="X17:AE17" si="27">X21+X42+X46+X57</f>
        <v>383.46774200000004</v>
      </c>
      <c r="Y17" s="23">
        <f t="shared" si="27"/>
        <v>265.09483699999998</v>
      </c>
      <c r="Z17" s="23">
        <f t="shared" si="27"/>
        <v>118.372905</v>
      </c>
      <c r="AA17" s="23">
        <f t="shared" si="27"/>
        <v>16.411380000000001</v>
      </c>
      <c r="AB17" s="23">
        <f t="shared" si="27"/>
        <v>690.66365399999995</v>
      </c>
      <c r="AC17" s="23">
        <f t="shared" si="27"/>
        <v>483.44331300000005</v>
      </c>
      <c r="AD17" s="23">
        <f t="shared" si="27"/>
        <v>207.22034100000002</v>
      </c>
      <c r="AE17" s="23">
        <f t="shared" si="27"/>
        <v>7.4592600000000004</v>
      </c>
      <c r="AF17" s="23"/>
      <c r="AG17" s="23">
        <f t="shared" ref="AG17:AJ17" si="28">AG21+AG42+AG46+AG57</f>
        <v>319.49869100000001</v>
      </c>
      <c r="AH17" s="23">
        <f t="shared" si="28"/>
        <v>227.04018050000002</v>
      </c>
      <c r="AI17" s="23">
        <f t="shared" si="28"/>
        <v>92.458510500000003</v>
      </c>
      <c r="AJ17" s="23">
        <f t="shared" si="28"/>
        <v>8.9521200000000007</v>
      </c>
      <c r="AK17" s="23"/>
      <c r="AL17" s="23">
        <f t="shared" ref="AL17:AR17" si="29">AL21+AL42+AL46+AL57</f>
        <v>398.77066720000005</v>
      </c>
      <c r="AM17" s="23">
        <f t="shared" si="29"/>
        <v>275.62121919999998</v>
      </c>
      <c r="AN17" s="23">
        <f t="shared" si="29"/>
        <v>123.14944799999999</v>
      </c>
      <c r="AO17" s="23">
        <f t="shared" si="29"/>
        <v>16.411380000000001</v>
      </c>
      <c r="AP17" s="23">
        <f t="shared" si="29"/>
        <v>718.26935820000006</v>
      </c>
      <c r="AQ17" s="23">
        <f t="shared" si="29"/>
        <v>502.66139970000006</v>
      </c>
      <c r="AR17" s="23">
        <f t="shared" si="29"/>
        <v>215.60795850000002</v>
      </c>
    </row>
    <row r="18" spans="1:44" s="15" customFormat="1" hidden="1" x14ac:dyDescent="0.25">
      <c r="A18" s="22"/>
      <c r="B18" s="2" t="s">
        <v>14</v>
      </c>
      <c r="C18" s="23">
        <f>C22+C47+C43+C58</f>
        <v>5.8659300000000005</v>
      </c>
      <c r="D18" s="23"/>
      <c r="E18" s="23">
        <f t="shared" ref="E18:H18" si="30">E22+E47+E43+E58</f>
        <v>189.30916110000004</v>
      </c>
      <c r="F18" s="23">
        <f t="shared" si="30"/>
        <v>170.87189800000002</v>
      </c>
      <c r="G18" s="23">
        <f t="shared" si="30"/>
        <v>18.437263100000003</v>
      </c>
      <c r="H18" s="23">
        <f t="shared" si="30"/>
        <v>6.9121199999999998</v>
      </c>
      <c r="I18" s="23"/>
      <c r="J18" s="23">
        <f t="shared" ref="J18:Q18" si="31">J22+J47+J43+J58</f>
        <v>233.99166200000002</v>
      </c>
      <c r="K18" s="23">
        <f t="shared" si="31"/>
        <v>209.75245700000002</v>
      </c>
      <c r="L18" s="23">
        <f t="shared" si="31"/>
        <v>24.239205000000005</v>
      </c>
      <c r="M18" s="23">
        <f t="shared" si="31"/>
        <v>12.77805</v>
      </c>
      <c r="N18" s="23">
        <f t="shared" si="31"/>
        <v>423.30082310000012</v>
      </c>
      <c r="O18" s="23">
        <f t="shared" si="31"/>
        <v>380.62435500000004</v>
      </c>
      <c r="P18" s="23">
        <f t="shared" si="31"/>
        <v>42.676468100000008</v>
      </c>
      <c r="Q18" s="23">
        <f t="shared" si="31"/>
        <v>5.8792600000000004</v>
      </c>
      <c r="R18" s="23"/>
      <c r="S18" s="23">
        <f t="shared" ref="S18:V18" si="32">S22+S47+S43+S58</f>
        <v>199.02935100000002</v>
      </c>
      <c r="T18" s="23">
        <f t="shared" si="32"/>
        <v>179.63061049999999</v>
      </c>
      <c r="U18" s="23">
        <f t="shared" si="32"/>
        <v>19.398740500000002</v>
      </c>
      <c r="V18" s="23">
        <f t="shared" si="32"/>
        <v>6.9121199999999998</v>
      </c>
      <c r="W18" s="23"/>
      <c r="X18" s="23">
        <f t="shared" ref="X18:AE18" si="33">X22+X47+X43+X58</f>
        <v>243.32382400000003</v>
      </c>
      <c r="Y18" s="23">
        <f t="shared" si="33"/>
        <v>218.06766400000004</v>
      </c>
      <c r="Z18" s="23">
        <f t="shared" si="33"/>
        <v>25.256160000000008</v>
      </c>
      <c r="AA18" s="23">
        <f t="shared" si="33"/>
        <v>12.79138</v>
      </c>
      <c r="AB18" s="23">
        <f t="shared" si="33"/>
        <v>442.35317500000002</v>
      </c>
      <c r="AC18" s="23">
        <f t="shared" si="33"/>
        <v>397.69827450000003</v>
      </c>
      <c r="AD18" s="23">
        <f t="shared" si="33"/>
        <v>44.654900500000011</v>
      </c>
      <c r="AE18" s="23">
        <f t="shared" si="33"/>
        <v>5.8792600000000004</v>
      </c>
      <c r="AF18" s="23"/>
      <c r="AG18" s="23">
        <f t="shared" ref="AG18:AJ18" si="34">AG22+AG47+AG43+AG58</f>
        <v>206.96715200000003</v>
      </c>
      <c r="AH18" s="23">
        <f t="shared" si="34"/>
        <v>186.74689599999999</v>
      </c>
      <c r="AI18" s="23">
        <f t="shared" si="34"/>
        <v>20.220256000000003</v>
      </c>
      <c r="AJ18" s="23">
        <f t="shared" si="34"/>
        <v>6.9121199999999998</v>
      </c>
      <c r="AK18" s="23"/>
      <c r="AL18" s="23">
        <f t="shared" ref="AL18:AR18" si="35">AL22+AL47+AL43+AL58</f>
        <v>253.07051319999999</v>
      </c>
      <c r="AM18" s="23">
        <f t="shared" si="35"/>
        <v>226.7522002</v>
      </c>
      <c r="AN18" s="23">
        <f t="shared" si="35"/>
        <v>26.318313000000003</v>
      </c>
      <c r="AO18" s="23">
        <f t="shared" si="35"/>
        <v>12.79138</v>
      </c>
      <c r="AP18" s="23">
        <f t="shared" si="35"/>
        <v>460.03766519999999</v>
      </c>
      <c r="AQ18" s="23">
        <f t="shared" si="35"/>
        <v>413.4990962</v>
      </c>
      <c r="AR18" s="23">
        <f t="shared" si="35"/>
        <v>46.538569000000003</v>
      </c>
    </row>
    <row r="19" spans="1:44" s="15" customFormat="1" ht="31.5" hidden="1" x14ac:dyDescent="0.25">
      <c r="A19" s="22"/>
      <c r="B19" s="2" t="s">
        <v>157</v>
      </c>
      <c r="C19" s="23">
        <f>C23+C44+C48+C59</f>
        <v>5.8459300000000001</v>
      </c>
      <c r="D19" s="23"/>
      <c r="E19" s="23">
        <f t="shared" ref="E19:H19" si="36">E23+E44+E48+E59</f>
        <v>94.324080550000019</v>
      </c>
      <c r="F19" s="23">
        <f t="shared" si="36"/>
        <v>85.105449000000007</v>
      </c>
      <c r="G19" s="23">
        <f t="shared" si="36"/>
        <v>9.2186315500000013</v>
      </c>
      <c r="H19" s="23">
        <f t="shared" si="36"/>
        <v>6.8921200000000002</v>
      </c>
      <c r="I19" s="23"/>
      <c r="J19" s="23">
        <f t="shared" ref="J19:Q19" si="37">J23+J44+J48+J59</f>
        <v>119.35713100000001</v>
      </c>
      <c r="K19" s="23">
        <f t="shared" si="37"/>
        <v>107.23752850000001</v>
      </c>
      <c r="L19" s="23">
        <f t="shared" si="37"/>
        <v>12.119602500000003</v>
      </c>
      <c r="M19" s="23">
        <f t="shared" si="37"/>
        <v>12.738050000000001</v>
      </c>
      <c r="N19" s="23">
        <f t="shared" si="37"/>
        <v>213.68121155000006</v>
      </c>
      <c r="O19" s="23">
        <f t="shared" si="37"/>
        <v>192.34297750000002</v>
      </c>
      <c r="P19" s="23">
        <f t="shared" si="37"/>
        <v>21.338234050000004</v>
      </c>
      <c r="Q19" s="23">
        <f t="shared" si="37"/>
        <v>5.8592600000000008</v>
      </c>
      <c r="R19" s="23"/>
      <c r="S19" s="23">
        <f t="shared" ref="S19:V19" si="38">S23+S44+S48+S59</f>
        <v>99.167975499999997</v>
      </c>
      <c r="T19" s="23">
        <f t="shared" si="38"/>
        <v>89.468605249999996</v>
      </c>
      <c r="U19" s="23">
        <f t="shared" si="38"/>
        <v>9.6993702500000012</v>
      </c>
      <c r="V19" s="23">
        <f t="shared" si="38"/>
        <v>6.8921200000000002</v>
      </c>
      <c r="W19" s="23"/>
      <c r="X19" s="23">
        <f t="shared" ref="X19:AE19" si="39">X23+X44+X48+X59</f>
        <v>121.30131200000002</v>
      </c>
      <c r="Y19" s="23">
        <f t="shared" si="39"/>
        <v>108.67323200000001</v>
      </c>
      <c r="Z19" s="23">
        <f t="shared" si="39"/>
        <v>12.628080000000004</v>
      </c>
      <c r="AA19" s="23">
        <f t="shared" si="39"/>
        <v>12.751380000000001</v>
      </c>
      <c r="AB19" s="23">
        <f t="shared" si="39"/>
        <v>220.46928750000001</v>
      </c>
      <c r="AC19" s="23">
        <f t="shared" si="39"/>
        <v>198.14183724999998</v>
      </c>
      <c r="AD19" s="23">
        <f t="shared" si="39"/>
        <v>22.327450250000005</v>
      </c>
      <c r="AE19" s="23">
        <f t="shared" si="39"/>
        <v>5.8592600000000008</v>
      </c>
      <c r="AF19" s="23"/>
      <c r="AG19" s="23">
        <f t="shared" ref="AG19:AJ19" si="40">AG23+AG44+AG48+AG59</f>
        <v>103.12297600000001</v>
      </c>
      <c r="AH19" s="23">
        <f t="shared" si="40"/>
        <v>93.012847999999991</v>
      </c>
      <c r="AI19" s="23">
        <f t="shared" si="40"/>
        <v>10.110128000000001</v>
      </c>
      <c r="AJ19" s="23">
        <f t="shared" si="40"/>
        <v>6.8921200000000002</v>
      </c>
      <c r="AK19" s="23"/>
      <c r="AL19" s="23">
        <f t="shared" ref="AL19:AR19" si="41">AL23+AL44+AL48+AL59</f>
        <v>126.1602566</v>
      </c>
      <c r="AM19" s="23">
        <f t="shared" si="41"/>
        <v>113.0011001</v>
      </c>
      <c r="AN19" s="23">
        <f t="shared" si="41"/>
        <v>13.159156500000002</v>
      </c>
      <c r="AO19" s="23">
        <f t="shared" si="41"/>
        <v>12.751380000000001</v>
      </c>
      <c r="AP19" s="23">
        <f t="shared" si="41"/>
        <v>229.28323259999999</v>
      </c>
      <c r="AQ19" s="23">
        <f t="shared" si="41"/>
        <v>206.01394809999999</v>
      </c>
      <c r="AR19" s="23">
        <f t="shared" si="41"/>
        <v>23.269284500000001</v>
      </c>
    </row>
    <row r="20" spans="1:44" s="15" customFormat="1" ht="31.5" hidden="1" x14ac:dyDescent="0.25">
      <c r="A20" s="22" t="s">
        <v>74</v>
      </c>
      <c r="B20" s="1" t="s">
        <v>15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</row>
    <row r="21" spans="1:44" s="15" customFormat="1" ht="23.25" hidden="1" customHeight="1" x14ac:dyDescent="0.25">
      <c r="A21" s="22"/>
      <c r="B21" s="2" t="s">
        <v>13</v>
      </c>
      <c r="C21" s="8">
        <f>C26+C30+C34+C38</f>
        <v>0.38999999999999996</v>
      </c>
      <c r="D21" s="8"/>
      <c r="E21" s="8">
        <f t="shared" ref="E21:H21" si="42">E26+E30+E34+E38</f>
        <v>15.319200000000002</v>
      </c>
      <c r="F21" s="8">
        <f t="shared" si="42"/>
        <v>14.646333600000002</v>
      </c>
      <c r="G21" s="8">
        <f t="shared" si="42"/>
        <v>0.67286639999999998</v>
      </c>
      <c r="H21" s="8">
        <f t="shared" si="42"/>
        <v>0.46</v>
      </c>
      <c r="I21" s="8"/>
      <c r="J21" s="8">
        <f t="shared" ref="J21:Q21" si="43">J26+J30+J34+J38</f>
        <v>18.952000000000002</v>
      </c>
      <c r="K21" s="8">
        <f t="shared" si="43"/>
        <v>18.387560000000001</v>
      </c>
      <c r="L21" s="8">
        <f t="shared" si="43"/>
        <v>0.56444000000000005</v>
      </c>
      <c r="M21" s="8">
        <f t="shared" si="43"/>
        <v>0.85</v>
      </c>
      <c r="N21" s="8">
        <f t="shared" si="43"/>
        <v>34.271200000000007</v>
      </c>
      <c r="O21" s="8">
        <f t="shared" si="43"/>
        <v>33.033893599999999</v>
      </c>
      <c r="P21" s="8">
        <f t="shared" si="43"/>
        <v>1.2373064</v>
      </c>
      <c r="Q21" s="8">
        <f t="shared" si="43"/>
        <v>0.38999999999999996</v>
      </c>
      <c r="R21" s="8"/>
      <c r="S21" s="8">
        <f t="shared" ref="S21:V21" si="44">S26+S30+S34+S38</f>
        <v>16.068000000000001</v>
      </c>
      <c r="T21" s="8">
        <f t="shared" si="44"/>
        <v>15.362244</v>
      </c>
      <c r="U21" s="8">
        <f t="shared" si="44"/>
        <v>0.70575600000000005</v>
      </c>
      <c r="V21" s="8">
        <f t="shared" si="44"/>
        <v>0.46</v>
      </c>
      <c r="W21" s="8"/>
      <c r="X21" s="8">
        <f t="shared" ref="X21:AE21" si="45">X26+X30+X34+X38</f>
        <v>19.711000000000002</v>
      </c>
      <c r="Y21" s="8">
        <f t="shared" si="45"/>
        <v>19.123955000000002</v>
      </c>
      <c r="Z21" s="8">
        <f t="shared" si="45"/>
        <v>0.58704500000000004</v>
      </c>
      <c r="AA21" s="8">
        <f t="shared" si="45"/>
        <v>0.85</v>
      </c>
      <c r="AB21" s="8">
        <f t="shared" si="45"/>
        <v>35.779000000000003</v>
      </c>
      <c r="AC21" s="8">
        <f t="shared" si="45"/>
        <v>34.486199000000006</v>
      </c>
      <c r="AD21" s="8">
        <f t="shared" si="45"/>
        <v>1.2928010000000003</v>
      </c>
      <c r="AE21" s="8">
        <f t="shared" si="45"/>
        <v>0.38999999999999996</v>
      </c>
      <c r="AF21" s="8"/>
      <c r="AG21" s="8">
        <f t="shared" ref="AG21:AJ21" si="46">AG26+AG30+AG34+AG38</f>
        <v>16.711500000000001</v>
      </c>
      <c r="AH21" s="8">
        <f t="shared" si="46"/>
        <v>15.977479499999999</v>
      </c>
      <c r="AI21" s="8">
        <f t="shared" si="46"/>
        <v>0.73402050000000008</v>
      </c>
      <c r="AJ21" s="8">
        <f t="shared" si="46"/>
        <v>0.46</v>
      </c>
      <c r="AK21" s="8"/>
      <c r="AL21" s="8">
        <f t="shared" ref="AL21:AR21" si="47">AL26+AL30+AL34+AL38</f>
        <v>20.497600000000002</v>
      </c>
      <c r="AM21" s="8">
        <f t="shared" si="47"/>
        <v>19.887128000000001</v>
      </c>
      <c r="AN21" s="8">
        <f t="shared" si="47"/>
        <v>0.61047200000000013</v>
      </c>
      <c r="AO21" s="8">
        <f t="shared" si="47"/>
        <v>0.85</v>
      </c>
      <c r="AP21" s="8">
        <f t="shared" si="47"/>
        <v>37.209099999999999</v>
      </c>
      <c r="AQ21" s="8">
        <f t="shared" si="47"/>
        <v>35.864607500000005</v>
      </c>
      <c r="AR21" s="8">
        <f t="shared" si="47"/>
        <v>1.3444925000000003</v>
      </c>
    </row>
    <row r="22" spans="1:44" s="15" customFormat="1" hidden="1" x14ac:dyDescent="0.25">
      <c r="A22" s="22"/>
      <c r="B22" s="2" t="s">
        <v>14</v>
      </c>
      <c r="C22" s="8">
        <f t="shared" ref="C22:C23" si="48">C27+C31+C35+C39</f>
        <v>0.38999999999999996</v>
      </c>
      <c r="D22" s="8"/>
      <c r="E22" s="8">
        <f t="shared" ref="E22:H22" si="49">E27+E31+E35+E39</f>
        <v>12.585300000000002</v>
      </c>
      <c r="F22" s="8">
        <f t="shared" si="49"/>
        <v>12.032514900000002</v>
      </c>
      <c r="G22" s="8">
        <f t="shared" si="49"/>
        <v>0.55278510000000014</v>
      </c>
      <c r="H22" s="8">
        <f t="shared" si="49"/>
        <v>0.46</v>
      </c>
      <c r="I22" s="8"/>
      <c r="J22" s="8">
        <f t="shared" ref="J22:Q22" si="50">J27+J31+J35+J39</f>
        <v>15.571</v>
      </c>
      <c r="K22" s="8">
        <f t="shared" si="50"/>
        <v>15.107255</v>
      </c>
      <c r="L22" s="8">
        <f t="shared" si="50"/>
        <v>0.46374499999999996</v>
      </c>
      <c r="M22" s="8">
        <f t="shared" si="50"/>
        <v>0.85</v>
      </c>
      <c r="N22" s="8">
        <f t="shared" si="50"/>
        <v>28.156300000000002</v>
      </c>
      <c r="O22" s="8">
        <f t="shared" si="50"/>
        <v>27.139769900000001</v>
      </c>
      <c r="P22" s="8">
        <f t="shared" si="50"/>
        <v>1.0165301000000002</v>
      </c>
      <c r="Q22" s="8">
        <f t="shared" si="50"/>
        <v>0.38999999999999996</v>
      </c>
      <c r="R22" s="8"/>
      <c r="S22" s="8">
        <f t="shared" ref="S22:V22" si="51">S27+S31+S35+S39</f>
        <v>13.201499999999999</v>
      </c>
      <c r="T22" s="8">
        <f t="shared" si="51"/>
        <v>12.6216495</v>
      </c>
      <c r="U22" s="8">
        <f t="shared" si="51"/>
        <v>0.57985050000000005</v>
      </c>
      <c r="V22" s="8">
        <f t="shared" si="51"/>
        <v>0.46</v>
      </c>
      <c r="W22" s="8"/>
      <c r="X22" s="8">
        <f t="shared" ref="X22:AE22" si="52">X27+X31+X35+X39</f>
        <v>16.192</v>
      </c>
      <c r="Y22" s="8">
        <f t="shared" si="52"/>
        <v>15.709760000000001</v>
      </c>
      <c r="Z22" s="8">
        <f t="shared" si="52"/>
        <v>0.48224000000000011</v>
      </c>
      <c r="AA22" s="8">
        <f t="shared" si="52"/>
        <v>0.85</v>
      </c>
      <c r="AB22" s="8">
        <f t="shared" si="52"/>
        <v>29.393500000000007</v>
      </c>
      <c r="AC22" s="8">
        <f t="shared" si="52"/>
        <v>28.331409500000003</v>
      </c>
      <c r="AD22" s="8">
        <f t="shared" si="52"/>
        <v>1.0620905</v>
      </c>
      <c r="AE22" s="8">
        <f t="shared" si="52"/>
        <v>0.38999999999999996</v>
      </c>
      <c r="AF22" s="8"/>
      <c r="AG22" s="8">
        <f t="shared" ref="AG22:AJ22" si="53">AG27+AG31+AG35+AG39</f>
        <v>13.728</v>
      </c>
      <c r="AH22" s="8">
        <f t="shared" si="53"/>
        <v>13.125024</v>
      </c>
      <c r="AI22" s="8">
        <f t="shared" si="53"/>
        <v>0.60297600000000007</v>
      </c>
      <c r="AJ22" s="8">
        <f t="shared" si="53"/>
        <v>0.46</v>
      </c>
      <c r="AK22" s="8"/>
      <c r="AL22" s="8">
        <f t="shared" ref="AL22:AR22" si="54">AL27+AL31+AL35+AL39</f>
        <v>16.840599999999998</v>
      </c>
      <c r="AM22" s="8">
        <f t="shared" si="54"/>
        <v>16.339043</v>
      </c>
      <c r="AN22" s="8">
        <f t="shared" si="54"/>
        <v>0.50155700000000003</v>
      </c>
      <c r="AO22" s="8">
        <f t="shared" si="54"/>
        <v>0.85</v>
      </c>
      <c r="AP22" s="8">
        <f t="shared" si="54"/>
        <v>30.568600000000004</v>
      </c>
      <c r="AQ22" s="8">
        <f t="shared" si="54"/>
        <v>29.464067000000004</v>
      </c>
      <c r="AR22" s="8">
        <f t="shared" si="54"/>
        <v>1.104533</v>
      </c>
    </row>
    <row r="23" spans="1:44" s="15" customFormat="1" ht="31.5" hidden="1" x14ac:dyDescent="0.25">
      <c r="A23" s="22"/>
      <c r="B23" s="2" t="s">
        <v>157</v>
      </c>
      <c r="C23" s="8">
        <f t="shared" si="48"/>
        <v>0.38999999999999996</v>
      </c>
      <c r="D23" s="8"/>
      <c r="E23" s="8">
        <f t="shared" ref="E23:H23" si="55">E28+E32+E36+E40</f>
        <v>6.292650000000001</v>
      </c>
      <c r="F23" s="8">
        <f t="shared" si="55"/>
        <v>6.0162574500000012</v>
      </c>
      <c r="G23" s="8">
        <f t="shared" si="55"/>
        <v>0.27639255000000007</v>
      </c>
      <c r="H23" s="8">
        <f t="shared" si="55"/>
        <v>0.46</v>
      </c>
      <c r="I23" s="8"/>
      <c r="J23" s="8">
        <f t="shared" ref="J23:Q23" si="56">J28+J32+J36+J40</f>
        <v>10.493500000000001</v>
      </c>
      <c r="K23" s="8">
        <f t="shared" si="56"/>
        <v>10.261627499999999</v>
      </c>
      <c r="L23" s="8">
        <f t="shared" si="56"/>
        <v>0.23187249999999998</v>
      </c>
      <c r="M23" s="8">
        <f t="shared" si="56"/>
        <v>0.85</v>
      </c>
      <c r="N23" s="8">
        <f t="shared" si="56"/>
        <v>16.786149999999999</v>
      </c>
      <c r="O23" s="8">
        <f t="shared" si="56"/>
        <v>16.277884950000001</v>
      </c>
      <c r="P23" s="8">
        <f t="shared" si="56"/>
        <v>0.50826505000000011</v>
      </c>
      <c r="Q23" s="8">
        <f t="shared" si="56"/>
        <v>0.38999999999999996</v>
      </c>
      <c r="R23" s="8"/>
      <c r="S23" s="8">
        <f t="shared" ref="S23:V23" si="57">S28+S32+S36+S40</f>
        <v>6.6007499999999997</v>
      </c>
      <c r="T23" s="8">
        <f t="shared" si="57"/>
        <v>6.3108247500000001</v>
      </c>
      <c r="U23" s="8">
        <f t="shared" si="57"/>
        <v>0.28992525000000002</v>
      </c>
      <c r="V23" s="8">
        <f t="shared" si="57"/>
        <v>0.46</v>
      </c>
      <c r="W23" s="8"/>
      <c r="X23" s="8">
        <f t="shared" ref="X23:AE23" si="58">X28+X32+X36+X40</f>
        <v>8.0960000000000001</v>
      </c>
      <c r="Y23" s="8">
        <f t="shared" si="58"/>
        <v>7.8548800000000005</v>
      </c>
      <c r="Z23" s="8">
        <f t="shared" si="58"/>
        <v>0.24112000000000006</v>
      </c>
      <c r="AA23" s="8">
        <f t="shared" si="58"/>
        <v>0.85</v>
      </c>
      <c r="AB23" s="8">
        <f t="shared" si="58"/>
        <v>14.696750000000003</v>
      </c>
      <c r="AC23" s="8">
        <f t="shared" si="58"/>
        <v>14.165704750000002</v>
      </c>
      <c r="AD23" s="8">
        <f t="shared" si="58"/>
        <v>0.53104525000000002</v>
      </c>
      <c r="AE23" s="8">
        <f t="shared" si="58"/>
        <v>0.38999999999999996</v>
      </c>
      <c r="AF23" s="8"/>
      <c r="AG23" s="8">
        <f t="shared" ref="AG23:AJ23" si="59">AG28+AG32+AG36+AG40</f>
        <v>6.8639999999999999</v>
      </c>
      <c r="AH23" s="8">
        <f t="shared" si="59"/>
        <v>6.5625119999999999</v>
      </c>
      <c r="AI23" s="8">
        <f t="shared" si="59"/>
        <v>0.30148800000000003</v>
      </c>
      <c r="AJ23" s="8">
        <f t="shared" si="59"/>
        <v>0.46</v>
      </c>
      <c r="AK23" s="8"/>
      <c r="AL23" s="8">
        <f t="shared" ref="AL23:AR23" si="60">AL28+AL32+AL36+AL40</f>
        <v>8.4202999999999992</v>
      </c>
      <c r="AM23" s="8">
        <f t="shared" si="60"/>
        <v>8.1695215000000001</v>
      </c>
      <c r="AN23" s="8">
        <f t="shared" si="60"/>
        <v>0.25077850000000002</v>
      </c>
      <c r="AO23" s="8">
        <f t="shared" si="60"/>
        <v>0.85</v>
      </c>
      <c r="AP23" s="8">
        <f t="shared" si="60"/>
        <v>15.284300000000002</v>
      </c>
      <c r="AQ23" s="8">
        <f t="shared" si="60"/>
        <v>14.732033500000002</v>
      </c>
      <c r="AR23" s="8">
        <f t="shared" si="60"/>
        <v>0.55226649999999999</v>
      </c>
    </row>
    <row r="24" spans="1:44" hidden="1" x14ac:dyDescent="0.25">
      <c r="A24" s="17"/>
      <c r="B24" s="4" t="s">
        <v>10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</row>
    <row r="25" spans="1:44" s="15" customFormat="1" ht="47.25" hidden="1" x14ac:dyDescent="0.25">
      <c r="A25" s="22" t="s">
        <v>78</v>
      </c>
      <c r="B25" s="18" t="s">
        <v>180</v>
      </c>
      <c r="C25" s="8"/>
      <c r="D25" s="8"/>
      <c r="E25" s="8">
        <f>E26+E27+E28</f>
        <v>13.152750000000001</v>
      </c>
      <c r="F25" s="8">
        <f t="shared" ref="F25:G25" si="61">F26+F27+F28</f>
        <v>12.453023699999999</v>
      </c>
      <c r="G25" s="8">
        <f t="shared" si="61"/>
        <v>0.69972630000000002</v>
      </c>
      <c r="H25" s="8"/>
      <c r="I25" s="8"/>
      <c r="J25" s="8">
        <f>J26+J27+J28</f>
        <v>17.423999999999999</v>
      </c>
      <c r="K25" s="8">
        <f>K26+K27+K28</f>
        <v>16.837199500000001</v>
      </c>
      <c r="L25" s="8">
        <f>L26+L27+L28</f>
        <v>0.58680049999999995</v>
      </c>
      <c r="M25" s="8"/>
      <c r="N25" s="8">
        <f>N26+N27+N28</f>
        <v>30.576750000000004</v>
      </c>
      <c r="O25" s="8">
        <f>O26+O27+O28</f>
        <v>29.2902232</v>
      </c>
      <c r="P25" s="8">
        <f>P26+P27+P28</f>
        <v>1.2865267999999999</v>
      </c>
      <c r="Q25" s="8"/>
      <c r="R25" s="8"/>
      <c r="S25" s="8">
        <f>S26+S27+S28</f>
        <v>13.796250000000001</v>
      </c>
      <c r="T25" s="8">
        <f t="shared" ref="T25:U25" si="62">T26+T27+T28</f>
        <v>13.0622895</v>
      </c>
      <c r="U25" s="8">
        <f t="shared" si="62"/>
        <v>0.73396050000000013</v>
      </c>
      <c r="V25" s="8"/>
      <c r="W25" s="8"/>
      <c r="X25" s="8">
        <f>X26+X27+X28</f>
        <v>15.304000000000002</v>
      </c>
      <c r="Y25" s="8">
        <f t="shared" ref="Y25:Z25" si="63">Y26+Y27+Y28</f>
        <v>14.693753000000001</v>
      </c>
      <c r="Z25" s="8">
        <f t="shared" si="63"/>
        <v>0.61024700000000009</v>
      </c>
      <c r="AA25" s="8"/>
      <c r="AB25" s="8">
        <f>AB26+AB27+AB28</f>
        <v>29.100249999999999</v>
      </c>
      <c r="AC25" s="8">
        <f t="shared" ref="AC25:AD25" si="64">AC26+AC27+AC28</f>
        <v>27.756042500000003</v>
      </c>
      <c r="AD25" s="8">
        <f t="shared" si="64"/>
        <v>1.3442075000000002</v>
      </c>
      <c r="AE25" s="8"/>
      <c r="AF25" s="8"/>
      <c r="AG25" s="8">
        <f>AG26+AG27+AG28</f>
        <v>14.3475</v>
      </c>
      <c r="AH25" s="8">
        <f t="shared" ref="AH25:AI25" si="65">AH26+AH27+AH28</f>
        <v>13.584213</v>
      </c>
      <c r="AI25" s="8">
        <f t="shared" si="65"/>
        <v>0.76328700000000016</v>
      </c>
      <c r="AJ25" s="8"/>
      <c r="AK25" s="8"/>
      <c r="AL25" s="8">
        <f>AL26+AL27+AL28</f>
        <v>15.916</v>
      </c>
      <c r="AM25" s="8">
        <f t="shared" ref="AM25:AN25" si="66">AM26+AM27+AM28</f>
        <v>15.281349500000001</v>
      </c>
      <c r="AN25" s="8">
        <f t="shared" si="66"/>
        <v>0.63465050000000001</v>
      </c>
      <c r="AO25" s="8"/>
      <c r="AP25" s="8">
        <f>AP26+AP27+AP28</f>
        <v>30.263500000000001</v>
      </c>
      <c r="AQ25" s="8">
        <f t="shared" ref="AQ25:AR25" si="67">AQ26+AQ27+AQ28</f>
        <v>28.865562500000003</v>
      </c>
      <c r="AR25" s="8">
        <f t="shared" si="67"/>
        <v>1.3979375000000003</v>
      </c>
    </row>
    <row r="26" spans="1:44" ht="15.75" hidden="1" customHeight="1" x14ac:dyDescent="0.25">
      <c r="A26" s="17"/>
      <c r="B26" s="3" t="s">
        <v>13</v>
      </c>
      <c r="C26" s="24">
        <v>0.15</v>
      </c>
      <c r="D26" s="24">
        <v>39.28</v>
      </c>
      <c r="E26" s="24">
        <f>C26*D26</f>
        <v>5.8920000000000003</v>
      </c>
      <c r="F26" s="24">
        <f>E26-G26</f>
        <v>5.5785456</v>
      </c>
      <c r="G26" s="24">
        <f>7.98*D26/1000</f>
        <v>0.31345440000000002</v>
      </c>
      <c r="H26" s="24">
        <v>0.16</v>
      </c>
      <c r="I26" s="24">
        <v>41.2</v>
      </c>
      <c r="J26" s="24">
        <f>H26*I26</f>
        <v>6.5920000000000005</v>
      </c>
      <c r="K26" s="24">
        <f>J26-L26</f>
        <v>6.3291440000000003</v>
      </c>
      <c r="L26" s="24">
        <f>6.38*I26/1000</f>
        <v>0.26285599999999998</v>
      </c>
      <c r="M26" s="24">
        <f>C26+H26</f>
        <v>0.31</v>
      </c>
      <c r="N26" s="24">
        <f t="shared" ref="N26:P28" si="68">E26+J26</f>
        <v>12.484000000000002</v>
      </c>
      <c r="O26" s="24">
        <f t="shared" si="68"/>
        <v>11.907689600000001</v>
      </c>
      <c r="P26" s="24">
        <f t="shared" si="68"/>
        <v>0.5763104</v>
      </c>
      <c r="Q26" s="24">
        <f>C26</f>
        <v>0.15</v>
      </c>
      <c r="R26" s="24">
        <v>41.2</v>
      </c>
      <c r="S26" s="24">
        <f>Q26*R26</f>
        <v>6.1800000000000006</v>
      </c>
      <c r="T26" s="24">
        <f>S26-U26</f>
        <v>5.8512240000000002</v>
      </c>
      <c r="U26" s="24">
        <f>7.98*R26/1000</f>
        <v>0.32877600000000007</v>
      </c>
      <c r="V26" s="24">
        <f>H26</f>
        <v>0.16</v>
      </c>
      <c r="W26" s="24">
        <v>42.85</v>
      </c>
      <c r="X26" s="24">
        <f>V26*W26</f>
        <v>6.8560000000000008</v>
      </c>
      <c r="Y26" s="24">
        <f>X26-Z26</f>
        <v>6.5826170000000008</v>
      </c>
      <c r="Z26" s="24">
        <f>6.38*W26/1000</f>
        <v>0.27338299999999999</v>
      </c>
      <c r="AA26" s="24">
        <f>Q26+V26</f>
        <v>0.31</v>
      </c>
      <c r="AB26" s="24">
        <f t="shared" ref="AB26:AD28" si="69">S26+X26</f>
        <v>13.036000000000001</v>
      </c>
      <c r="AC26" s="24">
        <f t="shared" si="69"/>
        <v>12.433841000000001</v>
      </c>
      <c r="AD26" s="24">
        <f t="shared" si="69"/>
        <v>0.60215900000000011</v>
      </c>
      <c r="AE26" s="24">
        <f>C26</f>
        <v>0.15</v>
      </c>
      <c r="AF26" s="24">
        <v>42.85</v>
      </c>
      <c r="AG26" s="24">
        <f>AE26*AF26</f>
        <v>6.4275000000000002</v>
      </c>
      <c r="AH26" s="24">
        <f>AG26-AI26</f>
        <v>6.0855570000000005</v>
      </c>
      <c r="AI26" s="24">
        <f>7.98*AF26/1000</f>
        <v>0.34194300000000005</v>
      </c>
      <c r="AJ26" s="24">
        <f>H26</f>
        <v>0.16</v>
      </c>
      <c r="AK26" s="24">
        <v>44.56</v>
      </c>
      <c r="AL26" s="24">
        <f>AJ26*AK26</f>
        <v>7.1296000000000008</v>
      </c>
      <c r="AM26" s="24">
        <f>AL26-AN26</f>
        <v>6.8453072000000006</v>
      </c>
      <c r="AN26" s="24">
        <f>6.38*AK26/1000</f>
        <v>0.28429280000000001</v>
      </c>
      <c r="AO26" s="24">
        <f>AE26+AJ26</f>
        <v>0.31</v>
      </c>
      <c r="AP26" s="24">
        <f t="shared" ref="AP26:AP28" si="70">AG26+AL26</f>
        <v>13.557100000000002</v>
      </c>
      <c r="AQ26" s="24">
        <f t="shared" ref="AQ26:AQ28" si="71">AH26+AM26</f>
        <v>12.930864200000002</v>
      </c>
      <c r="AR26" s="24">
        <f t="shared" ref="AR26:AR28" si="72">AI26+AN26</f>
        <v>0.62623580000000012</v>
      </c>
    </row>
    <row r="27" spans="1:44" hidden="1" x14ac:dyDescent="0.25">
      <c r="A27" s="17"/>
      <c r="B27" s="3" t="s">
        <v>14</v>
      </c>
      <c r="C27" s="24">
        <v>0.15</v>
      </c>
      <c r="D27" s="24">
        <v>32.270000000000003</v>
      </c>
      <c r="E27" s="24">
        <f t="shared" ref="E27" si="73">C27*D27</f>
        <v>4.8405000000000005</v>
      </c>
      <c r="F27" s="24">
        <f>E27-G27</f>
        <v>4.5829854000000001</v>
      </c>
      <c r="G27" s="24">
        <f t="shared" ref="G27" si="74">7.98*D27/1000</f>
        <v>0.25751460000000004</v>
      </c>
      <c r="H27" s="24">
        <v>0.16</v>
      </c>
      <c r="I27" s="24">
        <v>33.85</v>
      </c>
      <c r="J27" s="24">
        <f t="shared" ref="J27:J28" si="75">H27*I27</f>
        <v>5.4160000000000004</v>
      </c>
      <c r="K27" s="24">
        <f>J27-L27</f>
        <v>5.200037</v>
      </c>
      <c r="L27" s="24">
        <f t="shared" ref="L27" si="76">6.38*I27/1000</f>
        <v>0.21596299999999999</v>
      </c>
      <c r="M27" s="24">
        <f t="shared" ref="M27:M28" si="77">C27+H27</f>
        <v>0.31</v>
      </c>
      <c r="N27" s="24">
        <f t="shared" si="68"/>
        <v>10.256500000000001</v>
      </c>
      <c r="O27" s="24">
        <f t="shared" si="68"/>
        <v>9.7830224000000001</v>
      </c>
      <c r="P27" s="24">
        <f t="shared" si="68"/>
        <v>0.47347760000000005</v>
      </c>
      <c r="Q27" s="24">
        <f t="shared" ref="Q27:Q28" si="78">C27</f>
        <v>0.15</v>
      </c>
      <c r="R27" s="24">
        <v>33.85</v>
      </c>
      <c r="S27" s="24">
        <f t="shared" ref="S27" si="79">Q27*R27</f>
        <v>5.0774999999999997</v>
      </c>
      <c r="T27" s="24">
        <f>S27-U27</f>
        <v>4.8073769999999998</v>
      </c>
      <c r="U27" s="24">
        <f t="shared" ref="U27" si="80">7.98*R27/1000</f>
        <v>0.27012300000000006</v>
      </c>
      <c r="V27" s="24">
        <f t="shared" ref="V27:V28" si="81">H27</f>
        <v>0.16</v>
      </c>
      <c r="W27" s="24">
        <v>35.200000000000003</v>
      </c>
      <c r="X27" s="24">
        <f t="shared" ref="X27" si="82">V27*W27</f>
        <v>5.6320000000000006</v>
      </c>
      <c r="Y27" s="24">
        <f>X27-Z27</f>
        <v>5.4074240000000007</v>
      </c>
      <c r="Z27" s="24">
        <f t="shared" ref="Z27" si="83">6.38*W27/1000</f>
        <v>0.22457600000000003</v>
      </c>
      <c r="AA27" s="24">
        <f t="shared" ref="AA27:AA28" si="84">Q27+V27</f>
        <v>0.31</v>
      </c>
      <c r="AB27" s="24">
        <f t="shared" si="69"/>
        <v>10.7095</v>
      </c>
      <c r="AC27" s="24">
        <f t="shared" si="69"/>
        <v>10.214801000000001</v>
      </c>
      <c r="AD27" s="24">
        <f t="shared" si="69"/>
        <v>0.49469900000000011</v>
      </c>
      <c r="AE27" s="24">
        <f t="shared" ref="AE27:AE28" si="85">C27</f>
        <v>0.15</v>
      </c>
      <c r="AF27" s="24">
        <v>35.200000000000003</v>
      </c>
      <c r="AG27" s="24">
        <f t="shared" ref="AG27" si="86">AE27*AF27</f>
        <v>5.28</v>
      </c>
      <c r="AH27" s="24">
        <f>AG27-AI27</f>
        <v>4.999104</v>
      </c>
      <c r="AI27" s="24">
        <f t="shared" ref="AI27" si="87">7.98*AF27/1000</f>
        <v>0.28089600000000003</v>
      </c>
      <c r="AJ27" s="24">
        <f t="shared" ref="AJ27:AJ28" si="88">H27</f>
        <v>0.16</v>
      </c>
      <c r="AK27" s="24">
        <v>36.61</v>
      </c>
      <c r="AL27" s="24">
        <f t="shared" ref="AL27" si="89">AJ27*AK27</f>
        <v>5.8575999999999997</v>
      </c>
      <c r="AM27" s="24">
        <f>AL27-AN27</f>
        <v>5.6240281999999997</v>
      </c>
      <c r="AN27" s="24">
        <f t="shared" ref="AN27" si="90">6.38*AK27/1000</f>
        <v>0.2335718</v>
      </c>
      <c r="AO27" s="24">
        <f t="shared" ref="AO27:AO28" si="91">AE27+AJ27</f>
        <v>0.31</v>
      </c>
      <c r="AP27" s="24">
        <f t="shared" si="70"/>
        <v>11.137599999999999</v>
      </c>
      <c r="AQ27" s="24">
        <f t="shared" si="71"/>
        <v>10.623132200000001</v>
      </c>
      <c r="AR27" s="24">
        <f t="shared" si="72"/>
        <v>0.51446780000000003</v>
      </c>
    </row>
    <row r="28" spans="1:44" ht="34.5" hidden="1" customHeight="1" x14ac:dyDescent="0.25">
      <c r="A28" s="32"/>
      <c r="B28" s="3" t="s">
        <v>157</v>
      </c>
      <c r="C28" s="24">
        <v>0.15</v>
      </c>
      <c r="D28" s="24">
        <v>32.270000000000003</v>
      </c>
      <c r="E28" s="24">
        <f>C28*D28*0.5</f>
        <v>2.4202500000000002</v>
      </c>
      <c r="F28" s="24">
        <f>E28-G28</f>
        <v>2.2914927</v>
      </c>
      <c r="G28" s="24">
        <f>7.98*D28/1000*0.5</f>
        <v>0.12875730000000002</v>
      </c>
      <c r="H28" s="24">
        <v>0.16</v>
      </c>
      <c r="I28" s="24">
        <v>33.85</v>
      </c>
      <c r="J28" s="24">
        <f t="shared" si="75"/>
        <v>5.4160000000000004</v>
      </c>
      <c r="K28" s="24">
        <f>J28-L28</f>
        <v>5.3080185000000002</v>
      </c>
      <c r="L28" s="24">
        <f>6.38*I28/1000*0.5</f>
        <v>0.10798149999999999</v>
      </c>
      <c r="M28" s="24">
        <f t="shared" si="77"/>
        <v>0.31</v>
      </c>
      <c r="N28" s="24">
        <f t="shared" si="68"/>
        <v>7.8362500000000006</v>
      </c>
      <c r="O28" s="24">
        <f t="shared" si="68"/>
        <v>7.5995112000000002</v>
      </c>
      <c r="P28" s="24">
        <f t="shared" si="68"/>
        <v>0.23673880000000003</v>
      </c>
      <c r="Q28" s="24">
        <f t="shared" si="78"/>
        <v>0.15</v>
      </c>
      <c r="R28" s="24">
        <v>33.85</v>
      </c>
      <c r="S28" s="24">
        <f>Q28*R28*0.5</f>
        <v>2.5387499999999998</v>
      </c>
      <c r="T28" s="24">
        <f>S28-U28</f>
        <v>2.4036884999999999</v>
      </c>
      <c r="U28" s="24">
        <f>7.98*R28/1000*0.5</f>
        <v>0.13506150000000003</v>
      </c>
      <c r="V28" s="24">
        <f t="shared" si="81"/>
        <v>0.16</v>
      </c>
      <c r="W28" s="24">
        <v>35.200000000000003</v>
      </c>
      <c r="X28" s="24">
        <f>V28*W28*0.5</f>
        <v>2.8160000000000003</v>
      </c>
      <c r="Y28" s="24">
        <f>X28-Z28</f>
        <v>2.7037120000000003</v>
      </c>
      <c r="Z28" s="24">
        <f>6.38*W28/1000*0.5</f>
        <v>0.11228800000000001</v>
      </c>
      <c r="AA28" s="24">
        <f t="shared" si="84"/>
        <v>0.31</v>
      </c>
      <c r="AB28" s="24">
        <f t="shared" si="69"/>
        <v>5.3547500000000001</v>
      </c>
      <c r="AC28" s="24">
        <f t="shared" si="69"/>
        <v>5.1074005000000007</v>
      </c>
      <c r="AD28" s="24">
        <f t="shared" si="69"/>
        <v>0.24734950000000006</v>
      </c>
      <c r="AE28" s="24">
        <f t="shared" si="85"/>
        <v>0.15</v>
      </c>
      <c r="AF28" s="24">
        <v>35.200000000000003</v>
      </c>
      <c r="AG28" s="24">
        <f>AE28*AF28*0.5</f>
        <v>2.64</v>
      </c>
      <c r="AH28" s="24">
        <f>AG28-AI28</f>
        <v>2.499552</v>
      </c>
      <c r="AI28" s="24">
        <f>7.98*AF28/1000*0.5</f>
        <v>0.14044800000000002</v>
      </c>
      <c r="AJ28" s="24">
        <f t="shared" si="88"/>
        <v>0.16</v>
      </c>
      <c r="AK28" s="24">
        <v>36.61</v>
      </c>
      <c r="AL28" s="24">
        <f>AJ28*AK28*0.5</f>
        <v>2.9287999999999998</v>
      </c>
      <c r="AM28" s="24">
        <f>AL28-AN28</f>
        <v>2.8120140999999998</v>
      </c>
      <c r="AN28" s="24">
        <f>6.38*AK28/1000*0.5</f>
        <v>0.1167859</v>
      </c>
      <c r="AO28" s="24">
        <f t="shared" si="91"/>
        <v>0.31</v>
      </c>
      <c r="AP28" s="24">
        <f t="shared" si="70"/>
        <v>5.5687999999999995</v>
      </c>
      <c r="AQ28" s="24">
        <f t="shared" si="71"/>
        <v>5.3115661000000003</v>
      </c>
      <c r="AR28" s="24">
        <f t="shared" si="72"/>
        <v>0.25723390000000002</v>
      </c>
    </row>
    <row r="29" spans="1:44" s="15" customFormat="1" ht="27.6" hidden="1" customHeight="1" x14ac:dyDescent="0.25">
      <c r="A29" s="22" t="s">
        <v>79</v>
      </c>
      <c r="B29" s="36" t="s">
        <v>181</v>
      </c>
      <c r="C29" s="8"/>
      <c r="D29" s="8"/>
      <c r="E29" s="8">
        <f>E30+E31+E32</f>
        <v>7.8916500000000003</v>
      </c>
      <c r="F29" s="8">
        <f t="shared" ref="F29:G29" si="92">F30+F31+F32</f>
        <v>7.8916500000000003</v>
      </c>
      <c r="G29" s="8">
        <f t="shared" si="92"/>
        <v>0</v>
      </c>
      <c r="H29" s="8"/>
      <c r="I29" s="8"/>
      <c r="J29" s="8">
        <f>J30+J31+J32</f>
        <v>7.3580000000000005</v>
      </c>
      <c r="K29" s="8">
        <f t="shared" ref="K29:L29" si="93">K30+K31+K32</f>
        <v>7.3580000000000005</v>
      </c>
      <c r="L29" s="8">
        <f t="shared" si="93"/>
        <v>0</v>
      </c>
      <c r="M29" s="8"/>
      <c r="N29" s="8">
        <f>N30+N31+N32</f>
        <v>15.249650000000001</v>
      </c>
      <c r="O29" s="8">
        <f t="shared" ref="O29:P29" si="94">O30+O31+O32</f>
        <v>15.249650000000001</v>
      </c>
      <c r="P29" s="8">
        <f t="shared" si="94"/>
        <v>0</v>
      </c>
      <c r="Q29" s="8"/>
      <c r="R29" s="8"/>
      <c r="S29" s="8">
        <f>S30+S31+S32</f>
        <v>8.2777500000000011</v>
      </c>
      <c r="T29" s="8">
        <f t="shared" ref="T29:U29" si="95">T30+T31+T32</f>
        <v>8.2777500000000011</v>
      </c>
      <c r="U29" s="8">
        <f t="shared" si="95"/>
        <v>0</v>
      </c>
      <c r="V29" s="8"/>
      <c r="W29" s="8"/>
      <c r="X29" s="8">
        <f>X30+X31+X32</f>
        <v>7.652000000000001</v>
      </c>
      <c r="Y29" s="8">
        <f t="shared" ref="Y29:Z29" si="96">Y30+Y31+Y32</f>
        <v>7.652000000000001</v>
      </c>
      <c r="Z29" s="8">
        <f t="shared" si="96"/>
        <v>0</v>
      </c>
      <c r="AA29" s="8"/>
      <c r="AB29" s="8">
        <f>AB30+AB31+AB32</f>
        <v>15.929750000000002</v>
      </c>
      <c r="AC29" s="8">
        <f t="shared" ref="AC29:AD29" si="97">AC30+AC31+AC32</f>
        <v>15.929750000000002</v>
      </c>
      <c r="AD29" s="8">
        <f t="shared" si="97"/>
        <v>0</v>
      </c>
      <c r="AE29" s="8"/>
      <c r="AF29" s="8"/>
      <c r="AG29" s="8">
        <f>AG30+AG31+AG32</f>
        <v>8.6084999999999994</v>
      </c>
      <c r="AH29" s="8">
        <f t="shared" ref="AH29:AI29" si="98">AH30+AH31+AH32</f>
        <v>8.6084999999999994</v>
      </c>
      <c r="AI29" s="8">
        <f t="shared" si="98"/>
        <v>0</v>
      </c>
      <c r="AJ29" s="8"/>
      <c r="AK29" s="8"/>
      <c r="AL29" s="8">
        <f>AL30+AL31+AL32</f>
        <v>7.9580000000000002</v>
      </c>
      <c r="AM29" s="8">
        <f t="shared" ref="AM29:AN29" si="99">AM30+AM31+AM32</f>
        <v>7.9580000000000002</v>
      </c>
      <c r="AN29" s="8">
        <f t="shared" si="99"/>
        <v>0</v>
      </c>
      <c r="AO29" s="8"/>
      <c r="AP29" s="8">
        <f>AP30+AP31+AP32</f>
        <v>16.566500000000001</v>
      </c>
      <c r="AQ29" s="8">
        <f t="shared" ref="AQ29:AR29" si="100">AQ30+AQ31+AQ32</f>
        <v>16.566500000000001</v>
      </c>
      <c r="AR29" s="8">
        <f t="shared" si="100"/>
        <v>0</v>
      </c>
    </row>
    <row r="30" spans="1:44" ht="16.5" hidden="1" customHeight="1" x14ac:dyDescent="0.25">
      <c r="A30" s="17"/>
      <c r="B30" s="3" t="s">
        <v>13</v>
      </c>
      <c r="C30" s="24">
        <v>0.09</v>
      </c>
      <c r="D30" s="24">
        <v>39.28</v>
      </c>
      <c r="E30" s="24">
        <f>C30*D30</f>
        <v>3.5352000000000001</v>
      </c>
      <c r="F30" s="24">
        <f>E30-G30</f>
        <v>3.5352000000000001</v>
      </c>
      <c r="G30" s="24"/>
      <c r="H30" s="24">
        <v>0.08</v>
      </c>
      <c r="I30" s="24">
        <v>41.2</v>
      </c>
      <c r="J30" s="24">
        <f>H30*I30</f>
        <v>3.2960000000000003</v>
      </c>
      <c r="K30" s="24">
        <f>J30-L30</f>
        <v>3.2960000000000003</v>
      </c>
      <c r="L30" s="24"/>
      <c r="M30" s="24">
        <f t="shared" ref="M30:M32" si="101">C30+H30</f>
        <v>0.16999999999999998</v>
      </c>
      <c r="N30" s="24">
        <f t="shared" ref="N30:P32" si="102">E30+J30</f>
        <v>6.8312000000000008</v>
      </c>
      <c r="O30" s="24">
        <f t="shared" si="102"/>
        <v>6.8312000000000008</v>
      </c>
      <c r="P30" s="24">
        <f t="shared" si="102"/>
        <v>0</v>
      </c>
      <c r="Q30" s="24">
        <f t="shared" ref="Q30:Q32" si="103">C30</f>
        <v>0.09</v>
      </c>
      <c r="R30" s="24">
        <v>41.2</v>
      </c>
      <c r="S30" s="24">
        <f>Q30*R30</f>
        <v>3.7080000000000002</v>
      </c>
      <c r="T30" s="24">
        <f>S30-U30</f>
        <v>3.7080000000000002</v>
      </c>
      <c r="U30" s="24"/>
      <c r="V30" s="24">
        <f t="shared" ref="V30:V32" si="104">H30</f>
        <v>0.08</v>
      </c>
      <c r="W30" s="24">
        <v>42.85</v>
      </c>
      <c r="X30" s="24">
        <f>V30*W30</f>
        <v>3.4280000000000004</v>
      </c>
      <c r="Y30" s="24">
        <f>X30-Z30</f>
        <v>3.4280000000000004</v>
      </c>
      <c r="Z30" s="24"/>
      <c r="AA30" s="24">
        <f t="shared" ref="AA30:AA31" si="105">Q30+V30</f>
        <v>0.16999999999999998</v>
      </c>
      <c r="AB30" s="24">
        <f t="shared" ref="AB30:AD32" si="106">S30+X30</f>
        <v>7.136000000000001</v>
      </c>
      <c r="AC30" s="24">
        <f t="shared" si="106"/>
        <v>7.136000000000001</v>
      </c>
      <c r="AD30" s="24">
        <f t="shared" si="106"/>
        <v>0</v>
      </c>
      <c r="AE30" s="24">
        <f t="shared" ref="AE30:AE74" si="107">C30</f>
        <v>0.09</v>
      </c>
      <c r="AF30" s="24">
        <v>42.85</v>
      </c>
      <c r="AG30" s="24">
        <f>AE30*AF30</f>
        <v>3.8565</v>
      </c>
      <c r="AH30" s="24">
        <f>AG30-AI30</f>
        <v>3.8565</v>
      </c>
      <c r="AI30" s="24"/>
      <c r="AJ30" s="24">
        <f t="shared" ref="AJ30:AJ32" si="108">H30</f>
        <v>0.08</v>
      </c>
      <c r="AK30" s="24">
        <v>44.56</v>
      </c>
      <c r="AL30" s="24">
        <f>AJ30*AK30</f>
        <v>3.5648000000000004</v>
      </c>
      <c r="AM30" s="24">
        <f>AL30-AN30</f>
        <v>3.5648000000000004</v>
      </c>
      <c r="AN30" s="24"/>
      <c r="AO30" s="24">
        <f t="shared" ref="AO30:AO32" si="109">AE30+AJ30</f>
        <v>0.16999999999999998</v>
      </c>
      <c r="AP30" s="24">
        <f t="shared" ref="AP30:AP32" si="110">AG30+AL30</f>
        <v>7.4213000000000005</v>
      </c>
      <c r="AQ30" s="24">
        <f t="shared" ref="AQ30:AQ32" si="111">AH30+AM30</f>
        <v>7.4213000000000005</v>
      </c>
      <c r="AR30" s="24">
        <f t="shared" ref="AR30:AR32" si="112">AI30+AN30</f>
        <v>0</v>
      </c>
    </row>
    <row r="31" spans="1:44" ht="14.25" hidden="1" customHeight="1" x14ac:dyDescent="0.25">
      <c r="A31" s="17"/>
      <c r="B31" s="3" t="s">
        <v>14</v>
      </c>
      <c r="C31" s="24">
        <v>0.09</v>
      </c>
      <c r="D31" s="24">
        <v>32.270000000000003</v>
      </c>
      <c r="E31" s="24">
        <f t="shared" ref="E31" si="113">C31*D31</f>
        <v>2.9043000000000001</v>
      </c>
      <c r="F31" s="24">
        <f>E31-G31</f>
        <v>2.9043000000000001</v>
      </c>
      <c r="G31" s="24"/>
      <c r="H31" s="24">
        <v>0.08</v>
      </c>
      <c r="I31" s="24">
        <v>33.85</v>
      </c>
      <c r="J31" s="24">
        <f t="shared" ref="J31" si="114">H31*I31</f>
        <v>2.7080000000000002</v>
      </c>
      <c r="K31" s="24">
        <f>J31-L31</f>
        <v>2.7080000000000002</v>
      </c>
      <c r="L31" s="24"/>
      <c r="M31" s="24">
        <f t="shared" si="101"/>
        <v>0.16999999999999998</v>
      </c>
      <c r="N31" s="24">
        <f t="shared" si="102"/>
        <v>5.6123000000000003</v>
      </c>
      <c r="O31" s="24">
        <f t="shared" si="102"/>
        <v>5.6123000000000003</v>
      </c>
      <c r="P31" s="24">
        <f t="shared" si="102"/>
        <v>0</v>
      </c>
      <c r="Q31" s="24">
        <f t="shared" si="103"/>
        <v>0.09</v>
      </c>
      <c r="R31" s="24">
        <v>33.85</v>
      </c>
      <c r="S31" s="24">
        <f t="shared" ref="S31" si="115">Q31*R31</f>
        <v>3.0465</v>
      </c>
      <c r="T31" s="24">
        <f>S31-U31</f>
        <v>3.0465</v>
      </c>
      <c r="U31" s="24"/>
      <c r="V31" s="24">
        <f t="shared" si="104"/>
        <v>0.08</v>
      </c>
      <c r="W31" s="24">
        <v>35.200000000000003</v>
      </c>
      <c r="X31" s="24">
        <f t="shared" ref="X31" si="116">V31*W31</f>
        <v>2.8160000000000003</v>
      </c>
      <c r="Y31" s="24">
        <f>X31-Z31</f>
        <v>2.8160000000000003</v>
      </c>
      <c r="Z31" s="24"/>
      <c r="AA31" s="24">
        <f t="shared" si="105"/>
        <v>0.16999999999999998</v>
      </c>
      <c r="AB31" s="24">
        <f t="shared" si="106"/>
        <v>5.8625000000000007</v>
      </c>
      <c r="AC31" s="24">
        <f t="shared" si="106"/>
        <v>5.8625000000000007</v>
      </c>
      <c r="AD31" s="24">
        <f t="shared" si="106"/>
        <v>0</v>
      </c>
      <c r="AE31" s="24">
        <f t="shared" si="107"/>
        <v>0.09</v>
      </c>
      <c r="AF31" s="24">
        <v>35.200000000000003</v>
      </c>
      <c r="AG31" s="24">
        <f t="shared" ref="AG31" si="117">AE31*AF31</f>
        <v>3.1680000000000001</v>
      </c>
      <c r="AH31" s="24">
        <f>AG31-AI31</f>
        <v>3.1680000000000001</v>
      </c>
      <c r="AI31" s="24"/>
      <c r="AJ31" s="24">
        <f t="shared" si="108"/>
        <v>0.08</v>
      </c>
      <c r="AK31" s="24">
        <v>36.61</v>
      </c>
      <c r="AL31" s="24">
        <f t="shared" ref="AL31" si="118">AJ31*AK31</f>
        <v>2.9287999999999998</v>
      </c>
      <c r="AM31" s="24">
        <f>AL31-AN31</f>
        <v>2.9287999999999998</v>
      </c>
      <c r="AN31" s="24"/>
      <c r="AO31" s="24">
        <f t="shared" si="109"/>
        <v>0.16999999999999998</v>
      </c>
      <c r="AP31" s="24">
        <f t="shared" si="110"/>
        <v>6.0968</v>
      </c>
      <c r="AQ31" s="24">
        <f t="shared" si="111"/>
        <v>6.0968</v>
      </c>
      <c r="AR31" s="24">
        <f t="shared" si="112"/>
        <v>0</v>
      </c>
    </row>
    <row r="32" spans="1:44" ht="31.5" hidden="1" customHeight="1" x14ac:dyDescent="0.25">
      <c r="A32" s="17"/>
      <c r="B32" s="3" t="s">
        <v>157</v>
      </c>
      <c r="C32" s="24">
        <v>0.09</v>
      </c>
      <c r="D32" s="24">
        <v>32.270000000000003</v>
      </c>
      <c r="E32" s="24">
        <f>C32*D32*0.5</f>
        <v>1.4521500000000001</v>
      </c>
      <c r="F32" s="24">
        <f>E32-G32</f>
        <v>1.4521500000000001</v>
      </c>
      <c r="G32" s="24"/>
      <c r="H32" s="24">
        <v>0.08</v>
      </c>
      <c r="I32" s="24">
        <v>33.85</v>
      </c>
      <c r="J32" s="24">
        <f>H32*I32*0.5</f>
        <v>1.3540000000000001</v>
      </c>
      <c r="K32" s="24">
        <f>J32</f>
        <v>1.3540000000000001</v>
      </c>
      <c r="L32" s="24"/>
      <c r="M32" s="24">
        <f t="shared" si="101"/>
        <v>0.16999999999999998</v>
      </c>
      <c r="N32" s="24">
        <f t="shared" si="102"/>
        <v>2.8061500000000001</v>
      </c>
      <c r="O32" s="24">
        <f t="shared" si="102"/>
        <v>2.8061500000000001</v>
      </c>
      <c r="P32" s="24">
        <f t="shared" si="102"/>
        <v>0</v>
      </c>
      <c r="Q32" s="24">
        <f t="shared" si="103"/>
        <v>0.09</v>
      </c>
      <c r="R32" s="24">
        <v>33.85</v>
      </c>
      <c r="S32" s="24">
        <f>Q32*R32*0.5</f>
        <v>1.52325</v>
      </c>
      <c r="T32" s="24">
        <f>S32-U32</f>
        <v>1.52325</v>
      </c>
      <c r="U32" s="24"/>
      <c r="V32" s="24">
        <f t="shared" si="104"/>
        <v>0.08</v>
      </c>
      <c r="W32" s="24">
        <v>35.200000000000003</v>
      </c>
      <c r="X32" s="24">
        <f>V32*W32*0.5</f>
        <v>1.4080000000000001</v>
      </c>
      <c r="Y32" s="24">
        <f>X32-Z32</f>
        <v>1.4080000000000001</v>
      </c>
      <c r="Z32" s="24"/>
      <c r="AA32" s="24">
        <f>Q32+V32</f>
        <v>0.16999999999999998</v>
      </c>
      <c r="AB32" s="24">
        <f t="shared" si="106"/>
        <v>2.9312500000000004</v>
      </c>
      <c r="AC32" s="24">
        <f t="shared" si="106"/>
        <v>2.9312500000000004</v>
      </c>
      <c r="AD32" s="24">
        <f t="shared" si="106"/>
        <v>0</v>
      </c>
      <c r="AE32" s="24">
        <f t="shared" si="107"/>
        <v>0.09</v>
      </c>
      <c r="AF32" s="24">
        <v>35.200000000000003</v>
      </c>
      <c r="AG32" s="24">
        <f>AE32*AF32*0.5</f>
        <v>1.5840000000000001</v>
      </c>
      <c r="AH32" s="24">
        <f>AG32-AI32</f>
        <v>1.5840000000000001</v>
      </c>
      <c r="AI32" s="24"/>
      <c r="AJ32" s="24">
        <f t="shared" si="108"/>
        <v>0.08</v>
      </c>
      <c r="AK32" s="24">
        <v>36.61</v>
      </c>
      <c r="AL32" s="24">
        <f>AJ32*AK32*0.5</f>
        <v>1.4643999999999999</v>
      </c>
      <c r="AM32" s="24">
        <f>AL32-AN32</f>
        <v>1.4643999999999999</v>
      </c>
      <c r="AN32" s="24"/>
      <c r="AO32" s="24">
        <f t="shared" si="109"/>
        <v>0.16999999999999998</v>
      </c>
      <c r="AP32" s="24">
        <f t="shared" si="110"/>
        <v>3.0484</v>
      </c>
      <c r="AQ32" s="24">
        <f t="shared" si="111"/>
        <v>3.0484</v>
      </c>
      <c r="AR32" s="24">
        <f t="shared" si="112"/>
        <v>0</v>
      </c>
    </row>
    <row r="33" spans="1:44" s="15" customFormat="1" ht="43.5" hidden="1" x14ac:dyDescent="0.25">
      <c r="A33" s="22" t="s">
        <v>80</v>
      </c>
      <c r="B33" s="36" t="s">
        <v>182</v>
      </c>
      <c r="C33" s="8"/>
      <c r="D33" s="8"/>
      <c r="E33" s="8">
        <f>E34+E35+E36</f>
        <v>9.6453500000000005</v>
      </c>
      <c r="F33" s="8">
        <f t="shared" ref="F33:G33" si="119">F34+F35+F36</f>
        <v>8.8430322500000003</v>
      </c>
      <c r="G33" s="8">
        <f t="shared" si="119"/>
        <v>0.80231775000000005</v>
      </c>
      <c r="H33" s="8"/>
      <c r="I33" s="8"/>
      <c r="J33" s="8">
        <f>J34+J35+J36</f>
        <v>13.796250000000001</v>
      </c>
      <c r="K33" s="8">
        <f t="shared" ref="K33:L33" si="120">K34+K35+K36</f>
        <v>13.122993000000001</v>
      </c>
      <c r="L33" s="8">
        <f t="shared" si="120"/>
        <v>0.67325699999999999</v>
      </c>
      <c r="M33" s="8"/>
      <c r="N33" s="8">
        <f>N34+N35+N36</f>
        <v>23.441600000000001</v>
      </c>
      <c r="O33" s="8">
        <f t="shared" ref="O33:P33" si="121">O34+O35+O36</f>
        <v>21.966025250000001</v>
      </c>
      <c r="P33" s="8">
        <f t="shared" si="121"/>
        <v>1.4755747500000003</v>
      </c>
      <c r="Q33" s="8"/>
      <c r="R33" s="8"/>
      <c r="S33" s="8">
        <f>S34+S35+S36</f>
        <v>10.11725</v>
      </c>
      <c r="T33" s="8">
        <f t="shared" ref="T33:U33" si="122">T34+T35+T36</f>
        <v>9.2756787500000009</v>
      </c>
      <c r="U33" s="8">
        <f t="shared" si="122"/>
        <v>0.8415712500000001</v>
      </c>
      <c r="V33" s="8"/>
      <c r="W33" s="8"/>
      <c r="X33" s="8">
        <f>X34+X35+X36</f>
        <v>14.3475</v>
      </c>
      <c r="Y33" s="8">
        <f t="shared" ref="Y33:Z33" si="123">Y34+Y35+Y36</f>
        <v>13.647342</v>
      </c>
      <c r="Z33" s="8">
        <f t="shared" si="123"/>
        <v>0.70015800000000017</v>
      </c>
      <c r="AA33" s="8"/>
      <c r="AB33" s="8">
        <f>AB34+AB35+AB36</f>
        <v>24.464750000000002</v>
      </c>
      <c r="AC33" s="8">
        <f t="shared" ref="AC33:AD33" si="124">AC34+AC35+AC36</f>
        <v>22.923020749999999</v>
      </c>
      <c r="AD33" s="8">
        <f t="shared" si="124"/>
        <v>1.5417292500000004</v>
      </c>
      <c r="AE33" s="8"/>
      <c r="AF33" s="8"/>
      <c r="AG33" s="8">
        <f>AG34+AG35+AG36</f>
        <v>10.5215</v>
      </c>
      <c r="AH33" s="8">
        <f t="shared" ref="AH33:AI33" si="125">AH34+AH35+AH36</f>
        <v>9.6463025000000009</v>
      </c>
      <c r="AI33" s="8">
        <f t="shared" si="125"/>
        <v>0.87519750000000007</v>
      </c>
      <c r="AJ33" s="8"/>
      <c r="AK33" s="8"/>
      <c r="AL33" s="8">
        <f>AL34+AL35+AL36</f>
        <v>14.921249999999999</v>
      </c>
      <c r="AM33" s="8">
        <f t="shared" ref="AM33:AN33" si="126">AM34+AM35+AM36</f>
        <v>14.193092999999999</v>
      </c>
      <c r="AN33" s="8">
        <f t="shared" si="126"/>
        <v>0.72815700000000017</v>
      </c>
      <c r="AO33" s="8"/>
      <c r="AP33" s="8">
        <f>AP34+AP35+AP36</f>
        <v>25.442750000000004</v>
      </c>
      <c r="AQ33" s="8">
        <f t="shared" ref="AQ33:AR33" si="127">AQ34+AQ35+AQ36</f>
        <v>23.839395500000002</v>
      </c>
      <c r="AR33" s="8">
        <f t="shared" si="127"/>
        <v>1.6033545000000002</v>
      </c>
    </row>
    <row r="34" spans="1:44" ht="18.75" hidden="1" customHeight="1" x14ac:dyDescent="0.25">
      <c r="A34" s="17"/>
      <c r="B34" s="3" t="s">
        <v>13</v>
      </c>
      <c r="C34" s="24">
        <v>0.11</v>
      </c>
      <c r="D34" s="24">
        <v>39.28</v>
      </c>
      <c r="E34" s="24">
        <f>C34*D34</f>
        <v>4.3208000000000002</v>
      </c>
      <c r="F34" s="24">
        <f>E34-G34</f>
        <v>3.9613880000000004</v>
      </c>
      <c r="G34" s="24">
        <f>9.15*D34/1000</f>
        <v>0.35941200000000001</v>
      </c>
      <c r="H34" s="24">
        <v>0.15</v>
      </c>
      <c r="I34" s="24">
        <v>41.2</v>
      </c>
      <c r="J34" s="24">
        <f>H34*I34</f>
        <v>6.1800000000000006</v>
      </c>
      <c r="K34" s="24">
        <f>J34-L34</f>
        <v>5.8784160000000005</v>
      </c>
      <c r="L34" s="24">
        <f>7.32*I34/1000</f>
        <v>0.30158400000000007</v>
      </c>
      <c r="M34" s="24">
        <f t="shared" ref="M34:M36" si="128">C34+H34</f>
        <v>0.26</v>
      </c>
      <c r="N34" s="24">
        <f t="shared" ref="N34:P36" si="129">E34+J34</f>
        <v>10.500800000000002</v>
      </c>
      <c r="O34" s="24">
        <f t="shared" si="129"/>
        <v>9.8398040000000009</v>
      </c>
      <c r="P34" s="24">
        <f t="shared" si="129"/>
        <v>0.66099600000000014</v>
      </c>
      <c r="Q34" s="24">
        <f t="shared" ref="Q34:Q36" si="130">C34</f>
        <v>0.11</v>
      </c>
      <c r="R34" s="24">
        <v>41.2</v>
      </c>
      <c r="S34" s="24">
        <f>Q34*R34</f>
        <v>4.532</v>
      </c>
      <c r="T34" s="24">
        <f>S34-U34</f>
        <v>4.1550200000000004</v>
      </c>
      <c r="U34" s="24">
        <f>9.15*R34/1000</f>
        <v>0.37698000000000004</v>
      </c>
      <c r="V34" s="24">
        <f t="shared" ref="V34:V36" si="131">H34</f>
        <v>0.15</v>
      </c>
      <c r="W34" s="24">
        <v>42.85</v>
      </c>
      <c r="X34" s="24">
        <f>V34*W34</f>
        <v>6.4275000000000002</v>
      </c>
      <c r="Y34" s="24">
        <f>X34-Z34</f>
        <v>6.1138380000000003</v>
      </c>
      <c r="Z34" s="24">
        <f>7.32*W34/1000</f>
        <v>0.31366200000000005</v>
      </c>
      <c r="AA34" s="24">
        <f t="shared" ref="AA34:AA36" si="132">Q34+V34</f>
        <v>0.26</v>
      </c>
      <c r="AB34" s="24">
        <f t="shared" ref="AB34:AD36" si="133">S34+X34</f>
        <v>10.9595</v>
      </c>
      <c r="AC34" s="24">
        <f t="shared" si="133"/>
        <v>10.268858000000002</v>
      </c>
      <c r="AD34" s="24">
        <f t="shared" si="133"/>
        <v>0.69064200000000009</v>
      </c>
      <c r="AE34" s="24">
        <f t="shared" si="107"/>
        <v>0.11</v>
      </c>
      <c r="AF34" s="24">
        <v>42.85</v>
      </c>
      <c r="AG34" s="24">
        <f>AE34*AF34</f>
        <v>4.7134999999999998</v>
      </c>
      <c r="AH34" s="24">
        <f>AG34-AI34</f>
        <v>4.3214224999999997</v>
      </c>
      <c r="AI34" s="24">
        <f>9.15*AF34/1000</f>
        <v>0.39207750000000002</v>
      </c>
      <c r="AJ34" s="24">
        <f t="shared" ref="AJ34:AJ36" si="134">H34</f>
        <v>0.15</v>
      </c>
      <c r="AK34" s="24">
        <v>44.56</v>
      </c>
      <c r="AL34" s="24">
        <f>AJ34*AK34</f>
        <v>6.6840000000000002</v>
      </c>
      <c r="AM34" s="24">
        <f>AL34-AN34</f>
        <v>6.3578207999999998</v>
      </c>
      <c r="AN34" s="24">
        <f>7.32*AK34/1000</f>
        <v>0.32617920000000006</v>
      </c>
      <c r="AO34" s="24">
        <f t="shared" ref="AO34:AO36" si="135">AE34+AJ34</f>
        <v>0.26</v>
      </c>
      <c r="AP34" s="24">
        <f t="shared" ref="AP34:AP36" si="136">AG34+AL34</f>
        <v>11.397500000000001</v>
      </c>
      <c r="AQ34" s="24">
        <f t="shared" ref="AQ34:AQ36" si="137">AH34+AM34</f>
        <v>10.6792433</v>
      </c>
      <c r="AR34" s="24">
        <f t="shared" ref="AR34:AR36" si="138">AI34+AN34</f>
        <v>0.71825670000000008</v>
      </c>
    </row>
    <row r="35" spans="1:44" ht="18" hidden="1" customHeight="1" x14ac:dyDescent="0.25">
      <c r="A35" s="17"/>
      <c r="B35" s="3" t="s">
        <v>14</v>
      </c>
      <c r="C35" s="24">
        <v>0.11</v>
      </c>
      <c r="D35" s="24">
        <v>32.270000000000003</v>
      </c>
      <c r="E35" s="24">
        <f t="shared" ref="E35" si="139">C35*D35</f>
        <v>3.5497000000000005</v>
      </c>
      <c r="F35" s="24">
        <f>E35-G35</f>
        <v>3.2544295000000005</v>
      </c>
      <c r="G35" s="24">
        <f t="shared" ref="G35" si="140">9.15*D35/1000</f>
        <v>0.29527050000000005</v>
      </c>
      <c r="H35" s="24">
        <v>0.15</v>
      </c>
      <c r="I35" s="24">
        <v>33.85</v>
      </c>
      <c r="J35" s="24">
        <f t="shared" ref="J35" si="141">H35*I35</f>
        <v>5.0774999999999997</v>
      </c>
      <c r="K35" s="24">
        <f>J35-L35</f>
        <v>4.8297179999999997</v>
      </c>
      <c r="L35" s="24">
        <f t="shared" ref="L35" si="142">7.32*I35/1000</f>
        <v>0.247782</v>
      </c>
      <c r="M35" s="24">
        <f t="shared" si="128"/>
        <v>0.26</v>
      </c>
      <c r="N35" s="24">
        <f t="shared" si="129"/>
        <v>8.6272000000000002</v>
      </c>
      <c r="O35" s="24">
        <f t="shared" si="129"/>
        <v>8.0841475000000003</v>
      </c>
      <c r="P35" s="24">
        <f t="shared" si="129"/>
        <v>0.54305250000000005</v>
      </c>
      <c r="Q35" s="24">
        <f t="shared" si="130"/>
        <v>0.11</v>
      </c>
      <c r="R35" s="24">
        <v>33.85</v>
      </c>
      <c r="S35" s="24">
        <f t="shared" ref="S35" si="143">Q35*R35</f>
        <v>3.7235</v>
      </c>
      <c r="T35" s="24">
        <f>S35-U35</f>
        <v>3.4137724999999999</v>
      </c>
      <c r="U35" s="24">
        <f t="shared" ref="U35" si="144">9.15*R35/1000</f>
        <v>0.30972750000000004</v>
      </c>
      <c r="V35" s="24">
        <f t="shared" si="131"/>
        <v>0.15</v>
      </c>
      <c r="W35" s="24">
        <v>35.200000000000003</v>
      </c>
      <c r="X35" s="24">
        <f t="shared" ref="X35" si="145">V35*W35</f>
        <v>5.28</v>
      </c>
      <c r="Y35" s="24">
        <f>X35-Z35</f>
        <v>5.0223360000000001</v>
      </c>
      <c r="Z35" s="24">
        <f t="shared" ref="Z35" si="146">7.32*W35/1000</f>
        <v>0.25766400000000006</v>
      </c>
      <c r="AA35" s="24">
        <f t="shared" si="132"/>
        <v>0.26</v>
      </c>
      <c r="AB35" s="24">
        <f t="shared" si="133"/>
        <v>9.0035000000000007</v>
      </c>
      <c r="AC35" s="24">
        <f t="shared" si="133"/>
        <v>8.4361084999999996</v>
      </c>
      <c r="AD35" s="24">
        <f t="shared" si="133"/>
        <v>0.56739150000000005</v>
      </c>
      <c r="AE35" s="24">
        <f t="shared" si="107"/>
        <v>0.11</v>
      </c>
      <c r="AF35" s="24">
        <v>35.200000000000003</v>
      </c>
      <c r="AG35" s="24">
        <f t="shared" ref="AG35" si="147">AE35*AF35</f>
        <v>3.8720000000000003</v>
      </c>
      <c r="AH35" s="24">
        <f>AG35-AI35</f>
        <v>3.5499200000000002</v>
      </c>
      <c r="AI35" s="24">
        <f t="shared" ref="AI35" si="148">9.15*AF35/1000</f>
        <v>0.32208000000000003</v>
      </c>
      <c r="AJ35" s="24">
        <f t="shared" si="134"/>
        <v>0.15</v>
      </c>
      <c r="AK35" s="24">
        <v>36.61</v>
      </c>
      <c r="AL35" s="24">
        <f t="shared" ref="AL35" si="149">AJ35*AK35</f>
        <v>5.4914999999999994</v>
      </c>
      <c r="AM35" s="24">
        <f>AL35-AN35</f>
        <v>5.2235147999999993</v>
      </c>
      <c r="AN35" s="24">
        <f t="shared" ref="AN35" si="150">7.32*AK35/1000</f>
        <v>0.26798520000000003</v>
      </c>
      <c r="AO35" s="24">
        <f t="shared" si="135"/>
        <v>0.26</v>
      </c>
      <c r="AP35" s="24">
        <f t="shared" si="136"/>
        <v>9.3635000000000002</v>
      </c>
      <c r="AQ35" s="24">
        <f t="shared" si="137"/>
        <v>8.7734348000000004</v>
      </c>
      <c r="AR35" s="24">
        <f t="shared" si="138"/>
        <v>0.59006520000000007</v>
      </c>
    </row>
    <row r="36" spans="1:44" ht="30" hidden="1" customHeight="1" x14ac:dyDescent="0.25">
      <c r="A36" s="17"/>
      <c r="B36" s="3" t="s">
        <v>157</v>
      </c>
      <c r="C36" s="24">
        <v>0.11</v>
      </c>
      <c r="D36" s="24">
        <v>32.270000000000003</v>
      </c>
      <c r="E36" s="24">
        <f>C36*D36*0.5</f>
        <v>1.7748500000000003</v>
      </c>
      <c r="F36" s="24">
        <f>E36-G36</f>
        <v>1.6272147500000003</v>
      </c>
      <c r="G36" s="24">
        <f>9.15*D36/1000*0.5</f>
        <v>0.14763525000000002</v>
      </c>
      <c r="H36" s="24">
        <v>0.15</v>
      </c>
      <c r="I36" s="24">
        <v>33.85</v>
      </c>
      <c r="J36" s="24">
        <f>H36*I36*0.5</f>
        <v>2.5387499999999998</v>
      </c>
      <c r="K36" s="24">
        <f>J36-L36</f>
        <v>2.4148589999999999</v>
      </c>
      <c r="L36" s="24">
        <f>7.32*I36/1000*0.5</f>
        <v>0.123891</v>
      </c>
      <c r="M36" s="24">
        <f t="shared" si="128"/>
        <v>0.26</v>
      </c>
      <c r="N36" s="24">
        <f t="shared" si="129"/>
        <v>4.3136000000000001</v>
      </c>
      <c r="O36" s="24">
        <f t="shared" si="129"/>
        <v>4.0420737500000001</v>
      </c>
      <c r="P36" s="24">
        <f t="shared" si="129"/>
        <v>0.27152625000000002</v>
      </c>
      <c r="Q36" s="24">
        <f t="shared" si="130"/>
        <v>0.11</v>
      </c>
      <c r="R36" s="24">
        <v>33.85</v>
      </c>
      <c r="S36" s="24">
        <f>Q36*R36*0.5</f>
        <v>1.86175</v>
      </c>
      <c r="T36" s="24">
        <f>S36-U36</f>
        <v>1.7068862499999999</v>
      </c>
      <c r="U36" s="24">
        <f>9.15*R36/1000*0.5</f>
        <v>0.15486375000000002</v>
      </c>
      <c r="V36" s="24">
        <f t="shared" si="131"/>
        <v>0.15</v>
      </c>
      <c r="W36" s="24">
        <v>35.200000000000003</v>
      </c>
      <c r="X36" s="24">
        <f>V36*W36*0.5</f>
        <v>2.64</v>
      </c>
      <c r="Y36" s="24">
        <f>X36-Z36</f>
        <v>2.5111680000000001</v>
      </c>
      <c r="Z36" s="24">
        <f>7.32*W36/1000*0.5</f>
        <v>0.12883200000000003</v>
      </c>
      <c r="AA36" s="24">
        <f t="shared" si="132"/>
        <v>0.26</v>
      </c>
      <c r="AB36" s="24">
        <f t="shared" si="133"/>
        <v>4.5017500000000004</v>
      </c>
      <c r="AC36" s="24">
        <f t="shared" si="133"/>
        <v>4.2180542499999998</v>
      </c>
      <c r="AD36" s="24">
        <f t="shared" si="133"/>
        <v>0.28369575000000002</v>
      </c>
      <c r="AE36" s="24">
        <f t="shared" si="107"/>
        <v>0.11</v>
      </c>
      <c r="AF36" s="24">
        <v>35.200000000000003</v>
      </c>
      <c r="AG36" s="24">
        <f>AE36*AF36*0.5</f>
        <v>1.9360000000000002</v>
      </c>
      <c r="AH36" s="24">
        <f>AG36-AI36</f>
        <v>1.7749600000000001</v>
      </c>
      <c r="AI36" s="24">
        <f>9.15*AF36/1000*0.5</f>
        <v>0.16104000000000002</v>
      </c>
      <c r="AJ36" s="24">
        <f t="shared" si="134"/>
        <v>0.15</v>
      </c>
      <c r="AK36" s="24">
        <v>36.61</v>
      </c>
      <c r="AL36" s="24">
        <f>AJ36*AK36*0.5</f>
        <v>2.7457499999999997</v>
      </c>
      <c r="AM36" s="24">
        <f>AL36-AN36</f>
        <v>2.6117573999999997</v>
      </c>
      <c r="AN36" s="24">
        <f>7.32*AK36/1000*0.5</f>
        <v>0.13399260000000002</v>
      </c>
      <c r="AO36" s="24">
        <f t="shared" si="135"/>
        <v>0.26</v>
      </c>
      <c r="AP36" s="24">
        <f t="shared" si="136"/>
        <v>4.6817500000000001</v>
      </c>
      <c r="AQ36" s="24">
        <f t="shared" si="137"/>
        <v>4.3867174000000002</v>
      </c>
      <c r="AR36" s="24">
        <f t="shared" si="138"/>
        <v>0.29503260000000003</v>
      </c>
    </row>
    <row r="37" spans="1:44" s="15" customFormat="1" ht="31.5" hidden="1" x14ac:dyDescent="0.25">
      <c r="A37" s="22" t="s">
        <v>81</v>
      </c>
      <c r="B37" s="10" t="s">
        <v>183</v>
      </c>
      <c r="C37" s="8"/>
      <c r="D37" s="8"/>
      <c r="E37" s="8">
        <f>E38+E39+E40</f>
        <v>3.5074000000000001</v>
      </c>
      <c r="F37" s="8">
        <f t="shared" ref="F37:G37" si="151">F38+F39+F40</f>
        <v>3.5074000000000001</v>
      </c>
      <c r="G37" s="8">
        <f t="shared" si="151"/>
        <v>0</v>
      </c>
      <c r="H37" s="8"/>
      <c r="I37" s="8"/>
      <c r="J37" s="8">
        <f>J38+J39+J40</f>
        <v>6.4382500000000009</v>
      </c>
      <c r="K37" s="8">
        <f t="shared" ref="K37:L37" si="152">K38+K39+K40</f>
        <v>6.4382500000000009</v>
      </c>
      <c r="L37" s="8">
        <f t="shared" si="152"/>
        <v>0</v>
      </c>
      <c r="M37" s="8"/>
      <c r="N37" s="8">
        <f>N38+N39+N40</f>
        <v>9.9456500000000005</v>
      </c>
      <c r="O37" s="8">
        <f t="shared" ref="O37:P37" si="153">O38+O39+O40</f>
        <v>9.9456500000000005</v>
      </c>
      <c r="P37" s="8">
        <f t="shared" si="153"/>
        <v>0</v>
      </c>
      <c r="Q37" s="8"/>
      <c r="R37" s="8"/>
      <c r="S37" s="8">
        <f>S38+S39+S40</f>
        <v>3.6790000000000003</v>
      </c>
      <c r="T37" s="8">
        <f t="shared" ref="T37:U37" si="154">T38+T39+T40</f>
        <v>3.6790000000000003</v>
      </c>
      <c r="U37" s="8">
        <f t="shared" si="154"/>
        <v>0</v>
      </c>
      <c r="V37" s="8"/>
      <c r="W37" s="8"/>
      <c r="X37" s="8">
        <f>X38+X39+X40</f>
        <v>6.6955000000000009</v>
      </c>
      <c r="Y37" s="8">
        <f t="shared" ref="Y37:Z37" si="155">Y38+Y39+Y40</f>
        <v>6.6955000000000009</v>
      </c>
      <c r="Z37" s="8">
        <f t="shared" si="155"/>
        <v>0</v>
      </c>
      <c r="AA37" s="8"/>
      <c r="AB37" s="8">
        <f>AB38+AB39+AB40</f>
        <v>10.374500000000003</v>
      </c>
      <c r="AC37" s="8">
        <f t="shared" ref="AC37:AD37" si="156">AC38+AC39+AC40</f>
        <v>10.374500000000003</v>
      </c>
      <c r="AD37" s="8">
        <f t="shared" si="156"/>
        <v>0</v>
      </c>
      <c r="AE37" s="8"/>
      <c r="AF37" s="8"/>
      <c r="AG37" s="8">
        <f>AG38+AG39+AG40</f>
        <v>3.8260000000000005</v>
      </c>
      <c r="AH37" s="8">
        <f t="shared" ref="AH37:AI37" si="157">AH38+AH39+AH40</f>
        <v>3.8260000000000005</v>
      </c>
      <c r="AI37" s="8">
        <f t="shared" si="157"/>
        <v>0</v>
      </c>
      <c r="AJ37" s="8"/>
      <c r="AK37" s="8"/>
      <c r="AL37" s="8">
        <f>AL38+AL39+AL40</f>
        <v>6.9632500000000004</v>
      </c>
      <c r="AM37" s="8">
        <f t="shared" ref="AM37:AN37" si="158">AM38+AM39+AM40</f>
        <v>6.9632500000000004</v>
      </c>
      <c r="AN37" s="8">
        <f t="shared" si="158"/>
        <v>0</v>
      </c>
      <c r="AO37" s="8"/>
      <c r="AP37" s="8">
        <f>AP38+AP39+AP40</f>
        <v>10.789250000000003</v>
      </c>
      <c r="AQ37" s="8">
        <f t="shared" ref="AQ37:AR37" si="159">AQ38+AQ39+AQ40</f>
        <v>10.789250000000003</v>
      </c>
      <c r="AR37" s="8">
        <f t="shared" si="159"/>
        <v>0</v>
      </c>
    </row>
    <row r="38" spans="1:44" hidden="1" x14ac:dyDescent="0.25">
      <c r="A38" s="17"/>
      <c r="B38" s="3" t="s">
        <v>13</v>
      </c>
      <c r="C38" s="24">
        <v>0.04</v>
      </c>
      <c r="D38" s="24">
        <v>39.28</v>
      </c>
      <c r="E38" s="24">
        <f>C38*D38</f>
        <v>1.5712000000000002</v>
      </c>
      <c r="F38" s="24">
        <f>E38-G38</f>
        <v>1.5712000000000002</v>
      </c>
      <c r="G38" s="24"/>
      <c r="H38" s="24">
        <v>7.0000000000000007E-2</v>
      </c>
      <c r="I38" s="24">
        <v>41.2</v>
      </c>
      <c r="J38" s="24">
        <f>H38*I38</f>
        <v>2.8840000000000003</v>
      </c>
      <c r="K38" s="24">
        <f>J38-L38</f>
        <v>2.8840000000000003</v>
      </c>
      <c r="L38" s="24"/>
      <c r="M38" s="24">
        <f t="shared" ref="M38:M40" si="160">C38+H38</f>
        <v>0.11000000000000001</v>
      </c>
      <c r="N38" s="24">
        <f t="shared" ref="N38:P40" si="161">E38+J38</f>
        <v>4.4552000000000005</v>
      </c>
      <c r="O38" s="24">
        <f t="shared" si="161"/>
        <v>4.4552000000000005</v>
      </c>
      <c r="P38" s="24">
        <f t="shared" si="161"/>
        <v>0</v>
      </c>
      <c r="Q38" s="24">
        <f t="shared" ref="Q38:Q40" si="162">C38</f>
        <v>0.04</v>
      </c>
      <c r="R38" s="24">
        <v>41.2</v>
      </c>
      <c r="S38" s="24">
        <f>Q38*R38</f>
        <v>1.6480000000000001</v>
      </c>
      <c r="T38" s="24">
        <f>S38-U38</f>
        <v>1.6480000000000001</v>
      </c>
      <c r="U38" s="24"/>
      <c r="V38" s="24">
        <f t="shared" ref="V38:V40" si="163">H38</f>
        <v>7.0000000000000007E-2</v>
      </c>
      <c r="W38" s="24">
        <v>42.85</v>
      </c>
      <c r="X38" s="24">
        <f>V38*W38</f>
        <v>2.9995000000000003</v>
      </c>
      <c r="Y38" s="24">
        <f>X38-Z38</f>
        <v>2.9995000000000003</v>
      </c>
      <c r="Z38" s="24"/>
      <c r="AA38" s="24">
        <f t="shared" ref="AA38:AA40" si="164">Q38+V38</f>
        <v>0.11000000000000001</v>
      </c>
      <c r="AB38" s="24">
        <f t="shared" ref="AB38:AD40" si="165">S38+X38</f>
        <v>4.6475000000000009</v>
      </c>
      <c r="AC38" s="24">
        <f t="shared" si="165"/>
        <v>4.6475000000000009</v>
      </c>
      <c r="AD38" s="24">
        <f t="shared" si="165"/>
        <v>0</v>
      </c>
      <c r="AE38" s="24">
        <f t="shared" si="107"/>
        <v>0.04</v>
      </c>
      <c r="AF38" s="24">
        <v>42.85</v>
      </c>
      <c r="AG38" s="24">
        <f>AE38*AF38</f>
        <v>1.7140000000000002</v>
      </c>
      <c r="AH38" s="24">
        <f>AG38-AI38</f>
        <v>1.7140000000000002</v>
      </c>
      <c r="AI38" s="24"/>
      <c r="AJ38" s="24">
        <f t="shared" ref="AJ38:AJ40" si="166">H38</f>
        <v>7.0000000000000007E-2</v>
      </c>
      <c r="AK38" s="24">
        <v>44.56</v>
      </c>
      <c r="AL38" s="24">
        <f>AJ38*AK38</f>
        <v>3.1192000000000006</v>
      </c>
      <c r="AM38" s="24">
        <f>AL38-AN38</f>
        <v>3.1192000000000006</v>
      </c>
      <c r="AN38" s="24"/>
      <c r="AO38" s="24">
        <f t="shared" ref="AO38:AO40" si="167">AE38+AJ38</f>
        <v>0.11000000000000001</v>
      </c>
      <c r="AP38" s="24">
        <f t="shared" ref="AP38:AP40" si="168">AG38+AL38</f>
        <v>4.8332000000000006</v>
      </c>
      <c r="AQ38" s="24">
        <f t="shared" ref="AQ38:AQ40" si="169">AH38+AM38</f>
        <v>4.8332000000000006</v>
      </c>
      <c r="AR38" s="24">
        <f t="shared" ref="AR38:AR40" si="170">AI38+AN38</f>
        <v>0</v>
      </c>
    </row>
    <row r="39" spans="1:44" hidden="1" x14ac:dyDescent="0.25">
      <c r="A39" s="17"/>
      <c r="B39" s="3" t="s">
        <v>14</v>
      </c>
      <c r="C39" s="24">
        <v>0.04</v>
      </c>
      <c r="D39" s="24">
        <v>32.270000000000003</v>
      </c>
      <c r="E39" s="24">
        <f t="shared" ref="E39" si="171">C39*D39</f>
        <v>1.2908000000000002</v>
      </c>
      <c r="F39" s="24">
        <f>E39-G39</f>
        <v>1.2908000000000002</v>
      </c>
      <c r="G39" s="24"/>
      <c r="H39" s="24">
        <v>7.0000000000000007E-2</v>
      </c>
      <c r="I39" s="24">
        <v>33.85</v>
      </c>
      <c r="J39" s="24">
        <f t="shared" ref="J39" si="172">H39*I39</f>
        <v>2.3695000000000004</v>
      </c>
      <c r="K39" s="24">
        <f>J39-L39</f>
        <v>2.3695000000000004</v>
      </c>
      <c r="L39" s="24"/>
      <c r="M39" s="24">
        <f t="shared" si="160"/>
        <v>0.11000000000000001</v>
      </c>
      <c r="N39" s="24">
        <f t="shared" si="161"/>
        <v>3.6603000000000003</v>
      </c>
      <c r="O39" s="24">
        <f t="shared" si="161"/>
        <v>3.6603000000000003</v>
      </c>
      <c r="P39" s="24">
        <f t="shared" si="161"/>
        <v>0</v>
      </c>
      <c r="Q39" s="24">
        <f t="shared" si="162"/>
        <v>0.04</v>
      </c>
      <c r="R39" s="24">
        <v>33.85</v>
      </c>
      <c r="S39" s="24">
        <f t="shared" ref="S39" si="173">Q39*R39</f>
        <v>1.3540000000000001</v>
      </c>
      <c r="T39" s="24">
        <f>S39-U39</f>
        <v>1.3540000000000001</v>
      </c>
      <c r="U39" s="24"/>
      <c r="V39" s="24">
        <f t="shared" si="163"/>
        <v>7.0000000000000007E-2</v>
      </c>
      <c r="W39" s="24">
        <v>35.200000000000003</v>
      </c>
      <c r="X39" s="24">
        <f>V39*W39</f>
        <v>2.4640000000000004</v>
      </c>
      <c r="Y39" s="24">
        <f>X39-Z39</f>
        <v>2.4640000000000004</v>
      </c>
      <c r="Z39" s="24"/>
      <c r="AA39" s="24">
        <f t="shared" si="164"/>
        <v>0.11000000000000001</v>
      </c>
      <c r="AB39" s="24">
        <f t="shared" si="165"/>
        <v>3.8180000000000005</v>
      </c>
      <c r="AC39" s="24">
        <f t="shared" si="165"/>
        <v>3.8180000000000005</v>
      </c>
      <c r="AD39" s="24">
        <f t="shared" si="165"/>
        <v>0</v>
      </c>
      <c r="AE39" s="24">
        <f t="shared" si="107"/>
        <v>0.04</v>
      </c>
      <c r="AF39" s="24">
        <v>35.200000000000003</v>
      </c>
      <c r="AG39" s="24">
        <f t="shared" ref="AG39" si="174">AE39*AF39</f>
        <v>1.4080000000000001</v>
      </c>
      <c r="AH39" s="24">
        <f>AG39-AI39</f>
        <v>1.4080000000000001</v>
      </c>
      <c r="AI39" s="24"/>
      <c r="AJ39" s="24">
        <f t="shared" si="166"/>
        <v>7.0000000000000007E-2</v>
      </c>
      <c r="AK39" s="24">
        <v>36.61</v>
      </c>
      <c r="AL39" s="24">
        <f>AJ39*AK39</f>
        <v>2.5627000000000004</v>
      </c>
      <c r="AM39" s="24">
        <f>AL39-AN39</f>
        <v>2.5627000000000004</v>
      </c>
      <c r="AN39" s="24"/>
      <c r="AO39" s="24">
        <f t="shared" si="167"/>
        <v>0.11000000000000001</v>
      </c>
      <c r="AP39" s="24">
        <f t="shared" si="168"/>
        <v>3.9707000000000008</v>
      </c>
      <c r="AQ39" s="24">
        <f t="shared" si="169"/>
        <v>3.9707000000000008</v>
      </c>
      <c r="AR39" s="24">
        <f t="shared" si="170"/>
        <v>0</v>
      </c>
    </row>
    <row r="40" spans="1:44" ht="31.5" hidden="1" x14ac:dyDescent="0.25">
      <c r="A40" s="17"/>
      <c r="B40" s="3" t="s">
        <v>157</v>
      </c>
      <c r="C40" s="24">
        <v>0.04</v>
      </c>
      <c r="D40" s="24">
        <v>32.270000000000003</v>
      </c>
      <c r="E40" s="24">
        <f>C40*D40*0.5</f>
        <v>0.64540000000000008</v>
      </c>
      <c r="F40" s="24">
        <f>E40-G40</f>
        <v>0.64540000000000008</v>
      </c>
      <c r="G40" s="24"/>
      <c r="H40" s="24">
        <v>7.0000000000000007E-2</v>
      </c>
      <c r="I40" s="24">
        <v>33.85</v>
      </c>
      <c r="J40" s="24">
        <f>H40*I40*0.5</f>
        <v>1.1847500000000002</v>
      </c>
      <c r="K40" s="24">
        <f>J40-L40</f>
        <v>1.1847500000000002</v>
      </c>
      <c r="L40" s="24"/>
      <c r="M40" s="24">
        <f t="shared" si="160"/>
        <v>0.11000000000000001</v>
      </c>
      <c r="N40" s="24">
        <f t="shared" si="161"/>
        <v>1.8301500000000002</v>
      </c>
      <c r="O40" s="24">
        <f t="shared" si="161"/>
        <v>1.8301500000000002</v>
      </c>
      <c r="P40" s="24">
        <f t="shared" si="161"/>
        <v>0</v>
      </c>
      <c r="Q40" s="24">
        <f t="shared" si="162"/>
        <v>0.04</v>
      </c>
      <c r="R40" s="24">
        <v>33.85</v>
      </c>
      <c r="S40" s="24">
        <f>Q40*R40*0.5</f>
        <v>0.67700000000000005</v>
      </c>
      <c r="T40" s="24">
        <f>S40-U40</f>
        <v>0.67700000000000005</v>
      </c>
      <c r="U40" s="24"/>
      <c r="V40" s="24">
        <f t="shared" si="163"/>
        <v>7.0000000000000007E-2</v>
      </c>
      <c r="W40" s="24">
        <v>35.200000000000003</v>
      </c>
      <c r="X40" s="24">
        <f>V40*W40*0.5</f>
        <v>1.2320000000000002</v>
      </c>
      <c r="Y40" s="24">
        <f>X40-Z40</f>
        <v>1.2320000000000002</v>
      </c>
      <c r="Z40" s="24"/>
      <c r="AA40" s="24">
        <f t="shared" si="164"/>
        <v>0.11000000000000001</v>
      </c>
      <c r="AB40" s="24">
        <f t="shared" si="165"/>
        <v>1.9090000000000003</v>
      </c>
      <c r="AC40" s="24">
        <f t="shared" si="165"/>
        <v>1.9090000000000003</v>
      </c>
      <c r="AD40" s="24">
        <f t="shared" si="165"/>
        <v>0</v>
      </c>
      <c r="AE40" s="24">
        <f t="shared" si="107"/>
        <v>0.04</v>
      </c>
      <c r="AF40" s="24">
        <v>35.200000000000003</v>
      </c>
      <c r="AG40" s="24">
        <f>AE40*AF40*0.5</f>
        <v>0.70400000000000007</v>
      </c>
      <c r="AH40" s="24">
        <f>AG40-AI40</f>
        <v>0.70400000000000007</v>
      </c>
      <c r="AI40" s="24"/>
      <c r="AJ40" s="24">
        <f t="shared" si="166"/>
        <v>7.0000000000000007E-2</v>
      </c>
      <c r="AK40" s="24">
        <v>36.61</v>
      </c>
      <c r="AL40" s="24">
        <f>AJ40*AK40*0.5</f>
        <v>1.2813500000000002</v>
      </c>
      <c r="AM40" s="24">
        <f>AL40-AN40</f>
        <v>1.2813500000000002</v>
      </c>
      <c r="AN40" s="24"/>
      <c r="AO40" s="24">
        <f t="shared" si="167"/>
        <v>0.11000000000000001</v>
      </c>
      <c r="AP40" s="24">
        <f t="shared" si="168"/>
        <v>1.9853500000000004</v>
      </c>
      <c r="AQ40" s="24">
        <f t="shared" si="169"/>
        <v>1.9853500000000004</v>
      </c>
      <c r="AR40" s="24">
        <f t="shared" si="170"/>
        <v>0</v>
      </c>
    </row>
    <row r="41" spans="1:44" s="15" customFormat="1" ht="47.25" hidden="1" x14ac:dyDescent="0.25">
      <c r="A41" s="22" t="s">
        <v>75</v>
      </c>
      <c r="B41" s="1" t="s">
        <v>11</v>
      </c>
      <c r="C41" s="8"/>
      <c r="D41" s="8"/>
      <c r="E41" s="8">
        <f>E42+E43+E44</f>
        <v>31.566600000000001</v>
      </c>
      <c r="F41" s="8">
        <f t="shared" ref="F41:G41" si="175">F42+F43+F44</f>
        <v>26.305500000000002</v>
      </c>
      <c r="G41" s="8">
        <f t="shared" si="175"/>
        <v>5.2611000000000008</v>
      </c>
      <c r="H41" s="8"/>
      <c r="I41" s="8"/>
      <c r="J41" s="8">
        <f>J42+J43+J44</f>
        <v>32.191249999999997</v>
      </c>
      <c r="K41" s="8">
        <f t="shared" ref="K41:L41" si="176">K42+K43+K44</f>
        <v>26.672749999999997</v>
      </c>
      <c r="L41" s="8">
        <f t="shared" si="176"/>
        <v>5.5185000000000004</v>
      </c>
      <c r="M41" s="8"/>
      <c r="N41" s="8">
        <f>N42+N43+N44</f>
        <v>63.757850000000005</v>
      </c>
      <c r="O41" s="8">
        <f t="shared" ref="O41:P41" si="177">O42+O43+O44</f>
        <v>52.978250000000003</v>
      </c>
      <c r="P41" s="8">
        <f t="shared" si="177"/>
        <v>10.779600000000002</v>
      </c>
      <c r="Q41" s="8"/>
      <c r="R41" s="8"/>
      <c r="S41" s="8">
        <f>S42+S43+S44</f>
        <v>33.111000000000004</v>
      </c>
      <c r="T41" s="8">
        <f t="shared" ref="T41:U41" si="178">T42+T43+T44</f>
        <v>27.592500000000001</v>
      </c>
      <c r="U41" s="8">
        <f t="shared" si="178"/>
        <v>5.5185000000000004</v>
      </c>
      <c r="V41" s="8"/>
      <c r="W41" s="8"/>
      <c r="X41" s="8">
        <f>X42+X43+X44</f>
        <v>33.477499999999999</v>
      </c>
      <c r="Y41" s="8">
        <f t="shared" ref="Y41:Z41" si="179">Y42+Y43+Y44</f>
        <v>27.738499999999998</v>
      </c>
      <c r="Z41" s="8">
        <f t="shared" si="179"/>
        <v>5.7389999999999999</v>
      </c>
      <c r="AA41" s="8"/>
      <c r="AB41" s="8">
        <f>AB42+AB43+AB44</f>
        <v>66.588499999999996</v>
      </c>
      <c r="AC41" s="8">
        <f>AC42+AC43+AC44</f>
        <v>55.331000000000003</v>
      </c>
      <c r="AD41" s="8">
        <f>AD42+AD43+AD44</f>
        <v>11.2575</v>
      </c>
      <c r="AE41" s="8"/>
      <c r="AF41" s="8"/>
      <c r="AG41" s="8">
        <f>AG42+AG43+AG44</f>
        <v>34.433999999999997</v>
      </c>
      <c r="AH41" s="8">
        <f t="shared" ref="AH41:AI41" si="180">AH42+AH43+AH44</f>
        <v>28.695</v>
      </c>
      <c r="AI41" s="8">
        <f t="shared" si="180"/>
        <v>5.7389999999999999</v>
      </c>
      <c r="AJ41" s="8"/>
      <c r="AK41" s="8"/>
      <c r="AL41" s="8">
        <f>AL42+AL43+AL44</f>
        <v>34.816250000000004</v>
      </c>
      <c r="AM41" s="8">
        <f t="shared" ref="AM41:AN41" si="181">AM42+AM43+AM44</f>
        <v>28.847749999999998</v>
      </c>
      <c r="AN41" s="8">
        <f t="shared" si="181"/>
        <v>5.9685000000000006</v>
      </c>
      <c r="AO41" s="8"/>
      <c r="AP41" s="8">
        <f>AP42+AP43+AP44</f>
        <v>69.250249999999994</v>
      </c>
      <c r="AQ41" s="8">
        <f>AQ42+AQ43+AQ44</f>
        <v>57.542750000000005</v>
      </c>
      <c r="AR41" s="8">
        <f>AR42+AR43+AR44</f>
        <v>11.7075</v>
      </c>
    </row>
    <row r="42" spans="1:44" hidden="1" x14ac:dyDescent="0.25">
      <c r="A42" s="17"/>
      <c r="B42" s="3" t="s">
        <v>13</v>
      </c>
      <c r="C42" s="24">
        <v>0.36</v>
      </c>
      <c r="D42" s="24">
        <v>39.28</v>
      </c>
      <c r="E42" s="24">
        <f>C42*D42</f>
        <v>14.1408</v>
      </c>
      <c r="F42" s="24">
        <f>E42-G42</f>
        <v>11.784000000000001</v>
      </c>
      <c r="G42" s="24">
        <f>60*D42/1000</f>
        <v>2.3568000000000002</v>
      </c>
      <c r="H42" s="24">
        <v>0.35</v>
      </c>
      <c r="I42" s="24">
        <v>41.2</v>
      </c>
      <c r="J42" s="24">
        <f>H42*I42</f>
        <v>14.42</v>
      </c>
      <c r="K42" s="24">
        <f>J42-L42</f>
        <v>11.948</v>
      </c>
      <c r="L42" s="24">
        <f>60*I42/1000</f>
        <v>2.472</v>
      </c>
      <c r="M42" s="24">
        <f t="shared" ref="M42:M44" si="182">C42+H42</f>
        <v>0.71</v>
      </c>
      <c r="N42" s="24">
        <f t="shared" ref="N42:P44" si="183">E42+J42</f>
        <v>28.5608</v>
      </c>
      <c r="O42" s="24">
        <f t="shared" si="183"/>
        <v>23.731999999999999</v>
      </c>
      <c r="P42" s="24">
        <f t="shared" si="183"/>
        <v>4.8288000000000002</v>
      </c>
      <c r="Q42" s="24">
        <f t="shared" ref="Q42:Q44" si="184">C42</f>
        <v>0.36</v>
      </c>
      <c r="R42" s="24">
        <v>41.2</v>
      </c>
      <c r="S42" s="24">
        <f>Q42*R42</f>
        <v>14.832000000000001</v>
      </c>
      <c r="T42" s="24">
        <f>S42-U42</f>
        <v>12.360000000000001</v>
      </c>
      <c r="U42" s="24">
        <f>60*R42/1000</f>
        <v>2.472</v>
      </c>
      <c r="V42" s="24">
        <f t="shared" ref="V42:V44" si="185">H42</f>
        <v>0.35</v>
      </c>
      <c r="W42" s="24">
        <v>42.85</v>
      </c>
      <c r="X42" s="24">
        <f>V42*W42</f>
        <v>14.997499999999999</v>
      </c>
      <c r="Y42" s="24">
        <f>X42-Z42</f>
        <v>12.426499999999999</v>
      </c>
      <c r="Z42" s="24">
        <f>60*W42/1000</f>
        <v>2.5710000000000002</v>
      </c>
      <c r="AA42" s="24">
        <f t="shared" ref="AA42:AA44" si="186">Q42+V42</f>
        <v>0.71</v>
      </c>
      <c r="AB42" s="24">
        <f t="shared" ref="AB42:AD44" si="187">S42+X42</f>
        <v>29.829499999999999</v>
      </c>
      <c r="AC42" s="24">
        <f t="shared" si="187"/>
        <v>24.7865</v>
      </c>
      <c r="AD42" s="24">
        <f t="shared" si="187"/>
        <v>5.0430000000000001</v>
      </c>
      <c r="AE42" s="24">
        <f t="shared" si="107"/>
        <v>0.36</v>
      </c>
      <c r="AF42" s="24">
        <v>42.85</v>
      </c>
      <c r="AG42" s="24">
        <f>AE42*AF42</f>
        <v>15.426</v>
      </c>
      <c r="AH42" s="24">
        <f>AG42-AI42</f>
        <v>12.855</v>
      </c>
      <c r="AI42" s="24">
        <f>60*AF42/1000</f>
        <v>2.5710000000000002</v>
      </c>
      <c r="AJ42" s="24">
        <f t="shared" ref="AJ42:AJ44" si="188">H42</f>
        <v>0.35</v>
      </c>
      <c r="AK42" s="24">
        <v>44.56</v>
      </c>
      <c r="AL42" s="24">
        <f>AJ42*AK42</f>
        <v>15.596</v>
      </c>
      <c r="AM42" s="24">
        <f>AL42-AN42</f>
        <v>12.9224</v>
      </c>
      <c r="AN42" s="24">
        <f>60*AK42/1000</f>
        <v>2.6736000000000004</v>
      </c>
      <c r="AO42" s="24">
        <f t="shared" ref="AO42:AO44" si="189">AE42+AJ42</f>
        <v>0.71</v>
      </c>
      <c r="AP42" s="24">
        <f t="shared" ref="AP42:AP44" si="190">AG42+AL42</f>
        <v>31.021999999999998</v>
      </c>
      <c r="AQ42" s="24">
        <f t="shared" ref="AQ42:AQ44" si="191">AH42+AM42</f>
        <v>25.7774</v>
      </c>
      <c r="AR42" s="24">
        <f t="shared" ref="AR42:AR44" si="192">AI42+AN42</f>
        <v>5.2446000000000002</v>
      </c>
    </row>
    <row r="43" spans="1:44" hidden="1" x14ac:dyDescent="0.25">
      <c r="A43" s="17"/>
      <c r="B43" s="3" t="s">
        <v>14</v>
      </c>
      <c r="C43" s="24">
        <v>0.36</v>
      </c>
      <c r="D43" s="24">
        <v>32.270000000000003</v>
      </c>
      <c r="E43" s="24">
        <f t="shared" ref="E43" si="193">C43*D43</f>
        <v>11.6172</v>
      </c>
      <c r="F43" s="24">
        <f>E43-G43</f>
        <v>9.6810000000000009</v>
      </c>
      <c r="G43" s="24">
        <f>60*D43/1000</f>
        <v>1.9362000000000004</v>
      </c>
      <c r="H43" s="24">
        <v>0.35</v>
      </c>
      <c r="I43" s="24">
        <v>33.85</v>
      </c>
      <c r="J43" s="24">
        <f t="shared" ref="J43" si="194">H43*I43</f>
        <v>11.8475</v>
      </c>
      <c r="K43" s="24">
        <f>J43-L43</f>
        <v>9.8164999999999996</v>
      </c>
      <c r="L43" s="24">
        <f>60*I43/1000</f>
        <v>2.0310000000000001</v>
      </c>
      <c r="M43" s="24">
        <f t="shared" si="182"/>
        <v>0.71</v>
      </c>
      <c r="N43" s="24">
        <f t="shared" si="183"/>
        <v>23.464700000000001</v>
      </c>
      <c r="O43" s="24">
        <f t="shared" si="183"/>
        <v>19.497500000000002</v>
      </c>
      <c r="P43" s="24">
        <f t="shared" si="183"/>
        <v>3.9672000000000005</v>
      </c>
      <c r="Q43" s="24">
        <f t="shared" si="184"/>
        <v>0.36</v>
      </c>
      <c r="R43" s="24">
        <v>33.85</v>
      </c>
      <c r="S43" s="24">
        <f t="shared" ref="S43" si="195">Q43*R43</f>
        <v>12.186</v>
      </c>
      <c r="T43" s="24">
        <f>S43-U43</f>
        <v>10.154999999999999</v>
      </c>
      <c r="U43" s="24">
        <f>60*R43/1000</f>
        <v>2.0310000000000001</v>
      </c>
      <c r="V43" s="24">
        <f t="shared" si="185"/>
        <v>0.35</v>
      </c>
      <c r="W43" s="24">
        <v>35.200000000000003</v>
      </c>
      <c r="X43" s="24">
        <f t="shared" ref="X43" si="196">V43*W43</f>
        <v>12.32</v>
      </c>
      <c r="Y43" s="24">
        <f>X43-Z43</f>
        <v>10.208</v>
      </c>
      <c r="Z43" s="24">
        <f>60*W43/1000</f>
        <v>2.1120000000000001</v>
      </c>
      <c r="AA43" s="24">
        <f t="shared" si="186"/>
        <v>0.71</v>
      </c>
      <c r="AB43" s="24">
        <f t="shared" si="187"/>
        <v>24.506</v>
      </c>
      <c r="AC43" s="24">
        <f t="shared" si="187"/>
        <v>20.363</v>
      </c>
      <c r="AD43" s="24">
        <f t="shared" si="187"/>
        <v>4.1430000000000007</v>
      </c>
      <c r="AE43" s="24">
        <f t="shared" si="107"/>
        <v>0.36</v>
      </c>
      <c r="AF43" s="24">
        <v>35.200000000000003</v>
      </c>
      <c r="AG43" s="24">
        <f t="shared" ref="AG43" si="197">AE43*AF43</f>
        <v>12.672000000000001</v>
      </c>
      <c r="AH43" s="24">
        <f>AG43-AI43</f>
        <v>10.56</v>
      </c>
      <c r="AI43" s="24">
        <f>60*AF43/1000</f>
        <v>2.1120000000000001</v>
      </c>
      <c r="AJ43" s="24">
        <f t="shared" si="188"/>
        <v>0.35</v>
      </c>
      <c r="AK43" s="24">
        <v>36.61</v>
      </c>
      <c r="AL43" s="24">
        <f t="shared" ref="AL43" si="198">AJ43*AK43</f>
        <v>12.813499999999999</v>
      </c>
      <c r="AM43" s="24">
        <f>AL43-AN43</f>
        <v>10.616899999999999</v>
      </c>
      <c r="AN43" s="24">
        <f>60*AK43/1000</f>
        <v>2.1966000000000001</v>
      </c>
      <c r="AO43" s="24">
        <f t="shared" si="189"/>
        <v>0.71</v>
      </c>
      <c r="AP43" s="24">
        <f t="shared" si="190"/>
        <v>25.485500000000002</v>
      </c>
      <c r="AQ43" s="24">
        <f t="shared" si="191"/>
        <v>21.1769</v>
      </c>
      <c r="AR43" s="24">
        <f t="shared" si="192"/>
        <v>4.3086000000000002</v>
      </c>
    </row>
    <row r="44" spans="1:44" ht="31.5" hidden="1" x14ac:dyDescent="0.25">
      <c r="A44" s="17"/>
      <c r="B44" s="3" t="s">
        <v>157</v>
      </c>
      <c r="C44" s="24">
        <v>0.36</v>
      </c>
      <c r="D44" s="24">
        <v>32.270000000000003</v>
      </c>
      <c r="E44" s="24">
        <f>C44*D44*0.5</f>
        <v>5.8086000000000002</v>
      </c>
      <c r="F44" s="24">
        <f>E44-G44</f>
        <v>4.8405000000000005</v>
      </c>
      <c r="G44" s="24">
        <f>60*D44*0.5/1000</f>
        <v>0.96810000000000018</v>
      </c>
      <c r="H44" s="24">
        <v>0.35</v>
      </c>
      <c r="I44" s="24">
        <v>33.85</v>
      </c>
      <c r="J44" s="24">
        <f>H44*I44*0.5</f>
        <v>5.9237500000000001</v>
      </c>
      <c r="K44" s="24">
        <f>J44-L44</f>
        <v>4.9082499999999998</v>
      </c>
      <c r="L44" s="24">
        <f>60*I44*0.5/1000</f>
        <v>1.0155000000000001</v>
      </c>
      <c r="M44" s="24">
        <f t="shared" si="182"/>
        <v>0.71</v>
      </c>
      <c r="N44" s="24">
        <f t="shared" si="183"/>
        <v>11.73235</v>
      </c>
      <c r="O44" s="24">
        <f t="shared" si="183"/>
        <v>9.7487500000000011</v>
      </c>
      <c r="P44" s="24">
        <f t="shared" si="183"/>
        <v>1.9836000000000003</v>
      </c>
      <c r="Q44" s="24">
        <f t="shared" si="184"/>
        <v>0.36</v>
      </c>
      <c r="R44" s="24">
        <v>33.85</v>
      </c>
      <c r="S44" s="24">
        <f>Q44*R44*0.5</f>
        <v>6.093</v>
      </c>
      <c r="T44" s="24">
        <f>S44-U44</f>
        <v>5.0774999999999997</v>
      </c>
      <c r="U44" s="24">
        <f>60*R44*0.5/1000</f>
        <v>1.0155000000000001</v>
      </c>
      <c r="V44" s="24">
        <f t="shared" si="185"/>
        <v>0.35</v>
      </c>
      <c r="W44" s="24">
        <v>35.200000000000003</v>
      </c>
      <c r="X44" s="24">
        <f>V44*W44*0.5</f>
        <v>6.16</v>
      </c>
      <c r="Y44" s="24">
        <f>X44-Z44</f>
        <v>5.1040000000000001</v>
      </c>
      <c r="Z44" s="24">
        <f>60*W44*0.5/1000</f>
        <v>1.056</v>
      </c>
      <c r="AA44" s="24">
        <f t="shared" si="186"/>
        <v>0.71</v>
      </c>
      <c r="AB44" s="24">
        <f t="shared" si="187"/>
        <v>12.253</v>
      </c>
      <c r="AC44" s="24">
        <f t="shared" si="187"/>
        <v>10.1815</v>
      </c>
      <c r="AD44" s="24">
        <f t="shared" si="187"/>
        <v>2.0715000000000003</v>
      </c>
      <c r="AE44" s="24">
        <f t="shared" si="107"/>
        <v>0.36</v>
      </c>
      <c r="AF44" s="24">
        <v>35.200000000000003</v>
      </c>
      <c r="AG44" s="24">
        <f>AE44*AF44*0.5</f>
        <v>6.3360000000000003</v>
      </c>
      <c r="AH44" s="24">
        <f>AG44-AI44</f>
        <v>5.28</v>
      </c>
      <c r="AI44" s="24">
        <f>60*AF44*0.5/1000</f>
        <v>1.056</v>
      </c>
      <c r="AJ44" s="24">
        <f t="shared" si="188"/>
        <v>0.35</v>
      </c>
      <c r="AK44" s="24">
        <v>36.61</v>
      </c>
      <c r="AL44" s="24">
        <f>AJ44*AK44*0.5</f>
        <v>6.4067499999999997</v>
      </c>
      <c r="AM44" s="24">
        <f>AL44-AN44</f>
        <v>5.3084499999999997</v>
      </c>
      <c r="AN44" s="24">
        <f>60*AK44*0.5/1000</f>
        <v>1.0983000000000001</v>
      </c>
      <c r="AO44" s="24">
        <f t="shared" si="189"/>
        <v>0.71</v>
      </c>
      <c r="AP44" s="24">
        <f t="shared" si="190"/>
        <v>12.742750000000001</v>
      </c>
      <c r="AQ44" s="24">
        <f t="shared" si="191"/>
        <v>10.58845</v>
      </c>
      <c r="AR44" s="24">
        <f t="shared" si="192"/>
        <v>2.1543000000000001</v>
      </c>
    </row>
    <row r="45" spans="1:44" s="15" customFormat="1" ht="31.5" hidden="1" x14ac:dyDescent="0.25">
      <c r="A45" s="22" t="s">
        <v>76</v>
      </c>
      <c r="B45" s="20" t="s">
        <v>184</v>
      </c>
      <c r="C45" s="8"/>
      <c r="D45" s="8"/>
      <c r="E45" s="8">
        <f>E46+E47+E48</f>
        <v>45.338532049999998</v>
      </c>
      <c r="F45" s="8">
        <f t="shared" ref="F45:G45" si="199">F46+F47+F48</f>
        <v>45.338532049999998</v>
      </c>
      <c r="G45" s="8">
        <f t="shared" si="199"/>
        <v>0</v>
      </c>
      <c r="H45" s="8"/>
      <c r="I45" s="8"/>
      <c r="J45" s="8">
        <f>J46+J47+J48</f>
        <v>43.343436999999994</v>
      </c>
      <c r="K45" s="8">
        <f>K46+K47+K48</f>
        <v>43.343436999999994</v>
      </c>
      <c r="L45" s="8">
        <f>L46+L47+L48</f>
        <v>0</v>
      </c>
      <c r="M45" s="8"/>
      <c r="N45" s="8">
        <f>N46+N47+N48</f>
        <v>88.681969049999992</v>
      </c>
      <c r="O45" s="8">
        <f t="shared" ref="O45:P45" si="200">O46+O47+O48</f>
        <v>88.681969049999992</v>
      </c>
      <c r="P45" s="8">
        <f t="shared" si="200"/>
        <v>0</v>
      </c>
      <c r="Q45" s="8"/>
      <c r="R45" s="8"/>
      <c r="S45" s="8">
        <f>S46+S47+S48</f>
        <v>48.782838499999997</v>
      </c>
      <c r="T45" s="8">
        <f t="shared" ref="T45:U45" si="201">T46+T47+T48</f>
        <v>48.782838499999997</v>
      </c>
      <c r="U45" s="8">
        <f t="shared" si="201"/>
        <v>0</v>
      </c>
      <c r="V45" s="8"/>
      <c r="W45" s="8"/>
      <c r="X45" s="8">
        <f>X46+X47+X48</f>
        <v>45.075477999999997</v>
      </c>
      <c r="Y45" s="8">
        <f t="shared" ref="Y45:Z45" si="202">Y46+Y47+Y48</f>
        <v>45.075477999999997</v>
      </c>
      <c r="Z45" s="8">
        <f t="shared" si="202"/>
        <v>0</v>
      </c>
      <c r="AA45" s="8"/>
      <c r="AB45" s="8">
        <f>AB46+AB47+AB48</f>
        <v>93.858316499999987</v>
      </c>
      <c r="AC45" s="8">
        <f t="shared" ref="AC45:AD45" si="203">AC46+AC47+AC48</f>
        <v>93.858316499999987</v>
      </c>
      <c r="AD45" s="8">
        <f t="shared" si="203"/>
        <v>0</v>
      </c>
      <c r="AE45" s="8"/>
      <c r="AF45" s="8"/>
      <c r="AG45" s="8">
        <f>AG46+AG47+AG48</f>
        <v>50.732219000000001</v>
      </c>
      <c r="AH45" s="8">
        <f t="shared" ref="AH45:AI45" si="204">AH46+AH47+AH48</f>
        <v>50.732219000000001</v>
      </c>
      <c r="AI45" s="8">
        <f t="shared" si="204"/>
        <v>0</v>
      </c>
      <c r="AJ45" s="8"/>
      <c r="AK45" s="8"/>
      <c r="AL45" s="8">
        <f>AL46+AL47+AL48</f>
        <v>46.877937000000003</v>
      </c>
      <c r="AM45" s="8">
        <f t="shared" ref="AM45:AN45" si="205">AM46+AM47+AM48</f>
        <v>46.877937000000003</v>
      </c>
      <c r="AN45" s="8">
        <f t="shared" si="205"/>
        <v>0</v>
      </c>
      <c r="AO45" s="8"/>
      <c r="AP45" s="8">
        <f>AP46+AP47+AP48</f>
        <v>97.610156000000003</v>
      </c>
      <c r="AQ45" s="8">
        <f t="shared" ref="AQ45:AR45" si="206">AQ46+AQ47+AQ48</f>
        <v>97.610156000000003</v>
      </c>
      <c r="AR45" s="8">
        <f t="shared" si="206"/>
        <v>0</v>
      </c>
    </row>
    <row r="46" spans="1:44" hidden="1" x14ac:dyDescent="0.25">
      <c r="A46" s="17"/>
      <c r="B46" s="3" t="s">
        <v>13</v>
      </c>
      <c r="C46" s="24">
        <f>C50+C54</f>
        <v>0.52193000000000001</v>
      </c>
      <c r="D46" s="24">
        <f>E46/C46</f>
        <v>39.050467304044602</v>
      </c>
      <c r="E46" s="24">
        <f t="shared" ref="E46:AD46" si="207">E50+E54</f>
        <v>20.3816104</v>
      </c>
      <c r="F46" s="24">
        <f t="shared" si="207"/>
        <v>20.3816104</v>
      </c>
      <c r="G46" s="24">
        <f t="shared" si="207"/>
        <v>0</v>
      </c>
      <c r="H46" s="24">
        <f>H50+H54</f>
        <v>0.47611999999999999</v>
      </c>
      <c r="I46" s="24">
        <f>J46/H46</f>
        <v>40.936200957741747</v>
      </c>
      <c r="J46" s="24">
        <f t="shared" si="207"/>
        <v>19.490544</v>
      </c>
      <c r="K46" s="24">
        <f t="shared" si="207"/>
        <v>19.490544</v>
      </c>
      <c r="L46" s="24">
        <f t="shared" si="207"/>
        <v>0</v>
      </c>
      <c r="M46" s="24">
        <f>M50+M54</f>
        <v>0.99804999999999999</v>
      </c>
      <c r="N46" s="24">
        <f t="shared" si="207"/>
        <v>39.872154399999999</v>
      </c>
      <c r="O46" s="24">
        <f t="shared" si="207"/>
        <v>39.872154399999999</v>
      </c>
      <c r="P46" s="24">
        <f t="shared" si="207"/>
        <v>0</v>
      </c>
      <c r="Q46" s="24">
        <f>Q50+Q54</f>
        <v>0.53525999999999996</v>
      </c>
      <c r="R46" s="24">
        <f>S46/Q46</f>
        <v>40.965347681500575</v>
      </c>
      <c r="S46" s="24">
        <f t="shared" si="207"/>
        <v>21.927111999999997</v>
      </c>
      <c r="T46" s="24">
        <f t="shared" si="207"/>
        <v>21.927111999999997</v>
      </c>
      <c r="U46" s="24">
        <f t="shared" si="207"/>
        <v>0</v>
      </c>
      <c r="V46" s="24">
        <f>V50+V54</f>
        <v>0.47611999999999999</v>
      </c>
      <c r="W46" s="24">
        <f>X46/V46</f>
        <v>42.57569940351172</v>
      </c>
      <c r="X46" s="24">
        <f t="shared" si="207"/>
        <v>20.271142000000001</v>
      </c>
      <c r="Y46" s="24">
        <f t="shared" si="207"/>
        <v>20.271142000000001</v>
      </c>
      <c r="Z46" s="24">
        <f t="shared" si="207"/>
        <v>0</v>
      </c>
      <c r="AA46" s="24">
        <f t="shared" ref="AA46:AA48" si="208">Q46+V46</f>
        <v>1.0113799999999999</v>
      </c>
      <c r="AB46" s="24">
        <f t="shared" si="207"/>
        <v>42.198253999999999</v>
      </c>
      <c r="AC46" s="24">
        <f t="shared" si="207"/>
        <v>42.198253999999999</v>
      </c>
      <c r="AD46" s="24">
        <f t="shared" si="207"/>
        <v>0</v>
      </c>
      <c r="AE46" s="24">
        <f>AE50+AE54</f>
        <v>0.53525999999999996</v>
      </c>
      <c r="AF46" s="24">
        <f>AG46/AE46</f>
        <v>42.606006426783253</v>
      </c>
      <c r="AG46" s="24">
        <f t="shared" ref="AG46:AI46" si="209">AG50+AG54</f>
        <v>22.805291</v>
      </c>
      <c r="AH46" s="24">
        <f t="shared" si="209"/>
        <v>22.805291</v>
      </c>
      <c r="AI46" s="24">
        <f t="shared" si="209"/>
        <v>0</v>
      </c>
      <c r="AJ46" s="24">
        <f>AJ50+AJ54</f>
        <v>0.47611999999999999</v>
      </c>
      <c r="AK46" s="24">
        <f>AL46/AJ46</f>
        <v>44.274777787112498</v>
      </c>
      <c r="AL46" s="24">
        <f t="shared" ref="AL46:AN46" si="210">AL50+AL54</f>
        <v>21.0801072</v>
      </c>
      <c r="AM46" s="24">
        <f t="shared" si="210"/>
        <v>21.0801072</v>
      </c>
      <c r="AN46" s="24">
        <f t="shared" si="210"/>
        <v>0</v>
      </c>
      <c r="AO46" s="24">
        <f t="shared" ref="AO46:AO48" si="211">AE46+AJ46</f>
        <v>1.0113799999999999</v>
      </c>
      <c r="AP46" s="24">
        <f t="shared" ref="AP46:AR46" si="212">AP50+AP54</f>
        <v>43.885398199999997</v>
      </c>
      <c r="AQ46" s="24">
        <f t="shared" si="212"/>
        <v>43.885398199999997</v>
      </c>
      <c r="AR46" s="24">
        <f t="shared" si="212"/>
        <v>0</v>
      </c>
    </row>
    <row r="47" spans="1:44" hidden="1" x14ac:dyDescent="0.25">
      <c r="A47" s="17"/>
      <c r="B47" s="3" t="s">
        <v>14</v>
      </c>
      <c r="C47" s="24">
        <f>C51+C55</f>
        <v>0.52193000000000001</v>
      </c>
      <c r="D47" s="24">
        <f>E47/C47</f>
        <v>32.299889065583514</v>
      </c>
      <c r="E47" s="24">
        <f t="shared" ref="E47:AD47" si="213">E51+E55</f>
        <v>16.858281100000003</v>
      </c>
      <c r="F47" s="24">
        <f t="shared" si="213"/>
        <v>16.858281100000003</v>
      </c>
      <c r="G47" s="24">
        <f t="shared" si="213"/>
        <v>0</v>
      </c>
      <c r="H47" s="24">
        <f>H51+H55</f>
        <v>0.47611999999999999</v>
      </c>
      <c r="I47" s="24">
        <f>J47/H47</f>
        <v>33.884445097874483</v>
      </c>
      <c r="J47" s="24">
        <f t="shared" si="213"/>
        <v>16.133061999999999</v>
      </c>
      <c r="K47" s="24">
        <f t="shared" si="213"/>
        <v>16.133061999999999</v>
      </c>
      <c r="L47" s="24">
        <f t="shared" si="213"/>
        <v>0</v>
      </c>
      <c r="M47" s="24">
        <f>M51+M55</f>
        <v>0.99804999999999999</v>
      </c>
      <c r="N47" s="24">
        <f t="shared" si="213"/>
        <v>32.991343100000002</v>
      </c>
      <c r="O47" s="24">
        <f t="shared" si="213"/>
        <v>32.991343100000002</v>
      </c>
      <c r="P47" s="24">
        <f t="shared" si="213"/>
        <v>0</v>
      </c>
      <c r="Q47" s="24">
        <f>Q51+Q55</f>
        <v>0.53525999999999996</v>
      </c>
      <c r="R47" s="24">
        <f>S47/Q47</f>
        <v>33.880639315472855</v>
      </c>
      <c r="S47" s="24">
        <f t="shared" si="213"/>
        <v>18.134951000000001</v>
      </c>
      <c r="T47" s="24">
        <f t="shared" si="213"/>
        <v>18.134951000000001</v>
      </c>
      <c r="U47" s="24">
        <f t="shared" si="213"/>
        <v>0</v>
      </c>
      <c r="V47" s="24">
        <f>V51+V55</f>
        <v>0.47611999999999999</v>
      </c>
      <c r="W47" s="24">
        <f>X47/V47</f>
        <v>35.23612534655129</v>
      </c>
      <c r="X47" s="24">
        <f t="shared" si="213"/>
        <v>16.776623999999998</v>
      </c>
      <c r="Y47" s="24">
        <f t="shared" si="213"/>
        <v>16.776623999999998</v>
      </c>
      <c r="Z47" s="24">
        <f t="shared" si="213"/>
        <v>0</v>
      </c>
      <c r="AA47" s="24">
        <f t="shared" si="208"/>
        <v>1.0113799999999999</v>
      </c>
      <c r="AB47" s="24">
        <f t="shared" si="213"/>
        <v>34.911574999999999</v>
      </c>
      <c r="AC47" s="24">
        <f t="shared" si="213"/>
        <v>34.911574999999999</v>
      </c>
      <c r="AD47" s="24">
        <f t="shared" si="213"/>
        <v>0</v>
      </c>
      <c r="AE47" s="24">
        <f>AE51+AE55</f>
        <v>0.53525999999999996</v>
      </c>
      <c r="AF47" s="24">
        <f>AG47/AE47</f>
        <v>35.232133916227632</v>
      </c>
      <c r="AG47" s="24">
        <f t="shared" ref="AG47:AI47" si="214">AG51+AG55</f>
        <v>18.858352</v>
      </c>
      <c r="AH47" s="24">
        <f t="shared" si="214"/>
        <v>18.858352</v>
      </c>
      <c r="AI47" s="24">
        <f t="shared" si="214"/>
        <v>0</v>
      </c>
      <c r="AJ47" s="24">
        <f>AJ51+AJ55</f>
        <v>0.47611999999999999</v>
      </c>
      <c r="AK47" s="24">
        <f>AL47/AJ47</f>
        <v>36.647385533058895</v>
      </c>
      <c r="AL47" s="24">
        <f t="shared" ref="AL47:AN47" si="215">AL51+AL55</f>
        <v>17.448553199999999</v>
      </c>
      <c r="AM47" s="24">
        <f t="shared" si="215"/>
        <v>17.448553199999999</v>
      </c>
      <c r="AN47" s="24">
        <f t="shared" si="215"/>
        <v>0</v>
      </c>
      <c r="AO47" s="24">
        <f t="shared" si="211"/>
        <v>1.0113799999999999</v>
      </c>
      <c r="AP47" s="24">
        <f t="shared" ref="AP47:AR47" si="216">AP51+AP55</f>
        <v>36.306905200000003</v>
      </c>
      <c r="AQ47" s="24">
        <f t="shared" si="216"/>
        <v>36.306905200000003</v>
      </c>
      <c r="AR47" s="24">
        <f t="shared" si="216"/>
        <v>0</v>
      </c>
    </row>
    <row r="48" spans="1:44" ht="31.5" hidden="1" x14ac:dyDescent="0.25">
      <c r="A48" s="17"/>
      <c r="B48" s="3" t="s">
        <v>157</v>
      </c>
      <c r="C48" s="24">
        <f>C52</f>
        <v>0.50192999999999999</v>
      </c>
      <c r="D48" s="24">
        <v>32.270000000000003</v>
      </c>
      <c r="E48" s="24">
        <f t="shared" ref="E48:AD48" si="217">E52</f>
        <v>8.0986405500000007</v>
      </c>
      <c r="F48" s="24">
        <f t="shared" si="217"/>
        <v>8.0986405500000007</v>
      </c>
      <c r="G48" s="24">
        <f t="shared" si="217"/>
        <v>0</v>
      </c>
      <c r="H48" s="24">
        <f>H52</f>
        <v>0.45611999999999997</v>
      </c>
      <c r="I48" s="24">
        <v>33.85</v>
      </c>
      <c r="J48" s="24">
        <f t="shared" si="217"/>
        <v>7.7198310000000001</v>
      </c>
      <c r="K48" s="24">
        <f t="shared" si="217"/>
        <v>7.7198310000000001</v>
      </c>
      <c r="L48" s="24">
        <f t="shared" si="217"/>
        <v>0</v>
      </c>
      <c r="M48" s="24">
        <f>M52</f>
        <v>0.95804999999999996</v>
      </c>
      <c r="N48" s="24">
        <f t="shared" si="217"/>
        <v>15.818471550000002</v>
      </c>
      <c r="O48" s="24">
        <f t="shared" si="217"/>
        <v>15.818471550000002</v>
      </c>
      <c r="P48" s="24">
        <f t="shared" si="217"/>
        <v>0</v>
      </c>
      <c r="Q48" s="24">
        <f>Q52</f>
        <v>0.51525999999999994</v>
      </c>
      <c r="R48" s="24">
        <v>33.85</v>
      </c>
      <c r="S48" s="24">
        <f t="shared" si="217"/>
        <v>8.7207755000000002</v>
      </c>
      <c r="T48" s="24">
        <f t="shared" si="217"/>
        <v>8.7207755000000002</v>
      </c>
      <c r="U48" s="24">
        <f t="shared" si="217"/>
        <v>0</v>
      </c>
      <c r="V48" s="24">
        <f>V52</f>
        <v>0.45611999999999997</v>
      </c>
      <c r="W48" s="24">
        <v>35.200000000000003</v>
      </c>
      <c r="X48" s="24">
        <f t="shared" si="217"/>
        <v>8.0277119999999993</v>
      </c>
      <c r="Y48" s="24">
        <f t="shared" si="217"/>
        <v>8.0277119999999993</v>
      </c>
      <c r="Z48" s="24">
        <f t="shared" si="217"/>
        <v>0</v>
      </c>
      <c r="AA48" s="24">
        <f t="shared" si="208"/>
        <v>0.97137999999999991</v>
      </c>
      <c r="AB48" s="24">
        <f t="shared" si="217"/>
        <v>16.7484875</v>
      </c>
      <c r="AC48" s="24">
        <f t="shared" si="217"/>
        <v>16.7484875</v>
      </c>
      <c r="AD48" s="24">
        <f t="shared" si="217"/>
        <v>0</v>
      </c>
      <c r="AE48" s="24">
        <f>AE52</f>
        <v>0.51525999999999994</v>
      </c>
      <c r="AF48" s="24">
        <v>35.200000000000003</v>
      </c>
      <c r="AG48" s="24">
        <f t="shared" ref="AG48:AI48" si="218">AG52</f>
        <v>9.0685760000000002</v>
      </c>
      <c r="AH48" s="24">
        <f t="shared" si="218"/>
        <v>9.0685760000000002</v>
      </c>
      <c r="AI48" s="24">
        <f t="shared" si="218"/>
        <v>0</v>
      </c>
      <c r="AJ48" s="24">
        <f>AJ52</f>
        <v>0.45611999999999997</v>
      </c>
      <c r="AK48" s="24">
        <v>36.61</v>
      </c>
      <c r="AL48" s="24">
        <f t="shared" ref="AL48:AN48" si="219">AL52</f>
        <v>8.3492765999999996</v>
      </c>
      <c r="AM48" s="24">
        <f t="shared" si="219"/>
        <v>8.3492765999999996</v>
      </c>
      <c r="AN48" s="24">
        <f t="shared" si="219"/>
        <v>0</v>
      </c>
      <c r="AO48" s="24">
        <f t="shared" si="211"/>
        <v>0.97137999999999991</v>
      </c>
      <c r="AP48" s="24">
        <f t="shared" ref="AP48:AR48" si="220">AP52</f>
        <v>17.4178526</v>
      </c>
      <c r="AQ48" s="24">
        <f t="shared" si="220"/>
        <v>17.4178526</v>
      </c>
      <c r="AR48" s="24">
        <f t="shared" si="220"/>
        <v>0</v>
      </c>
    </row>
    <row r="49" spans="1:44" s="15" customFormat="1" ht="47.25" hidden="1" x14ac:dyDescent="0.25">
      <c r="A49" s="22"/>
      <c r="B49" s="40" t="s">
        <v>142</v>
      </c>
      <c r="C49" s="8"/>
      <c r="D49" s="8"/>
      <c r="E49" s="8">
        <f>E50+E51+E52</f>
        <v>44.011732049999999</v>
      </c>
      <c r="F49" s="8">
        <f t="shared" ref="F49:G49" si="221">F50+F51+F52</f>
        <v>44.011732049999999</v>
      </c>
      <c r="G49" s="8">
        <f t="shared" si="221"/>
        <v>0</v>
      </c>
      <c r="H49" s="8"/>
      <c r="I49" s="8"/>
      <c r="J49" s="8">
        <f>J50+J51+J52</f>
        <v>41.951636999999998</v>
      </c>
      <c r="K49" s="8">
        <f t="shared" ref="K49:L49" si="222">K50+K51+K52</f>
        <v>41.951636999999998</v>
      </c>
      <c r="L49" s="8">
        <f t="shared" si="222"/>
        <v>0</v>
      </c>
      <c r="M49" s="8"/>
      <c r="N49" s="8">
        <f>N50+N51+N52</f>
        <v>85.963369050000011</v>
      </c>
      <c r="O49" s="8">
        <f t="shared" ref="O49:P49" si="223">O50+O51+O52</f>
        <v>85.963369050000011</v>
      </c>
      <c r="P49" s="8">
        <f t="shared" si="223"/>
        <v>0</v>
      </c>
      <c r="Q49" s="8"/>
      <c r="R49" s="8"/>
      <c r="S49" s="8">
        <f>S50+S51+S52</f>
        <v>47.391038500000001</v>
      </c>
      <c r="T49" s="8">
        <f t="shared" ref="T49:U49" si="224">T50+T51+T52</f>
        <v>47.391038500000001</v>
      </c>
      <c r="U49" s="8">
        <f t="shared" si="224"/>
        <v>0</v>
      </c>
      <c r="V49" s="8"/>
      <c r="W49" s="8"/>
      <c r="X49" s="8">
        <f>X50+X51+X52</f>
        <v>43.627878000000003</v>
      </c>
      <c r="Y49" s="8">
        <f t="shared" ref="Y49:Z49" si="225">Y50+Y51+Y52</f>
        <v>43.627878000000003</v>
      </c>
      <c r="Z49" s="8">
        <f t="shared" si="225"/>
        <v>0</v>
      </c>
      <c r="AA49" s="8"/>
      <c r="AB49" s="8">
        <f>AB50+AB51+AB52</f>
        <v>91.018916500000003</v>
      </c>
      <c r="AC49" s="8">
        <f t="shared" ref="AC49:AD49" si="226">AC50+AC51+AC52</f>
        <v>91.018916500000003</v>
      </c>
      <c r="AD49" s="8">
        <f t="shared" si="226"/>
        <v>0</v>
      </c>
      <c r="AE49" s="8"/>
      <c r="AF49" s="8"/>
      <c r="AG49" s="8">
        <f>AG50+AG51+AG52</f>
        <v>49.284618999999999</v>
      </c>
      <c r="AH49" s="8">
        <f t="shared" ref="AH49:AI49" si="227">AH50+AH51+AH52</f>
        <v>49.284618999999999</v>
      </c>
      <c r="AI49" s="8">
        <f t="shared" si="227"/>
        <v>0</v>
      </c>
      <c r="AJ49" s="8"/>
      <c r="AK49" s="8"/>
      <c r="AL49" s="8">
        <f>AL50+AL51+AL52</f>
        <v>45.372536999999994</v>
      </c>
      <c r="AM49" s="8">
        <f t="shared" ref="AM49:AN49" si="228">AM50+AM51+AM52</f>
        <v>45.372536999999994</v>
      </c>
      <c r="AN49" s="8">
        <f t="shared" si="228"/>
        <v>0</v>
      </c>
      <c r="AO49" s="8"/>
      <c r="AP49" s="8">
        <f>AP50+AP51+AP52</f>
        <v>94.657156000000001</v>
      </c>
      <c r="AQ49" s="8">
        <f t="shared" ref="AQ49:AR49" si="229">AQ50+AQ51+AQ52</f>
        <v>94.657156000000001</v>
      </c>
      <c r="AR49" s="8">
        <f t="shared" si="229"/>
        <v>0</v>
      </c>
    </row>
    <row r="50" spans="1:44" hidden="1" x14ac:dyDescent="0.25">
      <c r="A50" s="17"/>
      <c r="B50" s="3" t="s">
        <v>13</v>
      </c>
      <c r="C50" s="24">
        <f>0.41+0.10526-0.01333</f>
        <v>0.50192999999999999</v>
      </c>
      <c r="D50" s="24">
        <v>39.28</v>
      </c>
      <c r="E50" s="24">
        <f>C50*D50</f>
        <v>19.715810399999999</v>
      </c>
      <c r="F50" s="24">
        <f>E50-G50</f>
        <v>19.715810399999999</v>
      </c>
      <c r="G50" s="24">
        <v>0</v>
      </c>
      <c r="H50" s="24">
        <f>0.35+0.10612</f>
        <v>0.45611999999999997</v>
      </c>
      <c r="I50" s="24">
        <v>41.2</v>
      </c>
      <c r="J50" s="24">
        <f>H50*I50</f>
        <v>18.792144</v>
      </c>
      <c r="K50" s="24">
        <f>J50-L50</f>
        <v>18.792144</v>
      </c>
      <c r="L50" s="24">
        <v>0</v>
      </c>
      <c r="M50" s="24">
        <f t="shared" ref="M50:M52" si="230">C50+H50</f>
        <v>0.95804999999999996</v>
      </c>
      <c r="N50" s="24">
        <f t="shared" ref="N50:P52" si="231">E50+J50</f>
        <v>38.507954400000003</v>
      </c>
      <c r="O50" s="24">
        <f t="shared" si="231"/>
        <v>38.507954400000003</v>
      </c>
      <c r="P50" s="24">
        <f t="shared" si="231"/>
        <v>0</v>
      </c>
      <c r="Q50" s="24">
        <f>C50+0.01333</f>
        <v>0.51525999999999994</v>
      </c>
      <c r="R50" s="24">
        <v>41.2</v>
      </c>
      <c r="S50" s="24">
        <f>Q50*R50</f>
        <v>21.228711999999998</v>
      </c>
      <c r="T50" s="24">
        <f>S50-U50</f>
        <v>21.228711999999998</v>
      </c>
      <c r="U50" s="24">
        <v>0</v>
      </c>
      <c r="V50" s="24">
        <f t="shared" ref="V50:V52" si="232">H50</f>
        <v>0.45611999999999997</v>
      </c>
      <c r="W50" s="24">
        <v>42.85</v>
      </c>
      <c r="X50" s="24">
        <f>V50*W50</f>
        <v>19.544741999999999</v>
      </c>
      <c r="Y50" s="24">
        <f>X50-Z50</f>
        <v>19.544741999999999</v>
      </c>
      <c r="Z50" s="24">
        <v>0</v>
      </c>
      <c r="AA50" s="24">
        <f t="shared" ref="AA50:AA52" si="233">Q50+V50</f>
        <v>0.97137999999999991</v>
      </c>
      <c r="AB50" s="24">
        <f t="shared" ref="AB50:AD52" si="234">S50+X50</f>
        <v>40.773454000000001</v>
      </c>
      <c r="AC50" s="24">
        <f t="shared" si="234"/>
        <v>40.773454000000001</v>
      </c>
      <c r="AD50" s="24">
        <f t="shared" si="234"/>
        <v>0</v>
      </c>
      <c r="AE50" s="24">
        <f>C50+0.01333</f>
        <v>0.51525999999999994</v>
      </c>
      <c r="AF50" s="24">
        <v>42.85</v>
      </c>
      <c r="AG50" s="24">
        <f>AE50*AF50</f>
        <v>22.078890999999999</v>
      </c>
      <c r="AH50" s="24">
        <f>AG50-AI50</f>
        <v>22.078890999999999</v>
      </c>
      <c r="AI50" s="24">
        <v>0</v>
      </c>
      <c r="AJ50" s="24">
        <f t="shared" ref="AJ50:AJ52" si="235">H50</f>
        <v>0.45611999999999997</v>
      </c>
      <c r="AK50" s="24">
        <v>44.56</v>
      </c>
      <c r="AL50" s="24">
        <f>AJ50*AK50</f>
        <v>20.324707199999999</v>
      </c>
      <c r="AM50" s="24">
        <f>AL50-AN50</f>
        <v>20.324707199999999</v>
      </c>
      <c r="AN50" s="24">
        <v>0</v>
      </c>
      <c r="AO50" s="24">
        <f t="shared" ref="AO50:AO52" si="236">AE50+AJ50</f>
        <v>0.97137999999999991</v>
      </c>
      <c r="AP50" s="24">
        <f t="shared" ref="AP50:AP52" si="237">AG50+AL50</f>
        <v>42.403598199999998</v>
      </c>
      <c r="AQ50" s="24">
        <f t="shared" ref="AQ50:AQ52" si="238">AH50+AM50</f>
        <v>42.403598199999998</v>
      </c>
      <c r="AR50" s="24">
        <f t="shared" ref="AR50:AR52" si="239">AI50+AN50</f>
        <v>0</v>
      </c>
    </row>
    <row r="51" spans="1:44" hidden="1" x14ac:dyDescent="0.25">
      <c r="A51" s="17"/>
      <c r="B51" s="3" t="s">
        <v>14</v>
      </c>
      <c r="C51" s="24">
        <f t="shared" ref="C51:C52" si="240">0.41+0.10526-0.01333</f>
        <v>0.50192999999999999</v>
      </c>
      <c r="D51" s="24">
        <v>32.270000000000003</v>
      </c>
      <c r="E51" s="24">
        <f t="shared" ref="E51" si="241">C51*D51</f>
        <v>16.197281100000001</v>
      </c>
      <c r="F51" s="24">
        <f>E51-G51</f>
        <v>16.197281100000001</v>
      </c>
      <c r="G51" s="24">
        <v>0</v>
      </c>
      <c r="H51" s="24">
        <f t="shared" ref="H51:H52" si="242">0.35+0.10612</f>
        <v>0.45611999999999997</v>
      </c>
      <c r="I51" s="24">
        <v>33.85</v>
      </c>
      <c r="J51" s="24">
        <f t="shared" ref="J51" si="243">H51*I51</f>
        <v>15.439662</v>
      </c>
      <c r="K51" s="24">
        <f>J51-L51</f>
        <v>15.439662</v>
      </c>
      <c r="L51" s="24">
        <v>0</v>
      </c>
      <c r="M51" s="24">
        <f t="shared" si="230"/>
        <v>0.95804999999999996</v>
      </c>
      <c r="N51" s="24">
        <f t="shared" si="231"/>
        <v>31.636943100000003</v>
      </c>
      <c r="O51" s="24">
        <f t="shared" si="231"/>
        <v>31.636943100000003</v>
      </c>
      <c r="P51" s="24">
        <f t="shared" si="231"/>
        <v>0</v>
      </c>
      <c r="Q51" s="24">
        <f t="shared" ref="Q51:Q52" si="244">C51+0.01333</f>
        <v>0.51525999999999994</v>
      </c>
      <c r="R51" s="24">
        <v>33.85</v>
      </c>
      <c r="S51" s="24">
        <f t="shared" ref="S51" si="245">Q51*R51</f>
        <v>17.441551</v>
      </c>
      <c r="T51" s="24">
        <f>S51-U51</f>
        <v>17.441551</v>
      </c>
      <c r="U51" s="24">
        <v>0</v>
      </c>
      <c r="V51" s="24">
        <f t="shared" si="232"/>
        <v>0.45611999999999997</v>
      </c>
      <c r="W51" s="24">
        <v>35.200000000000003</v>
      </c>
      <c r="X51" s="24">
        <f t="shared" ref="X51" si="246">V51*W51</f>
        <v>16.055423999999999</v>
      </c>
      <c r="Y51" s="24">
        <f>X51-Z51</f>
        <v>16.055423999999999</v>
      </c>
      <c r="Z51" s="24">
        <v>0</v>
      </c>
      <c r="AA51" s="24">
        <f t="shared" si="233"/>
        <v>0.97137999999999991</v>
      </c>
      <c r="AB51" s="24">
        <f t="shared" si="234"/>
        <v>33.496974999999999</v>
      </c>
      <c r="AC51" s="24">
        <f t="shared" si="234"/>
        <v>33.496974999999999</v>
      </c>
      <c r="AD51" s="24">
        <f t="shared" si="234"/>
        <v>0</v>
      </c>
      <c r="AE51" s="24">
        <f t="shared" ref="AE51:AE52" si="247">C51+0.01333</f>
        <v>0.51525999999999994</v>
      </c>
      <c r="AF51" s="24">
        <v>35.200000000000003</v>
      </c>
      <c r="AG51" s="24">
        <f t="shared" ref="AG51" si="248">AE51*AF51</f>
        <v>18.137152</v>
      </c>
      <c r="AH51" s="24">
        <f>AG51-AI51</f>
        <v>18.137152</v>
      </c>
      <c r="AI51" s="24">
        <v>0</v>
      </c>
      <c r="AJ51" s="24">
        <f t="shared" si="235"/>
        <v>0.45611999999999997</v>
      </c>
      <c r="AK51" s="24">
        <v>36.61</v>
      </c>
      <c r="AL51" s="24">
        <f t="shared" ref="AL51" si="249">AJ51*AK51</f>
        <v>16.698553199999999</v>
      </c>
      <c r="AM51" s="24">
        <f>AL51-AN51</f>
        <v>16.698553199999999</v>
      </c>
      <c r="AN51" s="24">
        <v>0</v>
      </c>
      <c r="AO51" s="24">
        <f t="shared" si="236"/>
        <v>0.97137999999999991</v>
      </c>
      <c r="AP51" s="24">
        <f t="shared" si="237"/>
        <v>34.8357052</v>
      </c>
      <c r="AQ51" s="24">
        <f t="shared" si="238"/>
        <v>34.8357052</v>
      </c>
      <c r="AR51" s="24">
        <f t="shared" si="239"/>
        <v>0</v>
      </c>
    </row>
    <row r="52" spans="1:44" ht="31.5" hidden="1" x14ac:dyDescent="0.25">
      <c r="A52" s="17"/>
      <c r="B52" s="3" t="s">
        <v>157</v>
      </c>
      <c r="C52" s="24">
        <f t="shared" si="240"/>
        <v>0.50192999999999999</v>
      </c>
      <c r="D52" s="24">
        <v>32.270000000000003</v>
      </c>
      <c r="E52" s="24">
        <f>C52*D52*0.5</f>
        <v>8.0986405500000007</v>
      </c>
      <c r="F52" s="24">
        <f>E52-G52</f>
        <v>8.0986405500000007</v>
      </c>
      <c r="G52" s="24">
        <v>0</v>
      </c>
      <c r="H52" s="24">
        <f t="shared" si="242"/>
        <v>0.45611999999999997</v>
      </c>
      <c r="I52" s="24">
        <v>33.85</v>
      </c>
      <c r="J52" s="24">
        <f>H52*I52*0.5</f>
        <v>7.7198310000000001</v>
      </c>
      <c r="K52" s="24">
        <f>J52-L52</f>
        <v>7.7198310000000001</v>
      </c>
      <c r="L52" s="24">
        <v>0</v>
      </c>
      <c r="M52" s="24">
        <f t="shared" si="230"/>
        <v>0.95804999999999996</v>
      </c>
      <c r="N52" s="24">
        <f t="shared" si="231"/>
        <v>15.818471550000002</v>
      </c>
      <c r="O52" s="24">
        <f t="shared" si="231"/>
        <v>15.818471550000002</v>
      </c>
      <c r="P52" s="24">
        <f t="shared" si="231"/>
        <v>0</v>
      </c>
      <c r="Q52" s="24">
        <f t="shared" si="244"/>
        <v>0.51525999999999994</v>
      </c>
      <c r="R52" s="24">
        <v>33.85</v>
      </c>
      <c r="S52" s="24">
        <f>Q52*R52*0.5</f>
        <v>8.7207755000000002</v>
      </c>
      <c r="T52" s="24">
        <f>S52-U52</f>
        <v>8.7207755000000002</v>
      </c>
      <c r="U52" s="24">
        <v>0</v>
      </c>
      <c r="V52" s="24">
        <f t="shared" si="232"/>
        <v>0.45611999999999997</v>
      </c>
      <c r="W52" s="24">
        <v>35.200000000000003</v>
      </c>
      <c r="X52" s="24">
        <f>V52*W52*0.5</f>
        <v>8.0277119999999993</v>
      </c>
      <c r="Y52" s="24">
        <f>X52-Z52</f>
        <v>8.0277119999999993</v>
      </c>
      <c r="Z52" s="24">
        <v>0</v>
      </c>
      <c r="AA52" s="24">
        <f t="shared" si="233"/>
        <v>0.97137999999999991</v>
      </c>
      <c r="AB52" s="24">
        <f t="shared" si="234"/>
        <v>16.7484875</v>
      </c>
      <c r="AC52" s="24">
        <f t="shared" si="234"/>
        <v>16.7484875</v>
      </c>
      <c r="AD52" s="24">
        <f t="shared" si="234"/>
        <v>0</v>
      </c>
      <c r="AE52" s="24">
        <f t="shared" si="247"/>
        <v>0.51525999999999994</v>
      </c>
      <c r="AF52" s="24">
        <v>35.200000000000003</v>
      </c>
      <c r="AG52" s="24">
        <f>AE52*AF52*0.5</f>
        <v>9.0685760000000002</v>
      </c>
      <c r="AH52" s="24">
        <f>AG52-AI52</f>
        <v>9.0685760000000002</v>
      </c>
      <c r="AI52" s="24">
        <v>0</v>
      </c>
      <c r="AJ52" s="24">
        <f t="shared" si="235"/>
        <v>0.45611999999999997</v>
      </c>
      <c r="AK52" s="24">
        <v>36.61</v>
      </c>
      <c r="AL52" s="24">
        <f>AJ52*AK52*0.5</f>
        <v>8.3492765999999996</v>
      </c>
      <c r="AM52" s="24">
        <f>AL52-AN52</f>
        <v>8.3492765999999996</v>
      </c>
      <c r="AN52" s="24">
        <v>0</v>
      </c>
      <c r="AO52" s="24">
        <f t="shared" si="236"/>
        <v>0.97137999999999991</v>
      </c>
      <c r="AP52" s="24">
        <f t="shared" si="237"/>
        <v>17.4178526</v>
      </c>
      <c r="AQ52" s="24">
        <f t="shared" si="238"/>
        <v>17.4178526</v>
      </c>
      <c r="AR52" s="24">
        <f t="shared" si="239"/>
        <v>0</v>
      </c>
    </row>
    <row r="53" spans="1:44" s="15" customFormat="1" ht="63" hidden="1" x14ac:dyDescent="0.25">
      <c r="A53" s="22"/>
      <c r="B53" s="40" t="s">
        <v>144</v>
      </c>
      <c r="C53" s="8"/>
      <c r="D53" s="8"/>
      <c r="E53" s="8">
        <f t="shared" ref="E53:AD53" si="250">E54+E55</f>
        <v>1.3268</v>
      </c>
      <c r="F53" s="8">
        <f t="shared" si="250"/>
        <v>1.3268</v>
      </c>
      <c r="G53" s="8">
        <f t="shared" si="250"/>
        <v>0</v>
      </c>
      <c r="H53" s="8"/>
      <c r="I53" s="8"/>
      <c r="J53" s="8">
        <f t="shared" si="250"/>
        <v>1.3917999999999999</v>
      </c>
      <c r="K53" s="8">
        <f t="shared" si="250"/>
        <v>1.3917999999999999</v>
      </c>
      <c r="L53" s="8">
        <f t="shared" si="250"/>
        <v>0</v>
      </c>
      <c r="M53" s="8"/>
      <c r="N53" s="8">
        <f t="shared" si="250"/>
        <v>2.7185999999999999</v>
      </c>
      <c r="O53" s="8">
        <f t="shared" si="250"/>
        <v>2.7185999999999999</v>
      </c>
      <c r="P53" s="8">
        <f t="shared" si="250"/>
        <v>0</v>
      </c>
      <c r="Q53" s="8"/>
      <c r="R53" s="8"/>
      <c r="S53" s="8">
        <f t="shared" si="250"/>
        <v>1.3917999999999999</v>
      </c>
      <c r="T53" s="8">
        <f t="shared" si="250"/>
        <v>1.3917999999999999</v>
      </c>
      <c r="U53" s="8">
        <f t="shared" si="250"/>
        <v>0</v>
      </c>
      <c r="V53" s="8"/>
      <c r="W53" s="8"/>
      <c r="X53" s="8">
        <f t="shared" si="250"/>
        <v>1.4476</v>
      </c>
      <c r="Y53" s="8">
        <f t="shared" si="250"/>
        <v>1.4476</v>
      </c>
      <c r="Z53" s="8">
        <f t="shared" si="250"/>
        <v>0</v>
      </c>
      <c r="AA53" s="8"/>
      <c r="AB53" s="8">
        <f t="shared" si="250"/>
        <v>2.8394000000000004</v>
      </c>
      <c r="AC53" s="8">
        <f t="shared" si="250"/>
        <v>2.8394000000000004</v>
      </c>
      <c r="AD53" s="8">
        <f t="shared" si="250"/>
        <v>0</v>
      </c>
      <c r="AE53" s="8"/>
      <c r="AF53" s="8"/>
      <c r="AG53" s="8">
        <f t="shared" ref="AG53:AI53" si="251">AG54+AG55</f>
        <v>1.4476</v>
      </c>
      <c r="AH53" s="8">
        <f t="shared" si="251"/>
        <v>1.4476</v>
      </c>
      <c r="AI53" s="8">
        <f t="shared" si="251"/>
        <v>0</v>
      </c>
      <c r="AJ53" s="8"/>
      <c r="AK53" s="8"/>
      <c r="AL53" s="8">
        <f t="shared" ref="AL53:AN53" si="252">AL54+AL55</f>
        <v>1.5054000000000001</v>
      </c>
      <c r="AM53" s="8">
        <f t="shared" si="252"/>
        <v>1.5054000000000001</v>
      </c>
      <c r="AN53" s="8">
        <f t="shared" si="252"/>
        <v>0</v>
      </c>
      <c r="AO53" s="8"/>
      <c r="AP53" s="8">
        <f t="shared" ref="AP53:AR53" si="253">AP54+AP55</f>
        <v>2.9530000000000003</v>
      </c>
      <c r="AQ53" s="8">
        <f t="shared" si="253"/>
        <v>2.9530000000000003</v>
      </c>
      <c r="AR53" s="8">
        <f t="shared" si="253"/>
        <v>0</v>
      </c>
    </row>
    <row r="54" spans="1:44" hidden="1" x14ac:dyDescent="0.25">
      <c r="A54" s="17"/>
      <c r="B54" s="3" t="s">
        <v>13</v>
      </c>
      <c r="C54" s="24">
        <v>0.02</v>
      </c>
      <c r="D54" s="24">
        <v>33.29</v>
      </c>
      <c r="E54" s="24">
        <f>C54*D54</f>
        <v>0.66579999999999995</v>
      </c>
      <c r="F54" s="24">
        <f>E54-G54</f>
        <v>0.66579999999999995</v>
      </c>
      <c r="G54" s="24">
        <v>0</v>
      </c>
      <c r="H54" s="24">
        <v>0.02</v>
      </c>
      <c r="I54" s="24">
        <v>34.92</v>
      </c>
      <c r="J54" s="24">
        <f>H54*I54</f>
        <v>0.69840000000000002</v>
      </c>
      <c r="K54" s="24">
        <f>J54-L54</f>
        <v>0.69840000000000002</v>
      </c>
      <c r="L54" s="24">
        <v>0</v>
      </c>
      <c r="M54" s="24">
        <f t="shared" ref="M54:M55" si="254">C54+H54</f>
        <v>0.04</v>
      </c>
      <c r="N54" s="24">
        <f t="shared" ref="N54:P55" si="255">E54+J54</f>
        <v>1.3641999999999999</v>
      </c>
      <c r="O54" s="24">
        <f t="shared" si="255"/>
        <v>1.3641999999999999</v>
      </c>
      <c r="P54" s="24">
        <f t="shared" si="255"/>
        <v>0</v>
      </c>
      <c r="Q54" s="24">
        <f t="shared" ref="Q54:Q55" si="256">C54</f>
        <v>0.02</v>
      </c>
      <c r="R54" s="24">
        <v>34.92</v>
      </c>
      <c r="S54" s="24">
        <f>Q54*R54</f>
        <v>0.69840000000000002</v>
      </c>
      <c r="T54" s="24">
        <f>S54-U54</f>
        <v>0.69840000000000002</v>
      </c>
      <c r="U54" s="24">
        <v>0</v>
      </c>
      <c r="V54" s="24">
        <f t="shared" ref="V54:V55" si="257">H54</f>
        <v>0.02</v>
      </c>
      <c r="W54" s="24">
        <v>36.32</v>
      </c>
      <c r="X54" s="24">
        <f>V54*W54</f>
        <v>0.72640000000000005</v>
      </c>
      <c r="Y54" s="24">
        <f>X54-Z54</f>
        <v>0.72640000000000005</v>
      </c>
      <c r="Z54" s="24">
        <v>0</v>
      </c>
      <c r="AA54" s="24">
        <f t="shared" ref="AA54:AA55" si="258">Q54+V54</f>
        <v>0.04</v>
      </c>
      <c r="AB54" s="24">
        <f t="shared" ref="AB54:AD55" si="259">S54+X54</f>
        <v>1.4248000000000001</v>
      </c>
      <c r="AC54" s="24">
        <f t="shared" si="259"/>
        <v>1.4248000000000001</v>
      </c>
      <c r="AD54" s="24">
        <f t="shared" si="259"/>
        <v>0</v>
      </c>
      <c r="AE54" s="24">
        <f t="shared" si="107"/>
        <v>0.02</v>
      </c>
      <c r="AF54" s="24">
        <v>36.32</v>
      </c>
      <c r="AG54" s="24">
        <f>AE54*AF54</f>
        <v>0.72640000000000005</v>
      </c>
      <c r="AH54" s="24">
        <f>AG54-AI54</f>
        <v>0.72640000000000005</v>
      </c>
      <c r="AI54" s="24">
        <v>0</v>
      </c>
      <c r="AJ54" s="24">
        <f t="shared" ref="AJ54:AJ55" si="260">H54</f>
        <v>0.02</v>
      </c>
      <c r="AK54" s="24">
        <v>37.770000000000003</v>
      </c>
      <c r="AL54" s="24">
        <f>AJ54*AK54</f>
        <v>0.75540000000000007</v>
      </c>
      <c r="AM54" s="24">
        <f>AL54-AN54</f>
        <v>0.75540000000000007</v>
      </c>
      <c r="AN54" s="24">
        <v>0</v>
      </c>
      <c r="AO54" s="24">
        <f t="shared" ref="AO54:AO55" si="261">AE54+AJ54</f>
        <v>0.04</v>
      </c>
      <c r="AP54" s="24">
        <f t="shared" ref="AP54:AP55" si="262">AG54+AL54</f>
        <v>1.4818000000000002</v>
      </c>
      <c r="AQ54" s="24">
        <f t="shared" ref="AQ54:AQ55" si="263">AH54+AM54</f>
        <v>1.4818000000000002</v>
      </c>
      <c r="AR54" s="24">
        <f t="shared" ref="AR54:AR55" si="264">AI54+AN54</f>
        <v>0</v>
      </c>
    </row>
    <row r="55" spans="1:44" hidden="1" x14ac:dyDescent="0.25">
      <c r="A55" s="17"/>
      <c r="B55" s="3" t="s">
        <v>14</v>
      </c>
      <c r="C55" s="24">
        <v>0.02</v>
      </c>
      <c r="D55" s="24">
        <v>33.049999999999997</v>
      </c>
      <c r="E55" s="24">
        <f t="shared" ref="E55" si="265">C55*D55</f>
        <v>0.66099999999999992</v>
      </c>
      <c r="F55" s="24">
        <f>E55-G55</f>
        <v>0.66099999999999992</v>
      </c>
      <c r="G55" s="24">
        <v>0</v>
      </c>
      <c r="H55" s="24">
        <v>0.02</v>
      </c>
      <c r="I55" s="24">
        <v>34.67</v>
      </c>
      <c r="J55" s="24">
        <f t="shared" ref="J55" si="266">H55*I55</f>
        <v>0.69340000000000002</v>
      </c>
      <c r="K55" s="24">
        <f>J55-L55</f>
        <v>0.69340000000000002</v>
      </c>
      <c r="L55" s="24">
        <v>0</v>
      </c>
      <c r="M55" s="24">
        <f t="shared" si="254"/>
        <v>0.04</v>
      </c>
      <c r="N55" s="24">
        <f t="shared" si="255"/>
        <v>1.3544</v>
      </c>
      <c r="O55" s="24">
        <f t="shared" si="255"/>
        <v>1.3544</v>
      </c>
      <c r="P55" s="24">
        <f t="shared" si="255"/>
        <v>0</v>
      </c>
      <c r="Q55" s="24">
        <f t="shared" si="256"/>
        <v>0.02</v>
      </c>
      <c r="R55" s="24">
        <v>34.67</v>
      </c>
      <c r="S55" s="24">
        <f t="shared" ref="S55" si="267">Q55*R55</f>
        <v>0.69340000000000002</v>
      </c>
      <c r="T55" s="24">
        <f>S55-U55</f>
        <v>0.69340000000000002</v>
      </c>
      <c r="U55" s="24">
        <v>0</v>
      </c>
      <c r="V55" s="24">
        <f t="shared" si="257"/>
        <v>0.02</v>
      </c>
      <c r="W55" s="24">
        <v>36.06</v>
      </c>
      <c r="X55" s="24">
        <f t="shared" ref="X55" si="268">V55*W55</f>
        <v>0.72120000000000006</v>
      </c>
      <c r="Y55" s="24">
        <f>X55-Z55</f>
        <v>0.72120000000000006</v>
      </c>
      <c r="Z55" s="24">
        <v>0</v>
      </c>
      <c r="AA55" s="24">
        <f t="shared" si="258"/>
        <v>0.04</v>
      </c>
      <c r="AB55" s="24">
        <f t="shared" si="259"/>
        <v>1.4146000000000001</v>
      </c>
      <c r="AC55" s="24">
        <f t="shared" si="259"/>
        <v>1.4146000000000001</v>
      </c>
      <c r="AD55" s="24">
        <f t="shared" si="259"/>
        <v>0</v>
      </c>
      <c r="AE55" s="24">
        <f t="shared" si="107"/>
        <v>0.02</v>
      </c>
      <c r="AF55" s="24">
        <v>36.06</v>
      </c>
      <c r="AG55" s="24">
        <f t="shared" ref="AG55" si="269">AE55*AF55</f>
        <v>0.72120000000000006</v>
      </c>
      <c r="AH55" s="24">
        <f>AG55-AI55</f>
        <v>0.72120000000000006</v>
      </c>
      <c r="AI55" s="24">
        <v>0</v>
      </c>
      <c r="AJ55" s="24">
        <f t="shared" si="260"/>
        <v>0.02</v>
      </c>
      <c r="AK55" s="24">
        <v>37.5</v>
      </c>
      <c r="AL55" s="24">
        <f t="shared" ref="AL55" si="270">AJ55*AK55</f>
        <v>0.75</v>
      </c>
      <c r="AM55" s="24">
        <f>AL55-AN55</f>
        <v>0.75</v>
      </c>
      <c r="AN55" s="24">
        <v>0</v>
      </c>
      <c r="AO55" s="24">
        <f t="shared" si="261"/>
        <v>0.04</v>
      </c>
      <c r="AP55" s="24">
        <f t="shared" si="262"/>
        <v>1.4712000000000001</v>
      </c>
      <c r="AQ55" s="24">
        <f t="shared" si="263"/>
        <v>1.4712000000000001</v>
      </c>
      <c r="AR55" s="24">
        <f t="shared" si="264"/>
        <v>0</v>
      </c>
    </row>
    <row r="56" spans="1:44" s="15" customFormat="1" ht="31.5" hidden="1" x14ac:dyDescent="0.25">
      <c r="A56" s="22" t="s">
        <v>77</v>
      </c>
      <c r="B56" s="1" t="s">
        <v>16</v>
      </c>
      <c r="C56" s="8"/>
      <c r="D56" s="8"/>
      <c r="E56" s="8">
        <f>E57+E58+E59</f>
        <v>464.88729000000001</v>
      </c>
      <c r="F56" s="8">
        <f t="shared" ref="F56:G56" si="271">F57+F58+F59</f>
        <v>359.34908100000001</v>
      </c>
      <c r="G56" s="8">
        <f t="shared" si="271"/>
        <v>105.53820900000001</v>
      </c>
      <c r="H56" s="8"/>
      <c r="I56" s="8"/>
      <c r="J56" s="8">
        <f>J57+J58+J59</f>
        <v>601.49935000000005</v>
      </c>
      <c r="K56" s="8">
        <f t="shared" ref="K56:L56" si="272">K57+K58+K59</f>
        <v>458.15514000000007</v>
      </c>
      <c r="L56" s="8">
        <f t="shared" si="272"/>
        <v>143.34421000000003</v>
      </c>
      <c r="M56" s="8"/>
      <c r="N56" s="8">
        <f>N57+N58+N59</f>
        <v>1066.3866400000002</v>
      </c>
      <c r="O56" s="8">
        <f t="shared" ref="O56:P56" si="273">O57+O58+O59</f>
        <v>817.50422100000014</v>
      </c>
      <c r="P56" s="8">
        <f t="shared" si="273"/>
        <v>248.882419</v>
      </c>
      <c r="Q56" s="8"/>
      <c r="R56" s="8"/>
      <c r="S56" s="8">
        <f>S57+S58+S59</f>
        <v>487.62915000000004</v>
      </c>
      <c r="T56" s="8">
        <f t="shared" ref="T56:U56" si="274">T57+T58+T59</f>
        <v>376.77763500000003</v>
      </c>
      <c r="U56" s="8">
        <f t="shared" si="274"/>
        <v>110.85151500000002</v>
      </c>
      <c r="V56" s="8"/>
      <c r="W56" s="8"/>
      <c r="X56" s="8">
        <f>X57+X58+X59</f>
        <v>625.54090000000008</v>
      </c>
      <c r="Y56" s="8">
        <f t="shared" ref="Y56:Z56" si="275">Y57+Y58+Y59</f>
        <v>476.33316000000002</v>
      </c>
      <c r="Z56" s="8">
        <f t="shared" si="275"/>
        <v>149.20774</v>
      </c>
      <c r="AA56" s="8"/>
      <c r="AB56" s="8">
        <f>AB57+AB58+AB59</f>
        <v>1113.1700499999999</v>
      </c>
      <c r="AC56" s="8">
        <f t="shared" ref="AC56:AD56" si="276">AC57+AC58+AC59</f>
        <v>853.11079500000005</v>
      </c>
      <c r="AD56" s="8">
        <f t="shared" si="276"/>
        <v>260.05925500000001</v>
      </c>
      <c r="AE56" s="8"/>
      <c r="AF56" s="8"/>
      <c r="AG56" s="8">
        <f>AG57+AG58+AG59</f>
        <v>507.11910000000006</v>
      </c>
      <c r="AH56" s="8">
        <f t="shared" ref="AH56:AI56" si="277">AH57+AH58+AH59</f>
        <v>391.70769000000001</v>
      </c>
      <c r="AI56" s="8">
        <f t="shared" si="277"/>
        <v>115.41141</v>
      </c>
      <c r="AJ56" s="8"/>
      <c r="AK56" s="8"/>
      <c r="AL56" s="8">
        <f>AL57+AL58+AL59</f>
        <v>650.54875000000004</v>
      </c>
      <c r="AM56" s="8">
        <f t="shared" ref="AM56:AN56" si="278">AM57+AM58+AM59</f>
        <v>495.25314000000003</v>
      </c>
      <c r="AN56" s="8">
        <f t="shared" si="278"/>
        <v>155.29561000000001</v>
      </c>
      <c r="AO56" s="8"/>
      <c r="AP56" s="8">
        <f>AP57+AP58+AP59</f>
        <v>1157.66785</v>
      </c>
      <c r="AQ56" s="8">
        <f t="shared" ref="AQ56:AR56" si="279">AQ57+AQ58+AQ59</f>
        <v>886.9608300000001</v>
      </c>
      <c r="AR56" s="8">
        <f t="shared" si="279"/>
        <v>270.70702000000006</v>
      </c>
    </row>
    <row r="57" spans="1:44" hidden="1" x14ac:dyDescent="0.25">
      <c r="A57" s="17"/>
      <c r="B57" s="3" t="s">
        <v>13</v>
      </c>
      <c r="C57" s="24">
        <f t="shared" ref="C57" si="280">C61+C65+C69+C72</f>
        <v>6.1740000000000004</v>
      </c>
      <c r="D57" s="24"/>
      <c r="E57" s="24">
        <f t="shared" ref="E57:H57" si="281">E61+E65+E69+E72</f>
        <v>242.51471999999998</v>
      </c>
      <c r="F57" s="24">
        <f t="shared" si="281"/>
        <v>160.89892800000001</v>
      </c>
      <c r="G57" s="24">
        <f t="shared" si="281"/>
        <v>81.615791999999999</v>
      </c>
      <c r="H57" s="24">
        <f t="shared" si="281"/>
        <v>7.6660000000000004</v>
      </c>
      <c r="I57" s="24"/>
      <c r="J57" s="24">
        <f t="shared" ref="J57:Q57" si="282">J61+J65+J69+J72</f>
        <v>315.83920000000001</v>
      </c>
      <c r="K57" s="24">
        <f t="shared" si="282"/>
        <v>205.11168000000004</v>
      </c>
      <c r="L57" s="24">
        <f t="shared" si="282"/>
        <v>110.72752000000001</v>
      </c>
      <c r="M57" s="24">
        <f t="shared" si="282"/>
        <v>13.840000000000002</v>
      </c>
      <c r="N57" s="24">
        <f t="shared" si="282"/>
        <v>558.35392000000002</v>
      </c>
      <c r="O57" s="24">
        <f t="shared" si="282"/>
        <v>366.01060800000005</v>
      </c>
      <c r="P57" s="24">
        <f t="shared" si="282"/>
        <v>192.343312</v>
      </c>
      <c r="Q57" s="24">
        <f t="shared" si="282"/>
        <v>6.1740000000000004</v>
      </c>
      <c r="R57" s="24"/>
      <c r="S57" s="24">
        <f t="shared" ref="S57:V57" si="283">S61+S65+S69+S72</f>
        <v>254.36880000000005</v>
      </c>
      <c r="T57" s="24">
        <f t="shared" si="283"/>
        <v>168.69912000000002</v>
      </c>
      <c r="U57" s="24">
        <f t="shared" si="283"/>
        <v>85.669680000000014</v>
      </c>
      <c r="V57" s="24">
        <f t="shared" si="283"/>
        <v>7.6660000000000004</v>
      </c>
      <c r="W57" s="24"/>
      <c r="X57" s="24">
        <f t="shared" ref="X57:AE57" si="284">X61+X65+X69+X72</f>
        <v>328.48810000000003</v>
      </c>
      <c r="Y57" s="24">
        <f t="shared" si="284"/>
        <v>213.27324000000002</v>
      </c>
      <c r="Z57" s="24">
        <f t="shared" si="284"/>
        <v>115.21486</v>
      </c>
      <c r="AA57" s="24">
        <f t="shared" si="284"/>
        <v>13.840000000000002</v>
      </c>
      <c r="AB57" s="24">
        <f t="shared" si="284"/>
        <v>582.8569</v>
      </c>
      <c r="AC57" s="24">
        <f t="shared" si="284"/>
        <v>381.97236000000004</v>
      </c>
      <c r="AD57" s="24">
        <f t="shared" si="284"/>
        <v>200.88454000000002</v>
      </c>
      <c r="AE57" s="24">
        <f t="shared" si="284"/>
        <v>6.1740000000000004</v>
      </c>
      <c r="AF57" s="24"/>
      <c r="AG57" s="24">
        <f t="shared" ref="AG57:AJ57" si="285">AG61+AG65+AG69+AG72</f>
        <v>264.55590000000001</v>
      </c>
      <c r="AH57" s="24">
        <f t="shared" si="285"/>
        <v>175.40241</v>
      </c>
      <c r="AI57" s="24">
        <f t="shared" si="285"/>
        <v>89.153490000000005</v>
      </c>
      <c r="AJ57" s="24">
        <f t="shared" si="285"/>
        <v>7.6660000000000004</v>
      </c>
      <c r="AK57" s="24"/>
      <c r="AL57" s="24">
        <f t="shared" ref="AL57:AR57" si="286">AL61+AL65+AL69+AL72</f>
        <v>341.59696000000002</v>
      </c>
      <c r="AM57" s="24">
        <f t="shared" si="286"/>
        <v>221.731584</v>
      </c>
      <c r="AN57" s="24">
        <f t="shared" si="286"/>
        <v>119.865376</v>
      </c>
      <c r="AO57" s="24">
        <f t="shared" si="286"/>
        <v>13.840000000000002</v>
      </c>
      <c r="AP57" s="24">
        <f t="shared" si="286"/>
        <v>606.15286000000003</v>
      </c>
      <c r="AQ57" s="24">
        <f t="shared" si="286"/>
        <v>397.13399400000003</v>
      </c>
      <c r="AR57" s="24">
        <f t="shared" si="286"/>
        <v>209.01886600000003</v>
      </c>
    </row>
    <row r="58" spans="1:44" hidden="1" x14ac:dyDescent="0.25">
      <c r="A58" s="17"/>
      <c r="B58" s="3" t="s">
        <v>14</v>
      </c>
      <c r="C58" s="24">
        <f>C62+C66+C70+C73</f>
        <v>4.5940000000000003</v>
      </c>
      <c r="D58" s="24"/>
      <c r="E58" s="24">
        <f>E62+E66+E70+E73</f>
        <v>148.24838000000003</v>
      </c>
      <c r="F58" s="24">
        <f t="shared" ref="F58:H58" si="287">F62+F66+F70+F73</f>
        <v>132.30010200000001</v>
      </c>
      <c r="G58" s="24">
        <f t="shared" si="287"/>
        <v>15.948278000000004</v>
      </c>
      <c r="H58" s="24">
        <f t="shared" si="287"/>
        <v>5.6260000000000003</v>
      </c>
      <c r="I58" s="24"/>
      <c r="J58" s="24">
        <f t="shared" ref="J58:Q58" si="288">J62+J66+J70+J73</f>
        <v>190.44010000000003</v>
      </c>
      <c r="K58" s="24">
        <f t="shared" si="288"/>
        <v>168.69564000000003</v>
      </c>
      <c r="L58" s="24">
        <f t="shared" si="288"/>
        <v>21.744460000000004</v>
      </c>
      <c r="M58" s="24">
        <f t="shared" si="288"/>
        <v>10.220000000000001</v>
      </c>
      <c r="N58" s="24">
        <f t="shared" si="288"/>
        <v>338.68848000000008</v>
      </c>
      <c r="O58" s="24">
        <f t="shared" si="288"/>
        <v>300.99574200000001</v>
      </c>
      <c r="P58" s="24">
        <f t="shared" si="288"/>
        <v>37.692738000000006</v>
      </c>
      <c r="Q58" s="24">
        <f t="shared" si="288"/>
        <v>4.5940000000000003</v>
      </c>
      <c r="R58" s="24"/>
      <c r="S58" s="24">
        <f t="shared" ref="S58:V58" si="289">S62+S66+S70+S73</f>
        <v>155.5069</v>
      </c>
      <c r="T58" s="24">
        <f t="shared" si="289"/>
        <v>138.71901</v>
      </c>
      <c r="U58" s="24">
        <f t="shared" si="289"/>
        <v>16.787890000000001</v>
      </c>
      <c r="V58" s="24">
        <f t="shared" si="289"/>
        <v>5.6260000000000003</v>
      </c>
      <c r="W58" s="24"/>
      <c r="X58" s="24">
        <f t="shared" ref="X58:AE58" si="290">X62+X66+X70+X73</f>
        <v>198.03520000000003</v>
      </c>
      <c r="Y58" s="24">
        <f t="shared" si="290"/>
        <v>175.37328000000002</v>
      </c>
      <c r="Z58" s="24">
        <f t="shared" si="290"/>
        <v>22.661920000000009</v>
      </c>
      <c r="AA58" s="24">
        <f t="shared" si="290"/>
        <v>10.220000000000001</v>
      </c>
      <c r="AB58" s="24">
        <f t="shared" si="290"/>
        <v>353.5421</v>
      </c>
      <c r="AC58" s="24">
        <f t="shared" si="290"/>
        <v>314.09228999999999</v>
      </c>
      <c r="AD58" s="24">
        <f t="shared" si="290"/>
        <v>39.449810000000014</v>
      </c>
      <c r="AE58" s="24">
        <f t="shared" si="290"/>
        <v>4.5940000000000003</v>
      </c>
      <c r="AF58" s="24"/>
      <c r="AG58" s="24">
        <f t="shared" ref="AG58:AJ58" si="291">AG62+AG66+AG70+AG73</f>
        <v>161.70880000000002</v>
      </c>
      <c r="AH58" s="24">
        <f t="shared" si="291"/>
        <v>144.20352</v>
      </c>
      <c r="AI58" s="24">
        <f t="shared" si="291"/>
        <v>17.505280000000003</v>
      </c>
      <c r="AJ58" s="24">
        <f t="shared" si="291"/>
        <v>5.6260000000000003</v>
      </c>
      <c r="AK58" s="24"/>
      <c r="AL58" s="24">
        <f t="shared" ref="AL58:AR58" si="292">AL62+AL66+AL70+AL73</f>
        <v>205.96786</v>
      </c>
      <c r="AM58" s="24">
        <f t="shared" si="292"/>
        <v>182.34770399999999</v>
      </c>
      <c r="AN58" s="24">
        <f t="shared" si="292"/>
        <v>23.620156000000005</v>
      </c>
      <c r="AO58" s="24">
        <f t="shared" si="292"/>
        <v>10.220000000000001</v>
      </c>
      <c r="AP58" s="24">
        <f t="shared" si="292"/>
        <v>367.67665999999997</v>
      </c>
      <c r="AQ58" s="24">
        <f t="shared" si="292"/>
        <v>326.55122399999999</v>
      </c>
      <c r="AR58" s="24">
        <f t="shared" si="292"/>
        <v>41.125436000000001</v>
      </c>
    </row>
    <row r="59" spans="1:44" ht="31.5" hidden="1" x14ac:dyDescent="0.25">
      <c r="A59" s="17"/>
      <c r="B59" s="3" t="s">
        <v>157</v>
      </c>
      <c r="C59" s="24">
        <f t="shared" ref="C59" si="293">C63+C67+C74</f>
        <v>4.5940000000000003</v>
      </c>
      <c r="D59" s="24"/>
      <c r="E59" s="24">
        <f t="shared" ref="E59:H59" si="294">E63+E67+E74</f>
        <v>74.124190000000013</v>
      </c>
      <c r="F59" s="24">
        <f t="shared" si="294"/>
        <v>66.150051000000005</v>
      </c>
      <c r="G59" s="24">
        <f t="shared" si="294"/>
        <v>7.9741390000000019</v>
      </c>
      <c r="H59" s="24">
        <f t="shared" si="294"/>
        <v>5.6260000000000003</v>
      </c>
      <c r="I59" s="24"/>
      <c r="J59" s="24">
        <f t="shared" ref="J59:Q59" si="295">J63+J67+J74</f>
        <v>95.220050000000015</v>
      </c>
      <c r="K59" s="24">
        <f t="shared" si="295"/>
        <v>84.347820000000013</v>
      </c>
      <c r="L59" s="24">
        <f t="shared" si="295"/>
        <v>10.872230000000002</v>
      </c>
      <c r="M59" s="24">
        <f t="shared" si="295"/>
        <v>10.220000000000001</v>
      </c>
      <c r="N59" s="24">
        <f t="shared" si="295"/>
        <v>169.34424000000004</v>
      </c>
      <c r="O59" s="24">
        <f t="shared" si="295"/>
        <v>150.497871</v>
      </c>
      <c r="P59" s="24">
        <f t="shared" si="295"/>
        <v>18.846369000000003</v>
      </c>
      <c r="Q59" s="24">
        <f t="shared" si="295"/>
        <v>4.5940000000000003</v>
      </c>
      <c r="R59" s="24"/>
      <c r="S59" s="24">
        <f t="shared" ref="S59:V59" si="296">S63+S67+S74</f>
        <v>77.753450000000001</v>
      </c>
      <c r="T59" s="24">
        <f t="shared" si="296"/>
        <v>69.359504999999999</v>
      </c>
      <c r="U59" s="24">
        <f t="shared" si="296"/>
        <v>8.3939450000000004</v>
      </c>
      <c r="V59" s="24">
        <f t="shared" si="296"/>
        <v>5.6260000000000003</v>
      </c>
      <c r="W59" s="24"/>
      <c r="X59" s="24">
        <f t="shared" ref="X59:AE59" si="297">X63+X67+X74</f>
        <v>99.017600000000016</v>
      </c>
      <c r="Y59" s="24">
        <f t="shared" si="297"/>
        <v>87.686640000000011</v>
      </c>
      <c r="Z59" s="24">
        <f t="shared" si="297"/>
        <v>11.330960000000005</v>
      </c>
      <c r="AA59" s="24">
        <f t="shared" si="297"/>
        <v>10.220000000000001</v>
      </c>
      <c r="AB59" s="24">
        <f t="shared" si="297"/>
        <v>176.77105</v>
      </c>
      <c r="AC59" s="24">
        <f t="shared" si="297"/>
        <v>157.046145</v>
      </c>
      <c r="AD59" s="24">
        <f t="shared" si="297"/>
        <v>19.724905000000007</v>
      </c>
      <c r="AE59" s="24">
        <f t="shared" si="297"/>
        <v>4.5940000000000003</v>
      </c>
      <c r="AF59" s="24"/>
      <c r="AG59" s="24">
        <f t="shared" ref="AG59:AJ59" si="298">AG63+AG67+AG74</f>
        <v>80.854400000000012</v>
      </c>
      <c r="AH59" s="24">
        <f t="shared" si="298"/>
        <v>72.101759999999999</v>
      </c>
      <c r="AI59" s="24">
        <f t="shared" si="298"/>
        <v>8.7526400000000013</v>
      </c>
      <c r="AJ59" s="24">
        <f t="shared" si="298"/>
        <v>5.6260000000000003</v>
      </c>
      <c r="AK59" s="24"/>
      <c r="AL59" s="24">
        <f t="shared" ref="AL59:AR59" si="299">AL63+AL67+AL74</f>
        <v>102.98393</v>
      </c>
      <c r="AM59" s="24">
        <f t="shared" si="299"/>
        <v>91.173851999999997</v>
      </c>
      <c r="AN59" s="24">
        <f t="shared" si="299"/>
        <v>11.810078000000003</v>
      </c>
      <c r="AO59" s="24">
        <f t="shared" si="299"/>
        <v>10.220000000000001</v>
      </c>
      <c r="AP59" s="24">
        <f t="shared" si="299"/>
        <v>183.83832999999998</v>
      </c>
      <c r="AQ59" s="24">
        <f t="shared" si="299"/>
        <v>163.275612</v>
      </c>
      <c r="AR59" s="24">
        <f t="shared" si="299"/>
        <v>20.562718</v>
      </c>
    </row>
    <row r="60" spans="1:44" s="15" customFormat="1" ht="47.25" hidden="1" x14ac:dyDescent="0.25">
      <c r="A60" s="22" t="s">
        <v>136</v>
      </c>
      <c r="B60" s="2" t="s">
        <v>17</v>
      </c>
      <c r="C60" s="8"/>
      <c r="D60" s="8"/>
      <c r="E60" s="8">
        <f>E61+E62+E63</f>
        <v>395.81009000000006</v>
      </c>
      <c r="F60" s="8">
        <f>F61+F62+F63</f>
        <v>356.22908100000001</v>
      </c>
      <c r="G60" s="8">
        <f>G61+G62+G63</f>
        <v>39.581009000000009</v>
      </c>
      <c r="H60" s="8"/>
      <c r="I60" s="8"/>
      <c r="J60" s="8">
        <f>J61+J62+J63</f>
        <v>505.4946000000001</v>
      </c>
      <c r="K60" s="8">
        <f t="shared" ref="K60:L60" si="300">K61+K62+K63</f>
        <v>454.94514000000009</v>
      </c>
      <c r="L60" s="8">
        <f t="shared" si="300"/>
        <v>50.54946000000001</v>
      </c>
      <c r="M60" s="8"/>
      <c r="N60" s="8">
        <f>N61+N62+N63</f>
        <v>901.30469000000016</v>
      </c>
      <c r="O60" s="8">
        <f>O61+O62+O63</f>
        <v>811.1742210000001</v>
      </c>
      <c r="P60" s="8">
        <f>P61+P62+P63</f>
        <v>90.130469000000033</v>
      </c>
      <c r="Q60" s="8"/>
      <c r="R60" s="8"/>
      <c r="S60" s="8">
        <f>S61+S62+S63</f>
        <v>415.17515000000003</v>
      </c>
      <c r="T60" s="8">
        <f t="shared" ref="T60:U60" si="301">T61+T62+T63</f>
        <v>373.65763500000003</v>
      </c>
      <c r="U60" s="8">
        <f t="shared" si="301"/>
        <v>41.517515000000003</v>
      </c>
      <c r="V60" s="8"/>
      <c r="W60" s="8"/>
      <c r="X60" s="8">
        <f>X61+X62+X63</f>
        <v>525.69240000000013</v>
      </c>
      <c r="Y60" s="8">
        <f t="shared" ref="Y60:Z60" si="302">Y61+Y62+Y63</f>
        <v>473.1231600000001</v>
      </c>
      <c r="Z60" s="8">
        <f t="shared" si="302"/>
        <v>52.569240000000015</v>
      </c>
      <c r="AA60" s="8"/>
      <c r="AB60" s="8">
        <f>AB61+AB62+AB63</f>
        <v>940.86755000000005</v>
      </c>
      <c r="AC60" s="8">
        <f t="shared" ref="AC60:AD60" si="303">AC61+AC62+AC63</f>
        <v>846.78079500000013</v>
      </c>
      <c r="AD60" s="8">
        <f t="shared" si="303"/>
        <v>94.086755000000011</v>
      </c>
      <c r="AE60" s="8"/>
      <c r="AF60" s="8"/>
      <c r="AG60" s="8">
        <f>AG61+AG62+AG63</f>
        <v>431.7641000000001</v>
      </c>
      <c r="AH60" s="8">
        <f t="shared" ref="AH60:AI60" si="304">AH61+AH62+AH63</f>
        <v>388.58769000000001</v>
      </c>
      <c r="AI60" s="8">
        <f t="shared" si="304"/>
        <v>43.176410000000004</v>
      </c>
      <c r="AJ60" s="8"/>
      <c r="AK60" s="8"/>
      <c r="AL60" s="8">
        <f>AL61+AL62+AL63</f>
        <v>546.71460000000002</v>
      </c>
      <c r="AM60" s="8">
        <f t="shared" ref="AM60:AN60" si="305">AM61+AM62+AM63</f>
        <v>492.04313999999999</v>
      </c>
      <c r="AN60" s="8">
        <f t="shared" si="305"/>
        <v>54.67146000000001</v>
      </c>
      <c r="AO60" s="8"/>
      <c r="AP60" s="8">
        <f>AP61+AP62+AP63</f>
        <v>978.47870000000012</v>
      </c>
      <c r="AQ60" s="8">
        <f t="shared" ref="AQ60:AR60" si="306">AQ61+AQ62+AQ63</f>
        <v>880.63083000000006</v>
      </c>
      <c r="AR60" s="8">
        <f t="shared" si="306"/>
        <v>97.84787</v>
      </c>
    </row>
    <row r="61" spans="1:44" hidden="1" x14ac:dyDescent="0.25">
      <c r="A61" s="17"/>
      <c r="B61" s="3" t="s">
        <v>13</v>
      </c>
      <c r="C61" s="24">
        <v>4.5140000000000002</v>
      </c>
      <c r="D61" s="24">
        <v>39.28</v>
      </c>
      <c r="E61" s="24">
        <f>C61*D61</f>
        <v>177.30992000000001</v>
      </c>
      <c r="F61" s="24">
        <f>E61-G61</f>
        <v>159.57892800000002</v>
      </c>
      <c r="G61" s="24">
        <f>E61*10%</f>
        <v>17.730992000000001</v>
      </c>
      <c r="H61" s="24">
        <v>5.4960000000000004</v>
      </c>
      <c r="I61" s="24">
        <v>41.2</v>
      </c>
      <c r="J61" s="24">
        <f>H61*I61</f>
        <v>226.43520000000004</v>
      </c>
      <c r="K61" s="24">
        <f>J61-L61</f>
        <v>203.79168000000004</v>
      </c>
      <c r="L61" s="24">
        <f>J61*10%</f>
        <v>22.643520000000006</v>
      </c>
      <c r="M61" s="24">
        <f t="shared" ref="M61:M63" si="307">C61+H61</f>
        <v>10.010000000000002</v>
      </c>
      <c r="N61" s="24">
        <f t="shared" ref="N61:P63" si="308">E61+J61</f>
        <v>403.74512000000004</v>
      </c>
      <c r="O61" s="24">
        <f t="shared" si="308"/>
        <v>363.37060800000006</v>
      </c>
      <c r="P61" s="24">
        <f t="shared" si="308"/>
        <v>40.37451200000001</v>
      </c>
      <c r="Q61" s="24">
        <f t="shared" ref="Q61:Q63" si="309">C61</f>
        <v>4.5140000000000002</v>
      </c>
      <c r="R61" s="24">
        <v>41.2</v>
      </c>
      <c r="S61" s="24">
        <f>Q61*R61</f>
        <v>185.97680000000003</v>
      </c>
      <c r="T61" s="24">
        <f>S61-U61</f>
        <v>167.37912000000003</v>
      </c>
      <c r="U61" s="24">
        <f>S61*10%</f>
        <v>18.597680000000004</v>
      </c>
      <c r="V61" s="24">
        <f t="shared" ref="V61:V63" si="310">H61</f>
        <v>5.4960000000000004</v>
      </c>
      <c r="W61" s="24">
        <v>42.85</v>
      </c>
      <c r="X61" s="24">
        <f>V61*W61</f>
        <v>235.50360000000003</v>
      </c>
      <c r="Y61" s="24">
        <f>X61-Z61</f>
        <v>211.95324000000002</v>
      </c>
      <c r="Z61" s="24">
        <f>X61*10%</f>
        <v>23.550360000000005</v>
      </c>
      <c r="AA61" s="24">
        <f t="shared" ref="AA61:AA63" si="311">Q61+V61</f>
        <v>10.010000000000002</v>
      </c>
      <c r="AB61" s="24">
        <f t="shared" ref="AB61:AD63" si="312">S61+X61</f>
        <v>421.48040000000003</v>
      </c>
      <c r="AC61" s="24">
        <f t="shared" si="312"/>
        <v>379.33236000000005</v>
      </c>
      <c r="AD61" s="24">
        <f t="shared" si="312"/>
        <v>42.148040000000009</v>
      </c>
      <c r="AE61" s="24">
        <f t="shared" si="107"/>
        <v>4.5140000000000002</v>
      </c>
      <c r="AF61" s="24">
        <v>42.85</v>
      </c>
      <c r="AG61" s="24">
        <f>AE61*AF61</f>
        <v>193.42490000000001</v>
      </c>
      <c r="AH61" s="24">
        <f>AG61-AI61</f>
        <v>174.08241000000001</v>
      </c>
      <c r="AI61" s="24">
        <f>AG61*10%</f>
        <v>19.342490000000002</v>
      </c>
      <c r="AJ61" s="24">
        <f t="shared" ref="AJ61:AJ63" si="313">H61</f>
        <v>5.4960000000000004</v>
      </c>
      <c r="AK61" s="24">
        <v>44.56</v>
      </c>
      <c r="AL61" s="24">
        <f>AJ61*AK61</f>
        <v>244.90176000000002</v>
      </c>
      <c r="AM61" s="24">
        <f>AL61-AN61</f>
        <v>220.411584</v>
      </c>
      <c r="AN61" s="24">
        <f>AL61*10%</f>
        <v>24.490176000000005</v>
      </c>
      <c r="AO61" s="24">
        <f t="shared" ref="AO61:AO63" si="314">AE61+AJ61</f>
        <v>10.010000000000002</v>
      </c>
      <c r="AP61" s="24">
        <f t="shared" ref="AP61:AP63" si="315">AG61+AL61</f>
        <v>438.32666000000006</v>
      </c>
      <c r="AQ61" s="24">
        <f t="shared" ref="AQ61:AQ63" si="316">AH61+AM61</f>
        <v>394.49399400000004</v>
      </c>
      <c r="AR61" s="24">
        <f t="shared" ref="AR61:AR63" si="317">AI61+AN61</f>
        <v>43.832666000000003</v>
      </c>
    </row>
    <row r="62" spans="1:44" hidden="1" x14ac:dyDescent="0.25">
      <c r="A62" s="17"/>
      <c r="B62" s="3" t="s">
        <v>14</v>
      </c>
      <c r="C62" s="24">
        <v>4.5140000000000002</v>
      </c>
      <c r="D62" s="24">
        <v>32.270000000000003</v>
      </c>
      <c r="E62" s="24">
        <f t="shared" ref="E62" si="318">C62*D62</f>
        <v>145.66678000000002</v>
      </c>
      <c r="F62" s="24">
        <f>E62-G62</f>
        <v>131.10010200000002</v>
      </c>
      <c r="G62" s="24">
        <f>E62*10%</f>
        <v>14.566678000000003</v>
      </c>
      <c r="H62" s="24">
        <v>5.4960000000000004</v>
      </c>
      <c r="I62" s="24">
        <v>33.85</v>
      </c>
      <c r="J62" s="24">
        <f t="shared" ref="J62" si="319">H62*I62</f>
        <v>186.03960000000004</v>
      </c>
      <c r="K62" s="24">
        <f>J62-L62</f>
        <v>167.43564000000003</v>
      </c>
      <c r="L62" s="24">
        <f>J62*10%</f>
        <v>18.603960000000004</v>
      </c>
      <c r="M62" s="24">
        <f t="shared" si="307"/>
        <v>10.010000000000002</v>
      </c>
      <c r="N62" s="24">
        <f t="shared" si="308"/>
        <v>331.70638000000008</v>
      </c>
      <c r="O62" s="24">
        <f t="shared" si="308"/>
        <v>298.53574200000003</v>
      </c>
      <c r="P62" s="24">
        <f t="shared" si="308"/>
        <v>33.170638000000011</v>
      </c>
      <c r="Q62" s="24">
        <f t="shared" si="309"/>
        <v>4.5140000000000002</v>
      </c>
      <c r="R62" s="24">
        <v>33.85</v>
      </c>
      <c r="S62" s="24">
        <f t="shared" ref="S62" si="320">Q62*R62</f>
        <v>152.7989</v>
      </c>
      <c r="T62" s="24">
        <f>S62-U62</f>
        <v>137.51901000000001</v>
      </c>
      <c r="U62" s="24">
        <f>S62*10%</f>
        <v>15.279890000000002</v>
      </c>
      <c r="V62" s="24">
        <f t="shared" si="310"/>
        <v>5.4960000000000004</v>
      </c>
      <c r="W62" s="24">
        <v>35.200000000000003</v>
      </c>
      <c r="X62" s="24">
        <f t="shared" ref="X62" si="321">V62*W62</f>
        <v>193.45920000000004</v>
      </c>
      <c r="Y62" s="24">
        <f>X62-Z62</f>
        <v>174.11328000000003</v>
      </c>
      <c r="Z62" s="24">
        <f>X62*10%</f>
        <v>19.345920000000007</v>
      </c>
      <c r="AA62" s="24">
        <f t="shared" si="311"/>
        <v>10.010000000000002</v>
      </c>
      <c r="AB62" s="24">
        <f t="shared" si="312"/>
        <v>346.25810000000001</v>
      </c>
      <c r="AC62" s="24">
        <f t="shared" si="312"/>
        <v>311.63229000000001</v>
      </c>
      <c r="AD62" s="24">
        <f t="shared" si="312"/>
        <v>34.625810000000008</v>
      </c>
      <c r="AE62" s="24">
        <f t="shared" si="107"/>
        <v>4.5140000000000002</v>
      </c>
      <c r="AF62" s="24">
        <v>35.200000000000003</v>
      </c>
      <c r="AG62" s="24">
        <f t="shared" ref="AG62" si="322">AE62*AF62</f>
        <v>158.89280000000002</v>
      </c>
      <c r="AH62" s="24">
        <f>AG62-AI62</f>
        <v>143.00352000000001</v>
      </c>
      <c r="AI62" s="24">
        <f>AG62*10%</f>
        <v>15.889280000000003</v>
      </c>
      <c r="AJ62" s="24">
        <f t="shared" si="313"/>
        <v>5.4960000000000004</v>
      </c>
      <c r="AK62" s="24">
        <v>36.61</v>
      </c>
      <c r="AL62" s="24">
        <f t="shared" ref="AL62" si="323">AJ62*AK62</f>
        <v>201.20856000000001</v>
      </c>
      <c r="AM62" s="24">
        <f>AL62-AN62</f>
        <v>181.087704</v>
      </c>
      <c r="AN62" s="24">
        <f>AL62*10%</f>
        <v>20.120856000000003</v>
      </c>
      <c r="AO62" s="24">
        <f t="shared" si="314"/>
        <v>10.010000000000002</v>
      </c>
      <c r="AP62" s="24">
        <f t="shared" si="315"/>
        <v>360.10136</v>
      </c>
      <c r="AQ62" s="24">
        <f t="shared" si="316"/>
        <v>324.09122400000001</v>
      </c>
      <c r="AR62" s="24">
        <f t="shared" si="317"/>
        <v>36.010136000000003</v>
      </c>
    </row>
    <row r="63" spans="1:44" ht="31.5" hidden="1" x14ac:dyDescent="0.25">
      <c r="A63" s="17"/>
      <c r="B63" s="3" t="s">
        <v>157</v>
      </c>
      <c r="C63" s="24">
        <v>4.5140000000000002</v>
      </c>
      <c r="D63" s="24">
        <v>32.270000000000003</v>
      </c>
      <c r="E63" s="24">
        <f>C63*D63*0.5</f>
        <v>72.833390000000009</v>
      </c>
      <c r="F63" s="24">
        <f>E63-G63</f>
        <v>65.550051000000011</v>
      </c>
      <c r="G63" s="24">
        <f>E63*10%</f>
        <v>7.2833390000000016</v>
      </c>
      <c r="H63" s="24">
        <v>5.4960000000000004</v>
      </c>
      <c r="I63" s="24">
        <v>33.85</v>
      </c>
      <c r="J63" s="24">
        <f>H63*I63*0.5</f>
        <v>93.019800000000018</v>
      </c>
      <c r="K63" s="24">
        <f>J63-L63</f>
        <v>83.717820000000017</v>
      </c>
      <c r="L63" s="24">
        <f>J63*10%</f>
        <v>9.3019800000000021</v>
      </c>
      <c r="M63" s="24">
        <f t="shared" si="307"/>
        <v>10.010000000000002</v>
      </c>
      <c r="N63" s="24">
        <f t="shared" si="308"/>
        <v>165.85319000000004</v>
      </c>
      <c r="O63" s="24">
        <f t="shared" si="308"/>
        <v>149.26787100000001</v>
      </c>
      <c r="P63" s="24">
        <f t="shared" si="308"/>
        <v>16.585319000000005</v>
      </c>
      <c r="Q63" s="24">
        <f t="shared" si="309"/>
        <v>4.5140000000000002</v>
      </c>
      <c r="R63" s="24">
        <v>33.85</v>
      </c>
      <c r="S63" s="24">
        <f>Q63*R63*0.5</f>
        <v>76.399450000000002</v>
      </c>
      <c r="T63" s="24">
        <f>S63-U63</f>
        <v>68.759505000000004</v>
      </c>
      <c r="U63" s="24">
        <f>S63*10%</f>
        <v>7.6399450000000009</v>
      </c>
      <c r="V63" s="24">
        <f t="shared" si="310"/>
        <v>5.4960000000000004</v>
      </c>
      <c r="W63" s="24">
        <v>35.200000000000003</v>
      </c>
      <c r="X63" s="24">
        <f>V63*W63*0.5</f>
        <v>96.729600000000019</v>
      </c>
      <c r="Y63" s="24">
        <f>X63-Z63</f>
        <v>87.056640000000016</v>
      </c>
      <c r="Z63" s="24">
        <f>X63*10%</f>
        <v>9.6729600000000033</v>
      </c>
      <c r="AA63" s="24">
        <f t="shared" si="311"/>
        <v>10.010000000000002</v>
      </c>
      <c r="AB63" s="24">
        <f t="shared" si="312"/>
        <v>173.12905000000001</v>
      </c>
      <c r="AC63" s="24">
        <f t="shared" si="312"/>
        <v>155.81614500000001</v>
      </c>
      <c r="AD63" s="24">
        <f t="shared" si="312"/>
        <v>17.312905000000004</v>
      </c>
      <c r="AE63" s="24">
        <f t="shared" si="107"/>
        <v>4.5140000000000002</v>
      </c>
      <c r="AF63" s="24">
        <v>35.200000000000003</v>
      </c>
      <c r="AG63" s="24">
        <f>AE63*AF63*0.5</f>
        <v>79.446400000000011</v>
      </c>
      <c r="AH63" s="24">
        <f>AG63-AI63</f>
        <v>71.501760000000004</v>
      </c>
      <c r="AI63" s="24">
        <f>AG63*10%</f>
        <v>7.9446400000000015</v>
      </c>
      <c r="AJ63" s="24">
        <f t="shared" si="313"/>
        <v>5.4960000000000004</v>
      </c>
      <c r="AK63" s="24">
        <v>36.61</v>
      </c>
      <c r="AL63" s="24">
        <f>AJ63*AK63*0.5</f>
        <v>100.60428</v>
      </c>
      <c r="AM63" s="24">
        <f>AL63-AN63</f>
        <v>90.543852000000001</v>
      </c>
      <c r="AN63" s="24">
        <f>AL63*10%</f>
        <v>10.060428000000002</v>
      </c>
      <c r="AO63" s="24">
        <f t="shared" si="314"/>
        <v>10.010000000000002</v>
      </c>
      <c r="AP63" s="24">
        <f t="shared" si="315"/>
        <v>180.05068</v>
      </c>
      <c r="AQ63" s="24">
        <f t="shared" si="316"/>
        <v>162.04561200000001</v>
      </c>
      <c r="AR63" s="24">
        <f t="shared" si="317"/>
        <v>18.005068000000001</v>
      </c>
    </row>
    <row r="64" spans="1:44" s="15" customFormat="1" hidden="1" x14ac:dyDescent="0.25">
      <c r="A64" s="22" t="s">
        <v>137</v>
      </c>
      <c r="B64" s="1" t="s">
        <v>18</v>
      </c>
      <c r="C64" s="8"/>
      <c r="D64" s="8"/>
      <c r="E64" s="8">
        <f>E65+E66+E67</f>
        <v>6.1379500000000018</v>
      </c>
      <c r="F64" s="8">
        <f t="shared" ref="F64:G64" si="324">F65+F66+F67</f>
        <v>3.12</v>
      </c>
      <c r="G64" s="8">
        <f t="shared" si="324"/>
        <v>3.0179500000000012</v>
      </c>
      <c r="H64" s="8"/>
      <c r="I64" s="8"/>
      <c r="J64" s="8">
        <f>J65+J66+J67</f>
        <v>11.956750000000001</v>
      </c>
      <c r="K64" s="8">
        <f t="shared" ref="K64:L64" si="325">K65+K66+K67</f>
        <v>3.21</v>
      </c>
      <c r="L64" s="8">
        <f t="shared" si="325"/>
        <v>8.7467500000000005</v>
      </c>
      <c r="M64" s="8"/>
      <c r="N64" s="8">
        <f>N65+N66+N67</f>
        <v>18.0947</v>
      </c>
      <c r="O64" s="8">
        <f t="shared" ref="O64:P64" si="326">O65+O66+O67</f>
        <v>6.33</v>
      </c>
      <c r="P64" s="8">
        <f t="shared" si="326"/>
        <v>11.764700000000003</v>
      </c>
      <c r="Q64" s="8"/>
      <c r="R64" s="8"/>
      <c r="S64" s="8">
        <f>S65+S66+S67</f>
        <v>6.4382500000000009</v>
      </c>
      <c r="T64" s="8">
        <f t="shared" ref="T64:U64" si="327">T65+T66+T67</f>
        <v>3.12</v>
      </c>
      <c r="U64" s="8">
        <f t="shared" si="327"/>
        <v>3.3182500000000008</v>
      </c>
      <c r="V64" s="8"/>
      <c r="W64" s="8"/>
      <c r="X64" s="8">
        <f>X65+X66+X67</f>
        <v>12.4345</v>
      </c>
      <c r="Y64" s="8">
        <f t="shared" ref="Y64:Z64" si="328">Y65+Y66+Y67</f>
        <v>3.21</v>
      </c>
      <c r="Z64" s="8">
        <f t="shared" si="328"/>
        <v>9.2245000000000008</v>
      </c>
      <c r="AA64" s="8"/>
      <c r="AB64" s="8">
        <f>AB65+AB66+AB67</f>
        <v>18.87275</v>
      </c>
      <c r="AC64" s="8">
        <f t="shared" ref="AC64:AD64" si="329">AC65+AC66+AC67</f>
        <v>6.33</v>
      </c>
      <c r="AD64" s="8">
        <f t="shared" si="329"/>
        <v>12.542750000000002</v>
      </c>
      <c r="AE64" s="8"/>
      <c r="AF64" s="8"/>
      <c r="AG64" s="8">
        <f>AG65+AG66+AG67</f>
        <v>6.6955000000000009</v>
      </c>
      <c r="AH64" s="8">
        <f t="shared" ref="AH64:AI64" si="330">AH65+AH66+AH67</f>
        <v>3.12</v>
      </c>
      <c r="AI64" s="8">
        <f t="shared" si="330"/>
        <v>3.5755000000000008</v>
      </c>
      <c r="AJ64" s="8"/>
      <c r="AK64" s="8"/>
      <c r="AL64" s="8">
        <f>AL65+AL66+AL67</f>
        <v>12.931750000000001</v>
      </c>
      <c r="AM64" s="8">
        <f t="shared" ref="AM64:AN64" si="331">AM65+AM66+AM67</f>
        <v>3.21</v>
      </c>
      <c r="AN64" s="8">
        <f t="shared" si="331"/>
        <v>9.7217500000000019</v>
      </c>
      <c r="AO64" s="8"/>
      <c r="AP64" s="8">
        <f>AP65+AP66+AP67</f>
        <v>19.627250000000004</v>
      </c>
      <c r="AQ64" s="8">
        <f t="shared" ref="AQ64:AR64" si="332">AQ65+AQ66+AQ67</f>
        <v>6.33</v>
      </c>
      <c r="AR64" s="8">
        <f t="shared" si="332"/>
        <v>13.297250000000002</v>
      </c>
    </row>
    <row r="65" spans="1:44" hidden="1" x14ac:dyDescent="0.25">
      <c r="A65" s="17"/>
      <c r="B65" s="3" t="s">
        <v>13</v>
      </c>
      <c r="C65" s="24">
        <v>7.0000000000000007E-2</v>
      </c>
      <c r="D65" s="24">
        <v>39.28</v>
      </c>
      <c r="E65" s="24">
        <f>C65*D65</f>
        <v>2.7496000000000005</v>
      </c>
      <c r="F65" s="24">
        <v>1.32</v>
      </c>
      <c r="G65" s="24">
        <f>E65-F65</f>
        <v>1.4296000000000004</v>
      </c>
      <c r="H65" s="24">
        <v>0.13</v>
      </c>
      <c r="I65" s="24">
        <v>41.2</v>
      </c>
      <c r="J65" s="24">
        <f>H65*I65</f>
        <v>5.3560000000000008</v>
      </c>
      <c r="K65" s="24">
        <v>1.32</v>
      </c>
      <c r="L65" s="24">
        <f>J65-K65</f>
        <v>4.0360000000000005</v>
      </c>
      <c r="M65" s="24">
        <f t="shared" ref="M65:M67" si="333">C65+H65</f>
        <v>0.2</v>
      </c>
      <c r="N65" s="24">
        <f t="shared" ref="N65:P67" si="334">E65+J65</f>
        <v>8.1056000000000008</v>
      </c>
      <c r="O65" s="24">
        <f t="shared" si="334"/>
        <v>2.64</v>
      </c>
      <c r="P65" s="24">
        <f t="shared" si="334"/>
        <v>5.4656000000000011</v>
      </c>
      <c r="Q65" s="24">
        <f t="shared" ref="Q65:Q67" si="335">C65</f>
        <v>7.0000000000000007E-2</v>
      </c>
      <c r="R65" s="24">
        <v>41.2</v>
      </c>
      <c r="S65" s="24">
        <f>Q65*R65</f>
        <v>2.8840000000000003</v>
      </c>
      <c r="T65" s="24">
        <v>1.32</v>
      </c>
      <c r="U65" s="24">
        <f>S65-T65</f>
        <v>1.5640000000000003</v>
      </c>
      <c r="V65" s="24">
        <f t="shared" ref="V65:V67" si="336">H65</f>
        <v>0.13</v>
      </c>
      <c r="W65" s="24">
        <v>42.85</v>
      </c>
      <c r="X65" s="24">
        <f>V65*W65</f>
        <v>5.5705</v>
      </c>
      <c r="Y65" s="24">
        <v>1.32</v>
      </c>
      <c r="Z65" s="24">
        <f>X65-Y65</f>
        <v>4.2504999999999997</v>
      </c>
      <c r="AA65" s="24">
        <f t="shared" ref="AA65:AA67" si="337">Q65+V65</f>
        <v>0.2</v>
      </c>
      <c r="AB65" s="24">
        <f t="shared" ref="AB65:AD67" si="338">S65+X65</f>
        <v>8.4544999999999995</v>
      </c>
      <c r="AC65" s="24">
        <f t="shared" si="338"/>
        <v>2.64</v>
      </c>
      <c r="AD65" s="24">
        <f t="shared" si="338"/>
        <v>5.8144999999999998</v>
      </c>
      <c r="AE65" s="24">
        <f t="shared" si="107"/>
        <v>7.0000000000000007E-2</v>
      </c>
      <c r="AF65" s="24">
        <v>42.85</v>
      </c>
      <c r="AG65" s="24">
        <f>AE65*AF65</f>
        <v>2.9995000000000003</v>
      </c>
      <c r="AH65" s="24">
        <v>1.32</v>
      </c>
      <c r="AI65" s="24">
        <f>AG65-AH65</f>
        <v>1.6795000000000002</v>
      </c>
      <c r="AJ65" s="24">
        <f t="shared" ref="AJ65:AJ67" si="339">H65</f>
        <v>0.13</v>
      </c>
      <c r="AK65" s="24">
        <v>44.56</v>
      </c>
      <c r="AL65" s="24">
        <f>AJ65*AK65</f>
        <v>5.7928000000000006</v>
      </c>
      <c r="AM65" s="24">
        <v>1.32</v>
      </c>
      <c r="AN65" s="24">
        <f>AL65-AM65</f>
        <v>4.4728000000000003</v>
      </c>
      <c r="AO65" s="24">
        <f t="shared" ref="AO65:AO67" si="340">AE65+AJ65</f>
        <v>0.2</v>
      </c>
      <c r="AP65" s="24">
        <f t="shared" ref="AP65:AP67" si="341">AG65+AL65</f>
        <v>8.7923000000000009</v>
      </c>
      <c r="AQ65" s="24">
        <f t="shared" ref="AQ65:AQ67" si="342">AH65+AM65</f>
        <v>2.64</v>
      </c>
      <c r="AR65" s="24">
        <f t="shared" ref="AR65:AR67" si="343">AI65+AN65</f>
        <v>6.1523000000000003</v>
      </c>
    </row>
    <row r="66" spans="1:44" hidden="1" x14ac:dyDescent="0.25">
      <c r="A66" s="17"/>
      <c r="B66" s="3" t="s">
        <v>14</v>
      </c>
      <c r="C66" s="24">
        <v>7.0000000000000007E-2</v>
      </c>
      <c r="D66" s="24">
        <v>32.270000000000003</v>
      </c>
      <c r="E66" s="24">
        <f t="shared" ref="E66" si="344">C66*D66</f>
        <v>2.2589000000000006</v>
      </c>
      <c r="F66" s="24">
        <v>1.2</v>
      </c>
      <c r="G66" s="24">
        <f>E66-F66</f>
        <v>1.0589000000000006</v>
      </c>
      <c r="H66" s="24">
        <v>0.13</v>
      </c>
      <c r="I66" s="24">
        <v>33.85</v>
      </c>
      <c r="J66" s="24">
        <f t="shared" ref="J66" si="345">H66*I66</f>
        <v>4.4005000000000001</v>
      </c>
      <c r="K66" s="24">
        <v>1.26</v>
      </c>
      <c r="L66" s="24">
        <f>J66-K66</f>
        <v>3.1405000000000003</v>
      </c>
      <c r="M66" s="24">
        <f t="shared" si="333"/>
        <v>0.2</v>
      </c>
      <c r="N66" s="24">
        <f t="shared" si="334"/>
        <v>6.6594000000000007</v>
      </c>
      <c r="O66" s="24">
        <f t="shared" si="334"/>
        <v>2.46</v>
      </c>
      <c r="P66" s="24">
        <f t="shared" si="334"/>
        <v>4.1994000000000007</v>
      </c>
      <c r="Q66" s="24">
        <f t="shared" si="335"/>
        <v>7.0000000000000007E-2</v>
      </c>
      <c r="R66" s="24">
        <v>33.85</v>
      </c>
      <c r="S66" s="24">
        <f t="shared" ref="S66" si="346">Q66*R66</f>
        <v>2.3695000000000004</v>
      </c>
      <c r="T66" s="24">
        <v>1.2</v>
      </c>
      <c r="U66" s="24">
        <f>S66-T66</f>
        <v>1.1695000000000004</v>
      </c>
      <c r="V66" s="24">
        <f t="shared" si="336"/>
        <v>0.13</v>
      </c>
      <c r="W66" s="24">
        <v>35.200000000000003</v>
      </c>
      <c r="X66" s="24">
        <f t="shared" ref="X66" si="347">V66*W66</f>
        <v>4.5760000000000005</v>
      </c>
      <c r="Y66" s="24">
        <v>1.26</v>
      </c>
      <c r="Z66" s="24">
        <f>X66-Y66</f>
        <v>3.3160000000000007</v>
      </c>
      <c r="AA66" s="24">
        <f t="shared" si="337"/>
        <v>0.2</v>
      </c>
      <c r="AB66" s="24">
        <f t="shared" si="338"/>
        <v>6.9455000000000009</v>
      </c>
      <c r="AC66" s="24">
        <f t="shared" si="338"/>
        <v>2.46</v>
      </c>
      <c r="AD66" s="24">
        <f t="shared" si="338"/>
        <v>4.4855000000000009</v>
      </c>
      <c r="AE66" s="24">
        <f t="shared" si="107"/>
        <v>7.0000000000000007E-2</v>
      </c>
      <c r="AF66" s="24">
        <v>35.200000000000003</v>
      </c>
      <c r="AG66" s="24">
        <f t="shared" ref="AG66" si="348">AE66*AF66</f>
        <v>2.4640000000000004</v>
      </c>
      <c r="AH66" s="24">
        <v>1.2</v>
      </c>
      <c r="AI66" s="24">
        <f>AG66-AH66</f>
        <v>1.2640000000000005</v>
      </c>
      <c r="AJ66" s="24">
        <f t="shared" si="339"/>
        <v>0.13</v>
      </c>
      <c r="AK66" s="24">
        <v>36.61</v>
      </c>
      <c r="AL66" s="24">
        <f t="shared" ref="AL66" si="349">AJ66*AK66</f>
        <v>4.7593000000000005</v>
      </c>
      <c r="AM66" s="24">
        <v>1.26</v>
      </c>
      <c r="AN66" s="24">
        <f>AL66-AM66</f>
        <v>3.4993000000000007</v>
      </c>
      <c r="AO66" s="24">
        <f t="shared" si="340"/>
        <v>0.2</v>
      </c>
      <c r="AP66" s="24">
        <f t="shared" si="341"/>
        <v>7.2233000000000009</v>
      </c>
      <c r="AQ66" s="24">
        <f t="shared" si="342"/>
        <v>2.46</v>
      </c>
      <c r="AR66" s="24">
        <f t="shared" si="343"/>
        <v>4.763300000000001</v>
      </c>
    </row>
    <row r="67" spans="1:44" ht="31.5" hidden="1" x14ac:dyDescent="0.25">
      <c r="A67" s="17"/>
      <c r="B67" s="3" t="s">
        <v>157</v>
      </c>
      <c r="C67" s="24">
        <v>7.0000000000000007E-2</v>
      </c>
      <c r="D67" s="24">
        <v>32.270000000000003</v>
      </c>
      <c r="E67" s="24">
        <f>C67*D67*0.5</f>
        <v>1.1294500000000003</v>
      </c>
      <c r="F67" s="24">
        <f>F66*0.5</f>
        <v>0.6</v>
      </c>
      <c r="G67" s="24">
        <f>E67-F67</f>
        <v>0.52945000000000031</v>
      </c>
      <c r="H67" s="24">
        <v>0.13</v>
      </c>
      <c r="I67" s="24">
        <v>33.85</v>
      </c>
      <c r="J67" s="24">
        <f>H67*I67*0.5</f>
        <v>2.20025</v>
      </c>
      <c r="K67" s="24">
        <f>K66*0.5</f>
        <v>0.63</v>
      </c>
      <c r="L67" s="24">
        <f>J67-K67</f>
        <v>1.5702500000000001</v>
      </c>
      <c r="M67" s="24">
        <f t="shared" si="333"/>
        <v>0.2</v>
      </c>
      <c r="N67" s="24">
        <f t="shared" si="334"/>
        <v>3.3297000000000003</v>
      </c>
      <c r="O67" s="24">
        <f t="shared" si="334"/>
        <v>1.23</v>
      </c>
      <c r="P67" s="24">
        <f t="shared" si="334"/>
        <v>2.0997000000000003</v>
      </c>
      <c r="Q67" s="24">
        <f t="shared" si="335"/>
        <v>7.0000000000000007E-2</v>
      </c>
      <c r="R67" s="24">
        <v>33.85</v>
      </c>
      <c r="S67" s="24">
        <f>Q67*R67*0.5</f>
        <v>1.1847500000000002</v>
      </c>
      <c r="T67" s="24">
        <f>T66*0.5</f>
        <v>0.6</v>
      </c>
      <c r="U67" s="24">
        <f>S67-T67</f>
        <v>0.58475000000000021</v>
      </c>
      <c r="V67" s="24">
        <f t="shared" si="336"/>
        <v>0.13</v>
      </c>
      <c r="W67" s="24">
        <v>35.200000000000003</v>
      </c>
      <c r="X67" s="24">
        <f>V67*W67*0.5</f>
        <v>2.2880000000000003</v>
      </c>
      <c r="Y67" s="24">
        <f>Y66*0.5</f>
        <v>0.63</v>
      </c>
      <c r="Z67" s="24">
        <f>X67-Y67</f>
        <v>1.6580000000000004</v>
      </c>
      <c r="AA67" s="24">
        <f t="shared" si="337"/>
        <v>0.2</v>
      </c>
      <c r="AB67" s="24">
        <f t="shared" si="338"/>
        <v>3.4727500000000004</v>
      </c>
      <c r="AC67" s="24">
        <f t="shared" si="338"/>
        <v>1.23</v>
      </c>
      <c r="AD67" s="24">
        <f t="shared" si="338"/>
        <v>2.2427500000000005</v>
      </c>
      <c r="AE67" s="24">
        <f t="shared" si="107"/>
        <v>7.0000000000000007E-2</v>
      </c>
      <c r="AF67" s="24">
        <v>35.200000000000003</v>
      </c>
      <c r="AG67" s="24">
        <f>AE67*AF67*0.5</f>
        <v>1.2320000000000002</v>
      </c>
      <c r="AH67" s="24">
        <f>AH66*0.5</f>
        <v>0.6</v>
      </c>
      <c r="AI67" s="24">
        <f>AG67-AH67</f>
        <v>0.63200000000000023</v>
      </c>
      <c r="AJ67" s="24">
        <f t="shared" si="339"/>
        <v>0.13</v>
      </c>
      <c r="AK67" s="24">
        <v>36.61</v>
      </c>
      <c r="AL67" s="24">
        <f>AJ67*AK67*0.5</f>
        <v>2.3796500000000003</v>
      </c>
      <c r="AM67" s="24">
        <f>AM66*0.5</f>
        <v>0.63</v>
      </c>
      <c r="AN67" s="24">
        <f>AL67-AM67</f>
        <v>1.7496500000000004</v>
      </c>
      <c r="AO67" s="24">
        <f t="shared" si="340"/>
        <v>0.2</v>
      </c>
      <c r="AP67" s="24">
        <f t="shared" si="341"/>
        <v>3.6116500000000005</v>
      </c>
      <c r="AQ67" s="24">
        <f t="shared" si="342"/>
        <v>1.23</v>
      </c>
      <c r="AR67" s="24">
        <f t="shared" si="343"/>
        <v>2.3816500000000005</v>
      </c>
    </row>
    <row r="68" spans="1:44" s="15" customFormat="1" ht="31.5" hidden="1" x14ac:dyDescent="0.25">
      <c r="A68" s="22" t="s">
        <v>138</v>
      </c>
      <c r="B68" s="27" t="s">
        <v>19</v>
      </c>
      <c r="C68" s="8"/>
      <c r="D68" s="8"/>
      <c r="E68" s="8">
        <f t="shared" ref="E68:AD68" si="350">E69+E70</f>
        <v>62.062400000000004</v>
      </c>
      <c r="F68" s="8">
        <f t="shared" si="350"/>
        <v>0</v>
      </c>
      <c r="G68" s="8">
        <f t="shared" si="350"/>
        <v>62.062400000000004</v>
      </c>
      <c r="H68" s="8"/>
      <c r="I68" s="8"/>
      <c r="J68" s="8">
        <f t="shared" si="350"/>
        <v>84.048000000000002</v>
      </c>
      <c r="K68" s="8">
        <f t="shared" si="350"/>
        <v>0</v>
      </c>
      <c r="L68" s="8">
        <f t="shared" si="350"/>
        <v>84.048000000000002</v>
      </c>
      <c r="M68" s="8"/>
      <c r="N68" s="8">
        <f t="shared" si="350"/>
        <v>146.1104</v>
      </c>
      <c r="O68" s="8">
        <f t="shared" si="350"/>
        <v>0</v>
      </c>
      <c r="P68" s="8">
        <f t="shared" si="350"/>
        <v>146.1104</v>
      </c>
      <c r="Q68" s="8"/>
      <c r="R68" s="8"/>
      <c r="S68" s="8">
        <f t="shared" si="350"/>
        <v>65.096000000000004</v>
      </c>
      <c r="T68" s="8">
        <f t="shared" si="350"/>
        <v>0</v>
      </c>
      <c r="U68" s="8">
        <f t="shared" si="350"/>
        <v>65.096000000000004</v>
      </c>
      <c r="V68" s="8"/>
      <c r="W68" s="8"/>
      <c r="X68" s="8">
        <f t="shared" si="350"/>
        <v>87.414000000000001</v>
      </c>
      <c r="Y68" s="8">
        <f t="shared" si="350"/>
        <v>0</v>
      </c>
      <c r="Z68" s="8">
        <f t="shared" si="350"/>
        <v>87.414000000000001</v>
      </c>
      <c r="AA68" s="8"/>
      <c r="AB68" s="8">
        <f t="shared" si="350"/>
        <v>152.51</v>
      </c>
      <c r="AC68" s="8">
        <f t="shared" si="350"/>
        <v>0</v>
      </c>
      <c r="AD68" s="8">
        <f t="shared" si="350"/>
        <v>152.51</v>
      </c>
      <c r="AE68" s="8"/>
      <c r="AF68" s="8"/>
      <c r="AG68" s="8">
        <f t="shared" ref="AG68:AI68" si="351">AG69+AG70</f>
        <v>67.703000000000003</v>
      </c>
      <c r="AH68" s="8">
        <f t="shared" si="351"/>
        <v>0</v>
      </c>
      <c r="AI68" s="8">
        <f t="shared" si="351"/>
        <v>67.703000000000003</v>
      </c>
      <c r="AJ68" s="8"/>
      <c r="AK68" s="8"/>
      <c r="AL68" s="8">
        <f t="shared" ref="AL68:AN68" si="352">AL69+AL70</f>
        <v>90.9024</v>
      </c>
      <c r="AM68" s="8">
        <f t="shared" si="352"/>
        <v>0</v>
      </c>
      <c r="AN68" s="8">
        <f t="shared" si="352"/>
        <v>90.9024</v>
      </c>
      <c r="AO68" s="8"/>
      <c r="AP68" s="8">
        <f t="shared" ref="AP68:AR68" si="353">AP69+AP70</f>
        <v>158.6054</v>
      </c>
      <c r="AQ68" s="8">
        <f t="shared" si="353"/>
        <v>0</v>
      </c>
      <c r="AR68" s="8">
        <f t="shared" si="353"/>
        <v>158.6054</v>
      </c>
    </row>
    <row r="69" spans="1:44" hidden="1" x14ac:dyDescent="0.25">
      <c r="A69" s="17"/>
      <c r="B69" s="3" t="s">
        <v>13</v>
      </c>
      <c r="C69" s="24">
        <v>1.58</v>
      </c>
      <c r="D69" s="24">
        <v>39.28</v>
      </c>
      <c r="E69" s="24">
        <f>C69*D69</f>
        <v>62.062400000000004</v>
      </c>
      <c r="F69" s="24">
        <f>E69-G69</f>
        <v>0</v>
      </c>
      <c r="G69" s="24">
        <f>E69</f>
        <v>62.062400000000004</v>
      </c>
      <c r="H69" s="24">
        <v>2.04</v>
      </c>
      <c r="I69" s="24">
        <v>41.2</v>
      </c>
      <c r="J69" s="24">
        <f>H69*I69</f>
        <v>84.048000000000002</v>
      </c>
      <c r="K69" s="24">
        <f>J69-L69</f>
        <v>0</v>
      </c>
      <c r="L69" s="24">
        <f>J69</f>
        <v>84.048000000000002</v>
      </c>
      <c r="M69" s="24">
        <f t="shared" ref="M69:M70" si="354">C69+H69</f>
        <v>3.62</v>
      </c>
      <c r="N69" s="24">
        <f t="shared" ref="N69:P70" si="355">E69+J69</f>
        <v>146.1104</v>
      </c>
      <c r="O69" s="24">
        <f t="shared" si="355"/>
        <v>0</v>
      </c>
      <c r="P69" s="24">
        <f t="shared" si="355"/>
        <v>146.1104</v>
      </c>
      <c r="Q69" s="24">
        <f t="shared" ref="Q69:Q70" si="356">C69</f>
        <v>1.58</v>
      </c>
      <c r="R69" s="24">
        <v>41.2</v>
      </c>
      <c r="S69" s="24">
        <f>Q69*R69</f>
        <v>65.096000000000004</v>
      </c>
      <c r="T69" s="24">
        <f>S69-U69</f>
        <v>0</v>
      </c>
      <c r="U69" s="24">
        <f>S69</f>
        <v>65.096000000000004</v>
      </c>
      <c r="V69" s="24">
        <f t="shared" ref="V69:V70" si="357">H69</f>
        <v>2.04</v>
      </c>
      <c r="W69" s="24">
        <v>42.85</v>
      </c>
      <c r="X69" s="24">
        <f>V69*W69</f>
        <v>87.414000000000001</v>
      </c>
      <c r="Y69" s="24">
        <f>X69-Z69</f>
        <v>0</v>
      </c>
      <c r="Z69" s="24">
        <f>X69</f>
        <v>87.414000000000001</v>
      </c>
      <c r="AA69" s="24">
        <f t="shared" ref="AA69:AA70" si="358">Q69+V69</f>
        <v>3.62</v>
      </c>
      <c r="AB69" s="24">
        <f t="shared" ref="AB69:AD70" si="359">S69+X69</f>
        <v>152.51</v>
      </c>
      <c r="AC69" s="24">
        <f t="shared" si="359"/>
        <v>0</v>
      </c>
      <c r="AD69" s="24">
        <f t="shared" si="359"/>
        <v>152.51</v>
      </c>
      <c r="AE69" s="24">
        <f t="shared" si="107"/>
        <v>1.58</v>
      </c>
      <c r="AF69" s="24">
        <v>42.85</v>
      </c>
      <c r="AG69" s="24">
        <f>AE69*AF69</f>
        <v>67.703000000000003</v>
      </c>
      <c r="AH69" s="24">
        <f>AG69-AI69</f>
        <v>0</v>
      </c>
      <c r="AI69" s="24">
        <f>AG69</f>
        <v>67.703000000000003</v>
      </c>
      <c r="AJ69" s="24">
        <f t="shared" ref="AJ69:AJ70" si="360">H69</f>
        <v>2.04</v>
      </c>
      <c r="AK69" s="24">
        <v>44.56</v>
      </c>
      <c r="AL69" s="24">
        <f>AJ69*AK69</f>
        <v>90.9024</v>
      </c>
      <c r="AM69" s="24">
        <f>AL69-AN69</f>
        <v>0</v>
      </c>
      <c r="AN69" s="24">
        <f>AL69</f>
        <v>90.9024</v>
      </c>
      <c r="AO69" s="24">
        <f t="shared" ref="AO69:AO70" si="361">AE69+AJ69</f>
        <v>3.62</v>
      </c>
      <c r="AP69" s="24">
        <f t="shared" ref="AP69:AP70" si="362">AG69+AL69</f>
        <v>158.6054</v>
      </c>
      <c r="AQ69" s="24">
        <f t="shared" ref="AQ69:AQ70" si="363">AH69+AM69</f>
        <v>0</v>
      </c>
      <c r="AR69" s="24">
        <f t="shared" ref="AR69:AR70" si="364">AI69+AN69</f>
        <v>158.6054</v>
      </c>
    </row>
    <row r="70" spans="1:44" hidden="1" x14ac:dyDescent="0.25">
      <c r="A70" s="17"/>
      <c r="B70" s="3" t="s">
        <v>14</v>
      </c>
      <c r="C70" s="24">
        <v>0</v>
      </c>
      <c r="D70" s="24">
        <v>32.270000000000003</v>
      </c>
      <c r="E70" s="24">
        <f t="shared" ref="E70" si="365">C70*D70</f>
        <v>0</v>
      </c>
      <c r="F70" s="24">
        <f>E70-G70</f>
        <v>0</v>
      </c>
      <c r="G70" s="24">
        <f>E70</f>
        <v>0</v>
      </c>
      <c r="H70" s="24">
        <v>0</v>
      </c>
      <c r="I70" s="24">
        <v>33.85</v>
      </c>
      <c r="J70" s="24">
        <f t="shared" ref="J70" si="366">H70*I70</f>
        <v>0</v>
      </c>
      <c r="K70" s="24">
        <f>J70-L70</f>
        <v>0</v>
      </c>
      <c r="L70" s="24">
        <f>J70</f>
        <v>0</v>
      </c>
      <c r="M70" s="24">
        <f t="shared" si="354"/>
        <v>0</v>
      </c>
      <c r="N70" s="24">
        <f t="shared" si="355"/>
        <v>0</v>
      </c>
      <c r="O70" s="24">
        <f t="shared" si="355"/>
        <v>0</v>
      </c>
      <c r="P70" s="24">
        <f t="shared" si="355"/>
        <v>0</v>
      </c>
      <c r="Q70" s="24">
        <f t="shared" si="356"/>
        <v>0</v>
      </c>
      <c r="R70" s="24">
        <v>33.85</v>
      </c>
      <c r="S70" s="24">
        <f t="shared" ref="S70" si="367">Q70*R70</f>
        <v>0</v>
      </c>
      <c r="T70" s="24">
        <f>S70-U70</f>
        <v>0</v>
      </c>
      <c r="U70" s="24">
        <f>S70</f>
        <v>0</v>
      </c>
      <c r="V70" s="24">
        <f t="shared" si="357"/>
        <v>0</v>
      </c>
      <c r="W70" s="24">
        <v>35.200000000000003</v>
      </c>
      <c r="X70" s="24">
        <f t="shared" ref="X70" si="368">V70*W70</f>
        <v>0</v>
      </c>
      <c r="Y70" s="24">
        <f>X70-Z70</f>
        <v>0</v>
      </c>
      <c r="Z70" s="24">
        <f>X70</f>
        <v>0</v>
      </c>
      <c r="AA70" s="24">
        <f t="shared" si="358"/>
        <v>0</v>
      </c>
      <c r="AB70" s="24">
        <f t="shared" si="359"/>
        <v>0</v>
      </c>
      <c r="AC70" s="24">
        <f t="shared" si="359"/>
        <v>0</v>
      </c>
      <c r="AD70" s="24">
        <f t="shared" si="359"/>
        <v>0</v>
      </c>
      <c r="AE70" s="24">
        <f t="shared" si="107"/>
        <v>0</v>
      </c>
      <c r="AF70" s="24">
        <v>35.200000000000003</v>
      </c>
      <c r="AG70" s="24">
        <f t="shared" ref="AG70" si="369">AE70*AF70</f>
        <v>0</v>
      </c>
      <c r="AH70" s="24">
        <f>AG70-AI70</f>
        <v>0</v>
      </c>
      <c r="AI70" s="24">
        <f>AG70</f>
        <v>0</v>
      </c>
      <c r="AJ70" s="24">
        <f t="shared" si="360"/>
        <v>0</v>
      </c>
      <c r="AK70" s="24">
        <v>36.61</v>
      </c>
      <c r="AL70" s="24">
        <f t="shared" ref="AL70" si="370">AJ70*AK70</f>
        <v>0</v>
      </c>
      <c r="AM70" s="24">
        <f>AL70-AN70</f>
        <v>0</v>
      </c>
      <c r="AN70" s="24">
        <f>AL70</f>
        <v>0</v>
      </c>
      <c r="AO70" s="24">
        <f t="shared" si="361"/>
        <v>0</v>
      </c>
      <c r="AP70" s="24">
        <f t="shared" si="362"/>
        <v>0</v>
      </c>
      <c r="AQ70" s="24">
        <f t="shared" si="363"/>
        <v>0</v>
      </c>
      <c r="AR70" s="24">
        <f t="shared" si="364"/>
        <v>0</v>
      </c>
    </row>
    <row r="71" spans="1:44" s="15" customFormat="1" hidden="1" x14ac:dyDescent="0.25">
      <c r="A71" s="22" t="s">
        <v>139</v>
      </c>
      <c r="B71" s="2" t="s">
        <v>20</v>
      </c>
      <c r="C71" s="8"/>
      <c r="D71" s="8"/>
      <c r="E71" s="8">
        <f>E72+E73+E74</f>
        <v>0.87685000000000002</v>
      </c>
      <c r="F71" s="8">
        <f t="shared" ref="F71:G71" si="371">F72+F73+F74</f>
        <v>0</v>
      </c>
      <c r="G71" s="8">
        <f t="shared" si="371"/>
        <v>0.87685000000000002</v>
      </c>
      <c r="H71" s="8"/>
      <c r="I71" s="8"/>
      <c r="J71" s="8">
        <f>J72+J73+J74</f>
        <v>0</v>
      </c>
      <c r="K71" s="8">
        <f t="shared" ref="K71:L71" si="372">K72+K73+K74</f>
        <v>0</v>
      </c>
      <c r="L71" s="8">
        <f t="shared" si="372"/>
        <v>0</v>
      </c>
      <c r="M71" s="8"/>
      <c r="N71" s="8">
        <f>N72+N73+N74</f>
        <v>0.87685000000000002</v>
      </c>
      <c r="O71" s="8">
        <f t="shared" ref="O71:P71" si="373">O72+O73+O74</f>
        <v>0</v>
      </c>
      <c r="P71" s="8">
        <f t="shared" si="373"/>
        <v>0.87685000000000002</v>
      </c>
      <c r="Q71" s="8"/>
      <c r="R71" s="8"/>
      <c r="S71" s="8">
        <f>S72+S73+S74</f>
        <v>0.91975000000000007</v>
      </c>
      <c r="T71" s="8">
        <f t="shared" ref="T71:U71" si="374">T72+T73+T74</f>
        <v>0</v>
      </c>
      <c r="U71" s="8">
        <f t="shared" si="374"/>
        <v>0.91975000000000007</v>
      </c>
      <c r="V71" s="8"/>
      <c r="W71" s="8"/>
      <c r="X71" s="8">
        <f>X72+X73+X74</f>
        <v>0</v>
      </c>
      <c r="Y71" s="8">
        <f t="shared" ref="Y71:Z71" si="375">Y72+Y73+Y74</f>
        <v>0</v>
      </c>
      <c r="Z71" s="8">
        <f t="shared" si="375"/>
        <v>0</v>
      </c>
      <c r="AA71" s="8"/>
      <c r="AB71" s="8">
        <f>AB72+AB73+AB74</f>
        <v>0.91975000000000007</v>
      </c>
      <c r="AC71" s="8">
        <f t="shared" ref="AC71:AD71" si="376">AC72+AC73+AC74</f>
        <v>0</v>
      </c>
      <c r="AD71" s="8">
        <f t="shared" si="376"/>
        <v>0.91975000000000007</v>
      </c>
      <c r="AE71" s="8"/>
      <c r="AF71" s="8"/>
      <c r="AG71" s="8">
        <f>AG72+AG73+AG74</f>
        <v>0.95650000000000013</v>
      </c>
      <c r="AH71" s="8">
        <f t="shared" ref="AH71:AI71" si="377">AH72+AH73+AH74</f>
        <v>0</v>
      </c>
      <c r="AI71" s="8">
        <f t="shared" si="377"/>
        <v>0.95650000000000013</v>
      </c>
      <c r="AJ71" s="8"/>
      <c r="AK71" s="8"/>
      <c r="AL71" s="8">
        <f>AL72+AL73+AL74</f>
        <v>0</v>
      </c>
      <c r="AM71" s="8">
        <f t="shared" ref="AM71:AN71" si="378">AM72+AM73+AM74</f>
        <v>0</v>
      </c>
      <c r="AN71" s="8">
        <f t="shared" si="378"/>
        <v>0</v>
      </c>
      <c r="AO71" s="8"/>
      <c r="AP71" s="8">
        <f>AP72+AP73+AP74</f>
        <v>0.95650000000000013</v>
      </c>
      <c r="AQ71" s="8">
        <f t="shared" ref="AQ71:AR71" si="379">AQ72+AQ73+AQ74</f>
        <v>0</v>
      </c>
      <c r="AR71" s="8">
        <f t="shared" si="379"/>
        <v>0.95650000000000013</v>
      </c>
    </row>
    <row r="72" spans="1:44" hidden="1" x14ac:dyDescent="0.25">
      <c r="A72" s="17"/>
      <c r="B72" s="3" t="s">
        <v>13</v>
      </c>
      <c r="C72" s="24">
        <v>0.01</v>
      </c>
      <c r="D72" s="24">
        <v>39.28</v>
      </c>
      <c r="E72" s="24">
        <f>C72*D72</f>
        <v>0.39280000000000004</v>
      </c>
      <c r="F72" s="24">
        <f>E72-G72</f>
        <v>0</v>
      </c>
      <c r="G72" s="24">
        <f>E72</f>
        <v>0.39280000000000004</v>
      </c>
      <c r="H72" s="24"/>
      <c r="I72" s="24">
        <v>41.2</v>
      </c>
      <c r="J72" s="24">
        <f>H72*I72</f>
        <v>0</v>
      </c>
      <c r="K72" s="24">
        <f>J72-L72</f>
        <v>0</v>
      </c>
      <c r="L72" s="24">
        <f>J72</f>
        <v>0</v>
      </c>
      <c r="M72" s="24">
        <f t="shared" ref="M72:M74" si="380">C72+H72</f>
        <v>0.01</v>
      </c>
      <c r="N72" s="24">
        <f t="shared" ref="N72:P74" si="381">E72+J72</f>
        <v>0.39280000000000004</v>
      </c>
      <c r="O72" s="24">
        <f t="shared" si="381"/>
        <v>0</v>
      </c>
      <c r="P72" s="24">
        <f t="shared" si="381"/>
        <v>0.39280000000000004</v>
      </c>
      <c r="Q72" s="24">
        <f t="shared" ref="Q72:Q74" si="382">C72</f>
        <v>0.01</v>
      </c>
      <c r="R72" s="24">
        <v>41.2</v>
      </c>
      <c r="S72" s="24">
        <f>Q72*R72</f>
        <v>0.41200000000000003</v>
      </c>
      <c r="T72" s="24">
        <f>S72-U72</f>
        <v>0</v>
      </c>
      <c r="U72" s="24">
        <f>S72</f>
        <v>0.41200000000000003</v>
      </c>
      <c r="V72" s="24">
        <f t="shared" ref="V72:V73" si="383">H72</f>
        <v>0</v>
      </c>
      <c r="W72" s="24">
        <v>42.85</v>
      </c>
      <c r="X72" s="24">
        <f>V72*W72</f>
        <v>0</v>
      </c>
      <c r="Y72" s="24">
        <f>X72-Z72</f>
        <v>0</v>
      </c>
      <c r="Z72" s="24">
        <f>X72</f>
        <v>0</v>
      </c>
      <c r="AA72" s="24">
        <f t="shared" ref="AA72:AA73" si="384">Q72+V72</f>
        <v>0.01</v>
      </c>
      <c r="AB72" s="24">
        <f t="shared" ref="AB72:AD74" si="385">S72+X72</f>
        <v>0.41200000000000003</v>
      </c>
      <c r="AC72" s="24">
        <f t="shared" si="385"/>
        <v>0</v>
      </c>
      <c r="AD72" s="24">
        <f t="shared" si="385"/>
        <v>0.41200000000000003</v>
      </c>
      <c r="AE72" s="24">
        <f t="shared" si="107"/>
        <v>0.01</v>
      </c>
      <c r="AF72" s="24">
        <v>42.85</v>
      </c>
      <c r="AG72" s="24">
        <f>AE72*AF72</f>
        <v>0.42850000000000005</v>
      </c>
      <c r="AH72" s="24">
        <f>AG72-AI72</f>
        <v>0</v>
      </c>
      <c r="AI72" s="24">
        <f>AG72</f>
        <v>0.42850000000000005</v>
      </c>
      <c r="AJ72" s="24">
        <f t="shared" ref="AJ72:AJ73" si="386">H72</f>
        <v>0</v>
      </c>
      <c r="AK72" s="24">
        <v>44.56</v>
      </c>
      <c r="AL72" s="24">
        <f>AJ72*AK72</f>
        <v>0</v>
      </c>
      <c r="AM72" s="24">
        <f>AL72-AN72</f>
        <v>0</v>
      </c>
      <c r="AN72" s="24">
        <f>AL72</f>
        <v>0</v>
      </c>
      <c r="AO72" s="24">
        <f t="shared" ref="AO72:AO74" si="387">AE72+AJ72</f>
        <v>0.01</v>
      </c>
      <c r="AP72" s="24">
        <f t="shared" ref="AP72:AP74" si="388">AG72+AL72</f>
        <v>0.42850000000000005</v>
      </c>
      <c r="AQ72" s="24">
        <f t="shared" ref="AQ72:AQ74" si="389">AH72+AM72</f>
        <v>0</v>
      </c>
      <c r="AR72" s="24">
        <f t="shared" ref="AR72:AR74" si="390">AI72+AN72</f>
        <v>0.42850000000000005</v>
      </c>
    </row>
    <row r="73" spans="1:44" hidden="1" x14ac:dyDescent="0.25">
      <c r="A73" s="17"/>
      <c r="B73" s="3" t="s">
        <v>14</v>
      </c>
      <c r="C73" s="24">
        <v>0.01</v>
      </c>
      <c r="D73" s="24">
        <v>32.270000000000003</v>
      </c>
      <c r="E73" s="24">
        <f t="shared" ref="E73" si="391">C73*D73</f>
        <v>0.32270000000000004</v>
      </c>
      <c r="F73" s="24">
        <f>E73-G73</f>
        <v>0</v>
      </c>
      <c r="G73" s="24">
        <f>E73</f>
        <v>0.32270000000000004</v>
      </c>
      <c r="H73" s="24"/>
      <c r="I73" s="24">
        <v>33.85</v>
      </c>
      <c r="J73" s="24">
        <f t="shared" ref="J73" si="392">H73*I73</f>
        <v>0</v>
      </c>
      <c r="K73" s="24">
        <f>J73-L73</f>
        <v>0</v>
      </c>
      <c r="L73" s="24">
        <f>J73</f>
        <v>0</v>
      </c>
      <c r="M73" s="24">
        <f t="shared" si="380"/>
        <v>0.01</v>
      </c>
      <c r="N73" s="24">
        <f t="shared" si="381"/>
        <v>0.32270000000000004</v>
      </c>
      <c r="O73" s="24">
        <f t="shared" si="381"/>
        <v>0</v>
      </c>
      <c r="P73" s="24">
        <f t="shared" si="381"/>
        <v>0.32270000000000004</v>
      </c>
      <c r="Q73" s="24">
        <f t="shared" si="382"/>
        <v>0.01</v>
      </c>
      <c r="R73" s="24">
        <v>33.85</v>
      </c>
      <c r="S73" s="24">
        <f t="shared" ref="S73" si="393">Q73*R73</f>
        <v>0.33850000000000002</v>
      </c>
      <c r="T73" s="24">
        <f>S73-U73</f>
        <v>0</v>
      </c>
      <c r="U73" s="24">
        <f>S73</f>
        <v>0.33850000000000002</v>
      </c>
      <c r="V73" s="24">
        <f t="shared" si="383"/>
        <v>0</v>
      </c>
      <c r="W73" s="24">
        <v>35.200000000000003</v>
      </c>
      <c r="X73" s="24">
        <f t="shared" ref="X73" si="394">V73*W73</f>
        <v>0</v>
      </c>
      <c r="Y73" s="24">
        <f>X73-Z73</f>
        <v>0</v>
      </c>
      <c r="Z73" s="24">
        <f>X73</f>
        <v>0</v>
      </c>
      <c r="AA73" s="24">
        <f t="shared" si="384"/>
        <v>0.01</v>
      </c>
      <c r="AB73" s="24">
        <f t="shared" si="385"/>
        <v>0.33850000000000002</v>
      </c>
      <c r="AC73" s="24">
        <f t="shared" si="385"/>
        <v>0</v>
      </c>
      <c r="AD73" s="24">
        <f t="shared" si="385"/>
        <v>0.33850000000000002</v>
      </c>
      <c r="AE73" s="24">
        <f t="shared" si="107"/>
        <v>0.01</v>
      </c>
      <c r="AF73" s="24">
        <v>35.200000000000003</v>
      </c>
      <c r="AG73" s="24">
        <f t="shared" ref="AG73" si="395">AE73*AF73</f>
        <v>0.35200000000000004</v>
      </c>
      <c r="AH73" s="24">
        <f>AG73-AI73</f>
        <v>0</v>
      </c>
      <c r="AI73" s="24">
        <f>AG73</f>
        <v>0.35200000000000004</v>
      </c>
      <c r="AJ73" s="24">
        <f t="shared" si="386"/>
        <v>0</v>
      </c>
      <c r="AK73" s="24">
        <v>36.61</v>
      </c>
      <c r="AL73" s="24">
        <f t="shared" ref="AL73" si="396">AJ73*AK73</f>
        <v>0</v>
      </c>
      <c r="AM73" s="24">
        <f>AL73-AN73</f>
        <v>0</v>
      </c>
      <c r="AN73" s="24">
        <f>AL73</f>
        <v>0</v>
      </c>
      <c r="AO73" s="24">
        <f t="shared" si="387"/>
        <v>0.01</v>
      </c>
      <c r="AP73" s="24">
        <f t="shared" si="388"/>
        <v>0.35200000000000004</v>
      </c>
      <c r="AQ73" s="24">
        <f t="shared" si="389"/>
        <v>0</v>
      </c>
      <c r="AR73" s="24">
        <f t="shared" si="390"/>
        <v>0.35200000000000004</v>
      </c>
    </row>
    <row r="74" spans="1:44" ht="31.5" hidden="1" x14ac:dyDescent="0.25">
      <c r="A74" s="17"/>
      <c r="B74" s="3" t="s">
        <v>157</v>
      </c>
      <c r="C74" s="24">
        <v>0.01</v>
      </c>
      <c r="D74" s="24">
        <v>32.270000000000003</v>
      </c>
      <c r="E74" s="24">
        <f>C74*D74*0.5</f>
        <v>0.16135000000000002</v>
      </c>
      <c r="F74" s="24">
        <f>E74-G74</f>
        <v>0</v>
      </c>
      <c r="G74" s="24">
        <f>E74</f>
        <v>0.16135000000000002</v>
      </c>
      <c r="H74" s="24"/>
      <c r="I74" s="24">
        <v>33.85</v>
      </c>
      <c r="J74" s="24">
        <f>H74*I74*0.5</f>
        <v>0</v>
      </c>
      <c r="K74" s="24">
        <f>J74-L74</f>
        <v>0</v>
      </c>
      <c r="L74" s="24">
        <f>J74</f>
        <v>0</v>
      </c>
      <c r="M74" s="24">
        <f t="shared" si="380"/>
        <v>0.01</v>
      </c>
      <c r="N74" s="24">
        <f t="shared" si="381"/>
        <v>0.16135000000000002</v>
      </c>
      <c r="O74" s="24">
        <f t="shared" si="381"/>
        <v>0</v>
      </c>
      <c r="P74" s="24">
        <f t="shared" si="381"/>
        <v>0.16135000000000002</v>
      </c>
      <c r="Q74" s="24">
        <f t="shared" si="382"/>
        <v>0.01</v>
      </c>
      <c r="R74" s="24">
        <v>33.85</v>
      </c>
      <c r="S74" s="24">
        <f>Q74*R74*0.5</f>
        <v>0.16925000000000001</v>
      </c>
      <c r="T74" s="24">
        <f>S74-U74</f>
        <v>0</v>
      </c>
      <c r="U74" s="24">
        <f>S74</f>
        <v>0.16925000000000001</v>
      </c>
      <c r="V74" s="24">
        <f t="shared" ref="V74" si="397">H74</f>
        <v>0</v>
      </c>
      <c r="W74" s="24">
        <v>35.200000000000003</v>
      </c>
      <c r="X74" s="24">
        <f>V74*W74*0.5</f>
        <v>0</v>
      </c>
      <c r="Y74" s="24">
        <f>X74-Z74</f>
        <v>0</v>
      </c>
      <c r="Z74" s="24">
        <f>X74</f>
        <v>0</v>
      </c>
      <c r="AA74" s="24">
        <f>Q74+V74</f>
        <v>0.01</v>
      </c>
      <c r="AB74" s="24">
        <f t="shared" si="385"/>
        <v>0.16925000000000001</v>
      </c>
      <c r="AC74" s="24">
        <f t="shared" si="385"/>
        <v>0</v>
      </c>
      <c r="AD74" s="24">
        <f t="shared" si="385"/>
        <v>0.16925000000000001</v>
      </c>
      <c r="AE74" s="24">
        <f t="shared" si="107"/>
        <v>0.01</v>
      </c>
      <c r="AF74" s="24">
        <v>35.200000000000003</v>
      </c>
      <c r="AG74" s="24">
        <f>AE74*AF74*0.5</f>
        <v>0.17600000000000002</v>
      </c>
      <c r="AH74" s="24">
        <f>AG74-AI74</f>
        <v>0</v>
      </c>
      <c r="AI74" s="24">
        <f>AG74</f>
        <v>0.17600000000000002</v>
      </c>
      <c r="AJ74" s="24">
        <f>H74</f>
        <v>0</v>
      </c>
      <c r="AK74" s="24">
        <v>36.61</v>
      </c>
      <c r="AL74" s="24">
        <f>AJ74*AK74*0.5</f>
        <v>0</v>
      </c>
      <c r="AM74" s="24">
        <f>AL74-AN74</f>
        <v>0</v>
      </c>
      <c r="AN74" s="24">
        <f>AL74</f>
        <v>0</v>
      </c>
      <c r="AO74" s="24">
        <f t="shared" si="387"/>
        <v>0.01</v>
      </c>
      <c r="AP74" s="24">
        <f t="shared" si="388"/>
        <v>0.17600000000000002</v>
      </c>
      <c r="AQ74" s="24">
        <f t="shared" si="389"/>
        <v>0</v>
      </c>
      <c r="AR74" s="24">
        <f t="shared" si="390"/>
        <v>0.17600000000000002</v>
      </c>
    </row>
    <row r="75" spans="1:44" s="15" customFormat="1" x14ac:dyDescent="0.25">
      <c r="A75" s="22" t="s">
        <v>64</v>
      </c>
      <c r="B75" s="37" t="s">
        <v>22</v>
      </c>
      <c r="C75" s="8"/>
      <c r="D75" s="8"/>
      <c r="E75" s="8">
        <f t="shared" ref="E75:AD75" si="398">E76+E77+E78+E79+E80</f>
        <v>21173.91979</v>
      </c>
      <c r="F75" s="8">
        <f t="shared" si="398"/>
        <v>20793.054820285004</v>
      </c>
      <c r="G75" s="8">
        <f t="shared" si="398"/>
        <v>380.86496971500009</v>
      </c>
      <c r="H75" s="8"/>
      <c r="I75" s="8"/>
      <c r="J75" s="8">
        <f t="shared" si="398"/>
        <v>19246.448049999999</v>
      </c>
      <c r="K75" s="8">
        <f t="shared" si="398"/>
        <v>18963.680063025</v>
      </c>
      <c r="L75" s="8">
        <f t="shared" si="398"/>
        <v>282.76798697500004</v>
      </c>
      <c r="M75" s="8"/>
      <c r="N75" s="8">
        <f t="shared" si="398"/>
        <v>40420.367840000006</v>
      </c>
      <c r="O75" s="8">
        <f t="shared" si="398"/>
        <v>39756.734883310004</v>
      </c>
      <c r="P75" s="8">
        <f t="shared" si="398"/>
        <v>663.63295669000013</v>
      </c>
      <c r="Q75" s="8"/>
      <c r="R75" s="8"/>
      <c r="S75" s="8">
        <f t="shared" si="398"/>
        <v>22208.372750000002</v>
      </c>
      <c r="T75" s="8">
        <f t="shared" si="398"/>
        <v>21808.863856975004</v>
      </c>
      <c r="U75" s="8">
        <f t="shared" si="398"/>
        <v>399.50889302500002</v>
      </c>
      <c r="V75" s="8"/>
      <c r="W75" s="8"/>
      <c r="X75" s="8">
        <f t="shared" si="398"/>
        <v>20014.906000000003</v>
      </c>
      <c r="Y75" s="8">
        <f t="shared" si="398"/>
        <v>19720.840564350001</v>
      </c>
      <c r="Z75" s="8">
        <f t="shared" si="398"/>
        <v>294.06543564999998</v>
      </c>
      <c r="AA75" s="8"/>
      <c r="AB75" s="8">
        <f t="shared" si="398"/>
        <v>42223.278750000005</v>
      </c>
      <c r="AC75" s="8">
        <f t="shared" si="398"/>
        <v>41529.704421325005</v>
      </c>
      <c r="AD75" s="8">
        <f t="shared" si="398"/>
        <v>693.57432867500006</v>
      </c>
      <c r="AE75" s="8"/>
      <c r="AF75" s="8"/>
      <c r="AG75" s="8">
        <f t="shared" ref="AG75:AI75" si="399">AG76+AG77+AG78+AG79+AG80</f>
        <v>23095.103600000002</v>
      </c>
      <c r="AH75" s="8">
        <f t="shared" si="399"/>
        <v>22679.631833650004</v>
      </c>
      <c r="AI75" s="8">
        <f t="shared" si="399"/>
        <v>415.47176635</v>
      </c>
      <c r="AJ75" s="8"/>
      <c r="AK75" s="8"/>
      <c r="AL75" s="8">
        <f t="shared" ref="AL75:AR75" si="400">AL76+AL77+AL78+AL79+AL80</f>
        <v>20815.832850000003</v>
      </c>
      <c r="AM75" s="8">
        <f t="shared" si="400"/>
        <v>20510.004915525002</v>
      </c>
      <c r="AN75" s="8">
        <f t="shared" si="400"/>
        <v>305.82793447500001</v>
      </c>
      <c r="AO75" s="8"/>
      <c r="AP75" s="8">
        <f t="shared" si="400"/>
        <v>43910.936450000001</v>
      </c>
      <c r="AQ75" s="8">
        <f t="shared" si="400"/>
        <v>43189.636749175006</v>
      </c>
      <c r="AR75" s="8">
        <f t="shared" si="400"/>
        <v>721.29970082500006</v>
      </c>
    </row>
    <row r="76" spans="1:44" s="15" customFormat="1" x14ac:dyDescent="0.25">
      <c r="A76" s="22"/>
      <c r="B76" s="2" t="s">
        <v>23</v>
      </c>
      <c r="C76" s="14">
        <f>C83+C192+C306</f>
        <v>137.50400000000002</v>
      </c>
      <c r="D76" s="14"/>
      <c r="E76" s="14">
        <f t="shared" ref="E76:H79" si="401">E83+E192+E306</f>
        <v>5401.1571199999998</v>
      </c>
      <c r="F76" s="14">
        <f t="shared" si="401"/>
        <v>5308.4265064800002</v>
      </c>
      <c r="G76" s="14">
        <f t="shared" si="401"/>
        <v>92.73061352000002</v>
      </c>
      <c r="H76" s="14">
        <f t="shared" si="401"/>
        <v>120.79999999999998</v>
      </c>
      <c r="I76" s="14"/>
      <c r="J76" s="14">
        <f t="shared" ref="J76:Q79" si="402">J83+J192+J306</f>
        <v>4976.9600000000009</v>
      </c>
      <c r="K76" s="14">
        <f t="shared" si="402"/>
        <v>4899.8500388000011</v>
      </c>
      <c r="L76" s="14">
        <f t="shared" si="402"/>
        <v>77.109961200000001</v>
      </c>
      <c r="M76" s="14">
        <f t="shared" si="402"/>
        <v>258.30399999999997</v>
      </c>
      <c r="N76" s="14">
        <f t="shared" si="402"/>
        <v>10378.117119999999</v>
      </c>
      <c r="O76" s="14">
        <f t="shared" si="402"/>
        <v>10208.276545279999</v>
      </c>
      <c r="P76" s="14">
        <f t="shared" si="402"/>
        <v>169.84057472000001</v>
      </c>
      <c r="Q76" s="14">
        <f t="shared" si="402"/>
        <v>137.50400000000002</v>
      </c>
      <c r="R76" s="14"/>
      <c r="S76" s="14">
        <f t="shared" ref="S76:V79" si="403">S83+S192+S306</f>
        <v>5664.3408000000009</v>
      </c>
      <c r="T76" s="14">
        <f t="shared" si="403"/>
        <v>5567.0775292000017</v>
      </c>
      <c r="U76" s="14">
        <f t="shared" si="403"/>
        <v>97.263270800000015</v>
      </c>
      <c r="V76" s="14">
        <f t="shared" si="403"/>
        <v>120.79999999999998</v>
      </c>
      <c r="W76" s="14"/>
      <c r="X76" s="14">
        <f t="shared" ref="X76:AE79" si="404">X83+X192+X306</f>
        <v>5176.2800000000007</v>
      </c>
      <c r="Y76" s="14">
        <f t="shared" si="404"/>
        <v>5096.0818971500012</v>
      </c>
      <c r="Z76" s="14">
        <f t="shared" si="404"/>
        <v>80.198102849999998</v>
      </c>
      <c r="AA76" s="14">
        <f t="shared" si="404"/>
        <v>258.30399999999997</v>
      </c>
      <c r="AB76" s="14">
        <f t="shared" si="404"/>
        <v>10840.620800000004</v>
      </c>
      <c r="AC76" s="14">
        <f t="shared" si="404"/>
        <v>10663.159426350003</v>
      </c>
      <c r="AD76" s="14">
        <f t="shared" si="404"/>
        <v>177.46137364999998</v>
      </c>
      <c r="AE76" s="14">
        <f t="shared" si="404"/>
        <v>137.50400000000002</v>
      </c>
      <c r="AF76" s="14"/>
      <c r="AG76" s="14">
        <f t="shared" ref="AG76:AJ79" si="405">AG83+AG192+AG306</f>
        <v>5891.1893999999993</v>
      </c>
      <c r="AH76" s="14">
        <f t="shared" si="405"/>
        <v>5790.0308768499999</v>
      </c>
      <c r="AI76" s="14">
        <f t="shared" si="405"/>
        <v>101.15852315000001</v>
      </c>
      <c r="AJ76" s="14">
        <f t="shared" si="405"/>
        <v>120.79999999999998</v>
      </c>
      <c r="AK76" s="14"/>
      <c r="AL76" s="14">
        <f t="shared" ref="AL76:AR79" si="406">AL83+AL192+AL306</f>
        <v>5382.8480000000009</v>
      </c>
      <c r="AM76" s="14">
        <f t="shared" si="406"/>
        <v>5299.4494594400003</v>
      </c>
      <c r="AN76" s="14">
        <f t="shared" si="406"/>
        <v>83.398540559999986</v>
      </c>
      <c r="AO76" s="14">
        <f t="shared" si="406"/>
        <v>258.30399999999997</v>
      </c>
      <c r="AP76" s="14">
        <f t="shared" si="406"/>
        <v>11274.037399999999</v>
      </c>
      <c r="AQ76" s="14">
        <f t="shared" si="406"/>
        <v>11089.48033629</v>
      </c>
      <c r="AR76" s="14">
        <f t="shared" si="406"/>
        <v>184.55706371000002</v>
      </c>
    </row>
    <row r="77" spans="1:44" s="15" customFormat="1" x14ac:dyDescent="0.25">
      <c r="A77" s="22"/>
      <c r="B77" s="2" t="s">
        <v>24</v>
      </c>
      <c r="C77" s="14">
        <f>C84+C193+C307</f>
        <v>3.71</v>
      </c>
      <c r="D77" s="14"/>
      <c r="E77" s="14">
        <f t="shared" si="401"/>
        <v>684.56920000000002</v>
      </c>
      <c r="F77" s="14">
        <f t="shared" si="401"/>
        <v>562.78600000000006</v>
      </c>
      <c r="G77" s="14">
        <f t="shared" si="401"/>
        <v>121.78320000000002</v>
      </c>
      <c r="H77" s="14">
        <f t="shared" si="401"/>
        <v>2.1800000000000002</v>
      </c>
      <c r="I77" s="14"/>
      <c r="J77" s="14">
        <f t="shared" si="402"/>
        <v>421.96080000000006</v>
      </c>
      <c r="K77" s="14">
        <f t="shared" si="402"/>
        <v>353.05344000000002</v>
      </c>
      <c r="L77" s="14">
        <f t="shared" si="402"/>
        <v>68.907360000000011</v>
      </c>
      <c r="M77" s="14">
        <f t="shared" si="402"/>
        <v>5.8900000000000006</v>
      </c>
      <c r="N77" s="14">
        <f t="shared" si="402"/>
        <v>1106.53</v>
      </c>
      <c r="O77" s="14">
        <f t="shared" si="402"/>
        <v>915.83943999999997</v>
      </c>
      <c r="P77" s="14">
        <f t="shared" si="402"/>
        <v>190.69056000000003</v>
      </c>
      <c r="Q77" s="14">
        <f t="shared" si="402"/>
        <v>3.71</v>
      </c>
      <c r="R77" s="14"/>
      <c r="S77" s="14">
        <f t="shared" si="403"/>
        <v>718.10760000000005</v>
      </c>
      <c r="T77" s="14">
        <f t="shared" si="403"/>
        <v>590.35799999999995</v>
      </c>
      <c r="U77" s="14">
        <f t="shared" si="403"/>
        <v>127.74959999999999</v>
      </c>
      <c r="V77" s="14">
        <f t="shared" si="403"/>
        <v>2.1800000000000002</v>
      </c>
      <c r="W77" s="14"/>
      <c r="X77" s="14">
        <f t="shared" si="404"/>
        <v>438.83400000000006</v>
      </c>
      <c r="Y77" s="14">
        <f t="shared" si="404"/>
        <v>367.1712</v>
      </c>
      <c r="Z77" s="14">
        <f t="shared" si="404"/>
        <v>71.662800000000004</v>
      </c>
      <c r="AA77" s="14">
        <f t="shared" si="404"/>
        <v>5.8900000000000006</v>
      </c>
      <c r="AB77" s="14">
        <f t="shared" si="404"/>
        <v>1156.9416000000001</v>
      </c>
      <c r="AC77" s="14">
        <f t="shared" si="404"/>
        <v>957.52920000000006</v>
      </c>
      <c r="AD77" s="14">
        <f t="shared" si="404"/>
        <v>199.41239999999999</v>
      </c>
      <c r="AE77" s="14">
        <f t="shared" si="404"/>
        <v>3.71</v>
      </c>
      <c r="AF77" s="14"/>
      <c r="AG77" s="14">
        <f t="shared" si="405"/>
        <v>746.82300000000009</v>
      </c>
      <c r="AH77" s="14">
        <f t="shared" si="405"/>
        <v>613.96500000000003</v>
      </c>
      <c r="AI77" s="14">
        <f t="shared" si="405"/>
        <v>132.858</v>
      </c>
      <c r="AJ77" s="14">
        <f t="shared" si="405"/>
        <v>2.1800000000000002</v>
      </c>
      <c r="AK77" s="14"/>
      <c r="AL77" s="14">
        <f t="shared" si="406"/>
        <v>456.38300000000004</v>
      </c>
      <c r="AM77" s="14">
        <f t="shared" si="406"/>
        <v>381.8544</v>
      </c>
      <c r="AN77" s="14">
        <f t="shared" si="406"/>
        <v>74.528599999999997</v>
      </c>
      <c r="AO77" s="14">
        <f t="shared" si="406"/>
        <v>5.8900000000000006</v>
      </c>
      <c r="AP77" s="14">
        <f t="shared" si="406"/>
        <v>1203.2060000000001</v>
      </c>
      <c r="AQ77" s="14">
        <f t="shared" si="406"/>
        <v>995.81939999999997</v>
      </c>
      <c r="AR77" s="14">
        <f t="shared" si="406"/>
        <v>207.38659999999999</v>
      </c>
    </row>
    <row r="78" spans="1:44" s="15" customFormat="1" x14ac:dyDescent="0.25">
      <c r="A78" s="22"/>
      <c r="B78" s="2" t="s">
        <v>25</v>
      </c>
      <c r="C78" s="14">
        <f>C85+C194+C308</f>
        <v>139.29400000000001</v>
      </c>
      <c r="D78" s="14"/>
      <c r="E78" s="14">
        <f t="shared" si="401"/>
        <v>4495.0173800000002</v>
      </c>
      <c r="F78" s="14">
        <f t="shared" si="401"/>
        <v>4397.5374870700007</v>
      </c>
      <c r="G78" s="14">
        <f t="shared" si="401"/>
        <v>97.479892930000034</v>
      </c>
      <c r="H78" s="14">
        <f t="shared" si="401"/>
        <v>121.07000000000001</v>
      </c>
      <c r="I78" s="14"/>
      <c r="J78" s="14">
        <f t="shared" si="402"/>
        <v>4098.2195000000002</v>
      </c>
      <c r="K78" s="14">
        <f t="shared" si="402"/>
        <v>4022.81520615</v>
      </c>
      <c r="L78" s="14">
        <f t="shared" si="402"/>
        <v>75.404293850000002</v>
      </c>
      <c r="M78" s="14">
        <f t="shared" si="402"/>
        <v>260.36400000000003</v>
      </c>
      <c r="N78" s="14">
        <f t="shared" si="402"/>
        <v>8593.2368800000022</v>
      </c>
      <c r="O78" s="14">
        <f t="shared" si="402"/>
        <v>8420.352693220002</v>
      </c>
      <c r="P78" s="14">
        <f t="shared" si="402"/>
        <v>172.88418678000002</v>
      </c>
      <c r="Q78" s="14">
        <f t="shared" si="402"/>
        <v>139.29400000000001</v>
      </c>
      <c r="R78" s="14"/>
      <c r="S78" s="14">
        <f t="shared" si="403"/>
        <v>4714.4249</v>
      </c>
      <c r="T78" s="14">
        <f t="shared" si="403"/>
        <v>4612.1722078499997</v>
      </c>
      <c r="U78" s="14">
        <f t="shared" si="403"/>
        <v>102.25269215</v>
      </c>
      <c r="V78" s="14">
        <f t="shared" si="403"/>
        <v>121.07000000000001</v>
      </c>
      <c r="W78" s="14"/>
      <c r="X78" s="14">
        <f t="shared" si="404"/>
        <v>4261.6639999999998</v>
      </c>
      <c r="Y78" s="14">
        <f t="shared" si="404"/>
        <v>4183.2524448000004</v>
      </c>
      <c r="Z78" s="14">
        <f t="shared" si="404"/>
        <v>78.411555200000009</v>
      </c>
      <c r="AA78" s="14">
        <f t="shared" si="404"/>
        <v>260.36400000000003</v>
      </c>
      <c r="AB78" s="14">
        <f t="shared" si="404"/>
        <v>8976.0888999999988</v>
      </c>
      <c r="AC78" s="14">
        <f t="shared" si="404"/>
        <v>8795.424652650001</v>
      </c>
      <c r="AD78" s="14">
        <f t="shared" si="404"/>
        <v>180.66424735000001</v>
      </c>
      <c r="AE78" s="14">
        <f t="shared" si="404"/>
        <v>139.29400000000001</v>
      </c>
      <c r="AF78" s="14"/>
      <c r="AG78" s="14">
        <f t="shared" si="405"/>
        <v>4902.4448000000002</v>
      </c>
      <c r="AH78" s="14">
        <f t="shared" si="405"/>
        <v>4796.114083200001</v>
      </c>
      <c r="AI78" s="14">
        <f t="shared" si="405"/>
        <v>106.33071680000002</v>
      </c>
      <c r="AJ78" s="14">
        <f t="shared" si="405"/>
        <v>121.07000000000001</v>
      </c>
      <c r="AK78" s="14"/>
      <c r="AL78" s="14">
        <f t="shared" si="406"/>
        <v>4432.3727000000008</v>
      </c>
      <c r="AM78" s="14">
        <f t="shared" si="406"/>
        <v>4350.8202273899997</v>
      </c>
      <c r="AN78" s="14">
        <f t="shared" si="406"/>
        <v>81.552472609999981</v>
      </c>
      <c r="AO78" s="14">
        <f t="shared" si="406"/>
        <v>260.36400000000003</v>
      </c>
      <c r="AP78" s="14">
        <f t="shared" si="406"/>
        <v>9334.817500000001</v>
      </c>
      <c r="AQ78" s="14">
        <f t="shared" si="406"/>
        <v>9146.9343105900007</v>
      </c>
      <c r="AR78" s="14">
        <f t="shared" si="406"/>
        <v>187.88318941</v>
      </c>
    </row>
    <row r="79" spans="1:44" s="15" customFormat="1" ht="31.5" x14ac:dyDescent="0.25">
      <c r="A79" s="22"/>
      <c r="B79" s="2" t="s">
        <v>157</v>
      </c>
      <c r="C79" s="14">
        <f>C86+C195+C309</f>
        <v>139.29400000000001</v>
      </c>
      <c r="D79" s="14"/>
      <c r="E79" s="14">
        <f t="shared" si="401"/>
        <v>2247.5086900000001</v>
      </c>
      <c r="F79" s="14">
        <f t="shared" si="401"/>
        <v>2198.7687435350003</v>
      </c>
      <c r="G79" s="14">
        <f t="shared" si="401"/>
        <v>48.739946465000017</v>
      </c>
      <c r="H79" s="14">
        <f t="shared" si="401"/>
        <v>121.07000000000001</v>
      </c>
      <c r="I79" s="14"/>
      <c r="J79" s="14">
        <f t="shared" si="402"/>
        <v>2049.1097500000001</v>
      </c>
      <c r="K79" s="14">
        <f t="shared" si="402"/>
        <v>2011.407603075</v>
      </c>
      <c r="L79" s="14">
        <f t="shared" si="402"/>
        <v>37.702146925000001</v>
      </c>
      <c r="M79" s="14">
        <f t="shared" si="402"/>
        <v>260.36400000000003</v>
      </c>
      <c r="N79" s="14">
        <f t="shared" si="402"/>
        <v>4296.6184400000011</v>
      </c>
      <c r="O79" s="14">
        <f t="shared" si="402"/>
        <v>4210.176346610001</v>
      </c>
      <c r="P79" s="14">
        <f t="shared" si="402"/>
        <v>86.442093390000011</v>
      </c>
      <c r="Q79" s="14">
        <f t="shared" si="402"/>
        <v>139.29400000000001</v>
      </c>
      <c r="R79" s="14"/>
      <c r="S79" s="14">
        <f t="shared" si="403"/>
        <v>2357.21245</v>
      </c>
      <c r="T79" s="14">
        <f t="shared" si="403"/>
        <v>2306.0861039249999</v>
      </c>
      <c r="U79" s="14">
        <f t="shared" si="403"/>
        <v>51.126346075000001</v>
      </c>
      <c r="V79" s="14">
        <f t="shared" si="403"/>
        <v>121.07000000000001</v>
      </c>
      <c r="W79" s="14"/>
      <c r="X79" s="14">
        <f t="shared" si="404"/>
        <v>2130.8319999999999</v>
      </c>
      <c r="Y79" s="14">
        <f t="shared" si="404"/>
        <v>2091.6262224000002</v>
      </c>
      <c r="Z79" s="14">
        <f t="shared" si="404"/>
        <v>39.205777600000005</v>
      </c>
      <c r="AA79" s="14">
        <f t="shared" si="404"/>
        <v>260.36400000000003</v>
      </c>
      <c r="AB79" s="14">
        <f t="shared" si="404"/>
        <v>4488.0444499999994</v>
      </c>
      <c r="AC79" s="14">
        <f t="shared" si="404"/>
        <v>4397.7123263250005</v>
      </c>
      <c r="AD79" s="14">
        <f t="shared" si="404"/>
        <v>90.332123675000005</v>
      </c>
      <c r="AE79" s="14">
        <f t="shared" si="404"/>
        <v>139.29400000000001</v>
      </c>
      <c r="AF79" s="14"/>
      <c r="AG79" s="14">
        <f t="shared" si="405"/>
        <v>2451.2224000000001</v>
      </c>
      <c r="AH79" s="14">
        <f t="shared" si="405"/>
        <v>2398.0570416000005</v>
      </c>
      <c r="AI79" s="14">
        <f t="shared" si="405"/>
        <v>53.165358400000009</v>
      </c>
      <c r="AJ79" s="14">
        <f t="shared" si="405"/>
        <v>121.07000000000001</v>
      </c>
      <c r="AK79" s="14"/>
      <c r="AL79" s="14">
        <f t="shared" si="406"/>
        <v>2216.1863500000004</v>
      </c>
      <c r="AM79" s="14">
        <f t="shared" si="406"/>
        <v>2175.4101136949998</v>
      </c>
      <c r="AN79" s="14">
        <f t="shared" si="406"/>
        <v>40.776236304999991</v>
      </c>
      <c r="AO79" s="14">
        <f t="shared" si="406"/>
        <v>260.36400000000003</v>
      </c>
      <c r="AP79" s="14">
        <f t="shared" si="406"/>
        <v>4667.4087500000005</v>
      </c>
      <c r="AQ79" s="14">
        <f t="shared" si="406"/>
        <v>4573.4671552950003</v>
      </c>
      <c r="AR79" s="14">
        <f t="shared" si="406"/>
        <v>93.941594705</v>
      </c>
    </row>
    <row r="80" spans="1:44" s="15" customFormat="1" ht="47.25" x14ac:dyDescent="0.25">
      <c r="A80" s="22"/>
      <c r="B80" s="2" t="s">
        <v>162</v>
      </c>
      <c r="C80" s="14">
        <f>C87+C196</f>
        <v>129.31</v>
      </c>
      <c r="D80" s="14"/>
      <c r="E80" s="14">
        <f>E87+E196</f>
        <v>8345.6674000000003</v>
      </c>
      <c r="F80" s="14">
        <f>F87+F196</f>
        <v>8325.5360832000006</v>
      </c>
      <c r="G80" s="14">
        <f>G87+G196</f>
        <v>20.1313168</v>
      </c>
      <c r="H80" s="14">
        <f>H87+H196</f>
        <v>113.74000000000001</v>
      </c>
      <c r="I80" s="14"/>
      <c r="J80" s="14">
        <f t="shared" ref="J80:Q80" si="407">J87+J196</f>
        <v>7700.1980000000003</v>
      </c>
      <c r="K80" s="14">
        <f t="shared" si="407"/>
        <v>7676.5537750000003</v>
      </c>
      <c r="L80" s="14">
        <f t="shared" si="407"/>
        <v>23.644224999999999</v>
      </c>
      <c r="M80" s="14">
        <f t="shared" si="407"/>
        <v>243.05</v>
      </c>
      <c r="N80" s="14">
        <f t="shared" si="407"/>
        <v>16045.865400000002</v>
      </c>
      <c r="O80" s="14">
        <f t="shared" si="407"/>
        <v>16002.089858200003</v>
      </c>
      <c r="P80" s="14">
        <f t="shared" si="407"/>
        <v>43.775541799999999</v>
      </c>
      <c r="Q80" s="14">
        <f t="shared" si="407"/>
        <v>129.31</v>
      </c>
      <c r="R80" s="14"/>
      <c r="S80" s="14">
        <f>S87+S196</f>
        <v>8754.2870000000003</v>
      </c>
      <c r="T80" s="14">
        <f>T87+T196</f>
        <v>8733.170016</v>
      </c>
      <c r="U80" s="14">
        <f>U87+U196</f>
        <v>21.116984000000002</v>
      </c>
      <c r="V80" s="14">
        <f>V87+V196</f>
        <v>113.74000000000001</v>
      </c>
      <c r="W80" s="14"/>
      <c r="X80" s="14">
        <f t="shared" ref="X80:AE80" si="408">X87+X196</f>
        <v>8007.2960000000003</v>
      </c>
      <c r="Y80" s="14">
        <f t="shared" si="408"/>
        <v>7982.7088000000003</v>
      </c>
      <c r="Z80" s="14">
        <f t="shared" si="408"/>
        <v>24.587200000000003</v>
      </c>
      <c r="AA80" s="14">
        <f t="shared" si="408"/>
        <v>243.05</v>
      </c>
      <c r="AB80" s="14">
        <f t="shared" si="408"/>
        <v>16761.582999999999</v>
      </c>
      <c r="AC80" s="14">
        <f t="shared" si="408"/>
        <v>16715.878816</v>
      </c>
      <c r="AD80" s="14">
        <f t="shared" si="408"/>
        <v>45.704184000000005</v>
      </c>
      <c r="AE80" s="14">
        <f t="shared" si="408"/>
        <v>129.31</v>
      </c>
      <c r="AF80" s="14"/>
      <c r="AG80" s="14">
        <f>AG87+AG196</f>
        <v>9103.4240000000009</v>
      </c>
      <c r="AH80" s="14">
        <f>AH87+AH196</f>
        <v>9081.4648320000015</v>
      </c>
      <c r="AI80" s="14">
        <f>AI87+AI196</f>
        <v>21.959168000000002</v>
      </c>
      <c r="AJ80" s="14">
        <f>AJ87+AJ196</f>
        <v>113.74000000000001</v>
      </c>
      <c r="AK80" s="14"/>
      <c r="AL80" s="14">
        <f t="shared" ref="AL80:AR80" si="409">AL87+AL196</f>
        <v>8328.0428000000011</v>
      </c>
      <c r="AM80" s="14">
        <f t="shared" si="409"/>
        <v>8302.4707149999995</v>
      </c>
      <c r="AN80" s="14">
        <f t="shared" si="409"/>
        <v>25.572084999999998</v>
      </c>
      <c r="AO80" s="14">
        <f t="shared" si="409"/>
        <v>243.05</v>
      </c>
      <c r="AP80" s="14">
        <f t="shared" si="409"/>
        <v>17431.466800000002</v>
      </c>
      <c r="AQ80" s="14">
        <f t="shared" si="409"/>
        <v>17383.935547000001</v>
      </c>
      <c r="AR80" s="14">
        <f t="shared" si="409"/>
        <v>47.531253000000007</v>
      </c>
    </row>
    <row r="81" spans="1:44" s="15" customFormat="1" hidden="1" x14ac:dyDescent="0.25">
      <c r="A81" s="22" t="s">
        <v>82</v>
      </c>
      <c r="B81" s="1" t="s">
        <v>26</v>
      </c>
      <c r="C81" s="8"/>
      <c r="D81" s="8"/>
      <c r="E81" s="8">
        <f t="shared" ref="E81:AD81" si="410">SUM(E83:E87)</f>
        <v>11858.3215</v>
      </c>
      <c r="F81" s="8">
        <f t="shared" si="410"/>
        <v>11858.3215</v>
      </c>
      <c r="G81" s="8">
        <f t="shared" si="410"/>
        <v>0</v>
      </c>
      <c r="H81" s="8"/>
      <c r="I81" s="8"/>
      <c r="J81" s="8">
        <f t="shared" si="410"/>
        <v>12276.20405</v>
      </c>
      <c r="K81" s="8">
        <f t="shared" si="410"/>
        <v>12276.20405</v>
      </c>
      <c r="L81" s="8">
        <f t="shared" si="410"/>
        <v>0</v>
      </c>
      <c r="M81" s="8"/>
      <c r="N81" s="8">
        <f t="shared" si="410"/>
        <v>24134.525550000002</v>
      </c>
      <c r="O81" s="8">
        <f t="shared" si="410"/>
        <v>24134.525550000002</v>
      </c>
      <c r="P81" s="8">
        <f t="shared" si="410"/>
        <v>0</v>
      </c>
      <c r="Q81" s="8"/>
      <c r="R81" s="8"/>
      <c r="S81" s="8">
        <f t="shared" si="410"/>
        <v>12438.686899999999</v>
      </c>
      <c r="T81" s="8">
        <f t="shared" si="410"/>
        <v>12438.686899999999</v>
      </c>
      <c r="U81" s="8">
        <f t="shared" si="410"/>
        <v>0</v>
      </c>
      <c r="V81" s="8"/>
      <c r="W81" s="8"/>
      <c r="X81" s="8">
        <f t="shared" si="410"/>
        <v>12766.343000000001</v>
      </c>
      <c r="Y81" s="8">
        <f t="shared" si="410"/>
        <v>12766.343000000001</v>
      </c>
      <c r="Z81" s="8">
        <f t="shared" si="410"/>
        <v>0</v>
      </c>
      <c r="AA81" s="8"/>
      <c r="AB81" s="8">
        <f t="shared" si="410"/>
        <v>25205.029900000001</v>
      </c>
      <c r="AC81" s="8">
        <f t="shared" si="410"/>
        <v>25205.029900000001</v>
      </c>
      <c r="AD81" s="8">
        <f t="shared" si="410"/>
        <v>0</v>
      </c>
      <c r="AE81" s="8"/>
      <c r="AF81" s="8"/>
      <c r="AG81" s="8">
        <f t="shared" ref="AG81:AI81" si="411">SUM(AG83:AG87)</f>
        <v>12935.312000000002</v>
      </c>
      <c r="AH81" s="8">
        <f t="shared" si="411"/>
        <v>12935.312000000002</v>
      </c>
      <c r="AI81" s="8">
        <f t="shared" si="411"/>
        <v>0</v>
      </c>
      <c r="AJ81" s="8"/>
      <c r="AK81" s="8"/>
      <c r="AL81" s="8">
        <f t="shared" ref="AL81:AR81" si="412">SUM(AL83:AL87)</f>
        <v>13277.22075</v>
      </c>
      <c r="AM81" s="8">
        <f t="shared" si="412"/>
        <v>13277.22075</v>
      </c>
      <c r="AN81" s="8">
        <f t="shared" si="412"/>
        <v>0</v>
      </c>
      <c r="AO81" s="8"/>
      <c r="AP81" s="8">
        <f t="shared" si="412"/>
        <v>26212.532750000002</v>
      </c>
      <c r="AQ81" s="8">
        <f t="shared" si="412"/>
        <v>26212.532750000002</v>
      </c>
      <c r="AR81" s="8">
        <f t="shared" si="412"/>
        <v>0</v>
      </c>
    </row>
    <row r="82" spans="1:44" s="15" customFormat="1" hidden="1" x14ac:dyDescent="0.25">
      <c r="A82" s="22"/>
      <c r="B82" s="6" t="s">
        <v>10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</row>
    <row r="83" spans="1:44" s="15" customFormat="1" hidden="1" x14ac:dyDescent="0.25">
      <c r="A83" s="22"/>
      <c r="B83" s="2" t="s">
        <v>23</v>
      </c>
      <c r="C83" s="8">
        <f>C89+C94+C100+C105+C110+C115+C120+C125+C130+C135+C140+C145+C150+C155+C160+C165+C170+C175+C181+C186</f>
        <v>76.459999999999994</v>
      </c>
      <c r="D83" s="8"/>
      <c r="E83" s="8">
        <f>E89+E94+E100+E105+E110+E115+E120+E125+E130+E135+E140+E145+E150+E155+E160+E165+E170+E175+E181+E186</f>
        <v>3003.3487999999998</v>
      </c>
      <c r="F83" s="8">
        <f>F89+F94+F100+F105+F110+F115+F120+F125+F130+F135+F140+F145+F150+F155+F160+F165+F170+F175+F181+F186</f>
        <v>3003.3487999999998</v>
      </c>
      <c r="G83" s="8">
        <f>G89+G94+G100+G105+G110+G115+G120+G125+G130+G135+G140+G145+G150+G155+G160+G165+G170+G175+G181+G186</f>
        <v>0</v>
      </c>
      <c r="H83" s="8">
        <f>H89+H94+H100+H105+H110+H115+H120+H125+H130+H135+H140+H145+H150+H155+H160+H165+H170+H175+H181+H186</f>
        <v>75.759999999999991</v>
      </c>
      <c r="I83" s="8"/>
      <c r="J83" s="8">
        <f t="shared" ref="J83:Q83" si="413">J89+J94+J100+J105+J110+J115+J120+J125+J130+J135+J140+J145+J150+J155+J160+J165+J170+J175+J181+J186</f>
        <v>3121.3120000000004</v>
      </c>
      <c r="K83" s="8">
        <f t="shared" si="413"/>
        <v>3121.3120000000004</v>
      </c>
      <c r="L83" s="8">
        <f t="shared" si="413"/>
        <v>0</v>
      </c>
      <c r="M83" s="8">
        <f t="shared" si="413"/>
        <v>152.22</v>
      </c>
      <c r="N83" s="8">
        <f t="shared" si="413"/>
        <v>6124.6607999999997</v>
      </c>
      <c r="O83" s="8">
        <f t="shared" si="413"/>
        <v>6124.6607999999997</v>
      </c>
      <c r="P83" s="8">
        <f t="shared" si="413"/>
        <v>0</v>
      </c>
      <c r="Q83" s="8">
        <f t="shared" si="413"/>
        <v>76.459999999999994</v>
      </c>
      <c r="R83" s="8"/>
      <c r="S83" s="8">
        <f>S89+S94+S100+S105+S110+S115+S120+S125+S130+S135+S140+S145+S150+S155+S160+S165+S170+S175+S181+S186</f>
        <v>3150.1520000000005</v>
      </c>
      <c r="T83" s="8">
        <f>T89+T94+T100+T105+T110+T115+T120+T125+T130+T135+T140+T145+T150+T155+T160+T165+T170+T175+T181+T186</f>
        <v>3150.1520000000005</v>
      </c>
      <c r="U83" s="8">
        <f>U89+U94+U100+U105+U110+U115+U120+U125+U130+U135+U140+U145+U150+U155+U160+U165+U170+U175+U181+U186</f>
        <v>0</v>
      </c>
      <c r="V83" s="8">
        <f>V89+V94+V100+V105+V110+V115+V120+V125+V130+V135+V140+V145+V150+V155+V160+V165+V170+V175+V181+V186</f>
        <v>75.759999999999991</v>
      </c>
      <c r="W83" s="8"/>
      <c r="X83" s="8">
        <f t="shared" ref="X83:AE83" si="414">X89+X94+X100+X105+X110+X115+X120+X125+X130+X135+X140+X145+X150+X155+X160+X165+X170+X175+X181+X186</f>
        <v>3246.3160000000007</v>
      </c>
      <c r="Y83" s="8">
        <f t="shared" si="414"/>
        <v>3246.3160000000007</v>
      </c>
      <c r="Z83" s="8">
        <f t="shared" si="414"/>
        <v>0</v>
      </c>
      <c r="AA83" s="8">
        <f t="shared" si="414"/>
        <v>152.22</v>
      </c>
      <c r="AB83" s="8">
        <f t="shared" si="414"/>
        <v>6396.4680000000017</v>
      </c>
      <c r="AC83" s="8">
        <f t="shared" si="414"/>
        <v>6396.4680000000017</v>
      </c>
      <c r="AD83" s="8">
        <f t="shared" si="414"/>
        <v>0</v>
      </c>
      <c r="AE83" s="8">
        <f t="shared" si="414"/>
        <v>76.459999999999994</v>
      </c>
      <c r="AF83" s="8"/>
      <c r="AG83" s="8">
        <f>AG89+AG94+AG100+AG105+AG110+AG115+AG120+AG125+AG130+AG135+AG140+AG145+AG150+AG155+AG160+AG165+AG170+AG175+AG181+AG186</f>
        <v>3276.3110000000001</v>
      </c>
      <c r="AH83" s="8">
        <f>AH89+AH94+AH100+AH105+AH110+AH115+AH120+AH125+AH130+AH135+AH140+AH145+AH150+AH155+AH160+AH165+AH170+AH175+AH181+AH186</f>
        <v>3276.3110000000001</v>
      </c>
      <c r="AI83" s="8">
        <f>AI89+AI94+AI100+AI105+AI110+AI115+AI120+AI125+AI130+AI135+AI140+AI145+AI150+AI155+AI160+AI165+AI170+AI175+AI181+AI186</f>
        <v>0</v>
      </c>
      <c r="AJ83" s="8">
        <f>AJ89+AJ94+AJ100+AJ105+AJ110+AJ115+AJ120+AJ125+AJ130+AJ135+AJ140+AJ145+AJ150+AJ155+AJ160+AJ165+AJ170+AJ175+AJ181+AJ186</f>
        <v>75.759999999999991</v>
      </c>
      <c r="AK83" s="8"/>
      <c r="AL83" s="8">
        <f t="shared" ref="AL83:AR83" si="415">AL89+AL94+AL100+AL105+AL110+AL115+AL120+AL125+AL130+AL135+AL140+AL145+AL150+AL155+AL160+AL165+AL170+AL175+AL181+AL186</f>
        <v>3375.8656000000001</v>
      </c>
      <c r="AM83" s="8">
        <f t="shared" si="415"/>
        <v>3375.8656000000001</v>
      </c>
      <c r="AN83" s="8">
        <f t="shared" si="415"/>
        <v>0</v>
      </c>
      <c r="AO83" s="8">
        <f t="shared" si="415"/>
        <v>152.22</v>
      </c>
      <c r="AP83" s="8">
        <f t="shared" si="415"/>
        <v>6652.1765999999998</v>
      </c>
      <c r="AQ83" s="8">
        <f t="shared" si="415"/>
        <v>6652.1765999999998</v>
      </c>
      <c r="AR83" s="8">
        <f t="shared" si="415"/>
        <v>0</v>
      </c>
    </row>
    <row r="84" spans="1:44" s="15" customFormat="1" hidden="1" x14ac:dyDescent="0.25">
      <c r="A84" s="22"/>
      <c r="B84" s="2" t="s">
        <v>24</v>
      </c>
      <c r="C84" s="8">
        <f>C95+C177</f>
        <v>1.0900000000000001</v>
      </c>
      <c r="D84" s="8"/>
      <c r="E84" s="8">
        <f>E95+E177</f>
        <v>201.1268</v>
      </c>
      <c r="F84" s="8">
        <f>F95+F177</f>
        <v>201.1268</v>
      </c>
      <c r="G84" s="8">
        <f>G95+G177</f>
        <v>0</v>
      </c>
      <c r="H84" s="8">
        <f>H95+H177</f>
        <v>1.03</v>
      </c>
      <c r="I84" s="8"/>
      <c r="J84" s="8">
        <f t="shared" ref="J84:Q84" si="416">J95+J177</f>
        <v>199.36680000000001</v>
      </c>
      <c r="K84" s="8">
        <f t="shared" si="416"/>
        <v>199.36680000000001</v>
      </c>
      <c r="L84" s="8">
        <f t="shared" si="416"/>
        <v>0</v>
      </c>
      <c r="M84" s="8">
        <f t="shared" si="416"/>
        <v>2.12</v>
      </c>
      <c r="N84" s="8">
        <f t="shared" si="416"/>
        <v>400.49360000000001</v>
      </c>
      <c r="O84" s="8">
        <f t="shared" si="416"/>
        <v>400.49360000000001</v>
      </c>
      <c r="P84" s="8">
        <f t="shared" si="416"/>
        <v>0</v>
      </c>
      <c r="Q84" s="8">
        <f t="shared" si="416"/>
        <v>1.0900000000000001</v>
      </c>
      <c r="R84" s="8"/>
      <c r="S84" s="8">
        <f>S95+S177</f>
        <v>210.9804</v>
      </c>
      <c r="T84" s="8">
        <f>T95+T177</f>
        <v>210.9804</v>
      </c>
      <c r="U84" s="8">
        <f>U95+U177</f>
        <v>0</v>
      </c>
      <c r="V84" s="8">
        <f>V95+V177</f>
        <v>1.03</v>
      </c>
      <c r="W84" s="8"/>
      <c r="X84" s="8">
        <f t="shared" ref="X84:AE84" si="417">X95+X177</f>
        <v>207.339</v>
      </c>
      <c r="Y84" s="8">
        <f t="shared" si="417"/>
        <v>207.339</v>
      </c>
      <c r="Z84" s="8">
        <f t="shared" si="417"/>
        <v>0</v>
      </c>
      <c r="AA84" s="8">
        <f t="shared" si="417"/>
        <v>2.12</v>
      </c>
      <c r="AB84" s="8">
        <f t="shared" si="417"/>
        <v>418.31940000000003</v>
      </c>
      <c r="AC84" s="8">
        <f t="shared" si="417"/>
        <v>418.31940000000003</v>
      </c>
      <c r="AD84" s="8">
        <f t="shared" si="417"/>
        <v>0</v>
      </c>
      <c r="AE84" s="8">
        <f t="shared" si="417"/>
        <v>1.0900000000000001</v>
      </c>
      <c r="AF84" s="8"/>
      <c r="AG84" s="8">
        <f>AG95+AG177</f>
        <v>219.41700000000003</v>
      </c>
      <c r="AH84" s="8">
        <f>AH95+AH177</f>
        <v>219.41700000000003</v>
      </c>
      <c r="AI84" s="8">
        <f>AI95+AI177</f>
        <v>0</v>
      </c>
      <c r="AJ84" s="8">
        <f>AJ95+AJ177</f>
        <v>1.03</v>
      </c>
      <c r="AK84" s="8"/>
      <c r="AL84" s="8">
        <f t="shared" ref="AL84:AR84" si="418">AL95+AL177</f>
        <v>215.63050000000001</v>
      </c>
      <c r="AM84" s="8">
        <f t="shared" si="418"/>
        <v>215.63050000000001</v>
      </c>
      <c r="AN84" s="8">
        <f t="shared" si="418"/>
        <v>0</v>
      </c>
      <c r="AO84" s="8">
        <f t="shared" si="418"/>
        <v>2.12</v>
      </c>
      <c r="AP84" s="8">
        <f t="shared" si="418"/>
        <v>435.04750000000001</v>
      </c>
      <c r="AQ84" s="8">
        <f t="shared" si="418"/>
        <v>435.04750000000001</v>
      </c>
      <c r="AR84" s="8">
        <f t="shared" si="418"/>
        <v>0</v>
      </c>
    </row>
    <row r="85" spans="1:44" s="15" customFormat="1" hidden="1" x14ac:dyDescent="0.25">
      <c r="A85" s="22"/>
      <c r="B85" s="2" t="s">
        <v>25</v>
      </c>
      <c r="C85" s="8">
        <f>C90+C96+C101+C106+C111+C116+C121+C126+C131+C136+C141+C146+C151+C156+C161+C166+C171+C176+C182+C187</f>
        <v>76.62</v>
      </c>
      <c r="D85" s="8"/>
      <c r="E85" s="8">
        <f>E90+E96+E101+E106+E111+E116+E121+E126+E131+E136+E141+E146+E151+E156+E161+E166+E171+E176+E182+E187</f>
        <v>2472.5273999999999</v>
      </c>
      <c r="F85" s="8">
        <f>F90+F96+F101+F106+F111+F116+F121+F126+F131+F136+F141+F146+F151+F156+F161+F166+F171+F176+F182+F187</f>
        <v>2472.5273999999999</v>
      </c>
      <c r="G85" s="8">
        <f>G90+G96+G101+G106+G111+G116+G121+G126+G131+G136+G141+G146+G151+G156+G161+G166+G171+G176+G182+G187</f>
        <v>0</v>
      </c>
      <c r="H85" s="8">
        <f>H90+H96+H101+H106+H111+H116+H121+H126+H131+H136+H141+H146+H151+H156+H161+H166+H171+H176+H182+H187</f>
        <v>75.59</v>
      </c>
      <c r="I85" s="8"/>
      <c r="J85" s="8">
        <f t="shared" ref="J85:Q85" si="419">J90+J96+J101+J106+J111+J116+J121+J126+J131+J136+J141+J146+J151+J156+J161+J166+J171+J176+J182+J187</f>
        <v>2558.7215000000001</v>
      </c>
      <c r="K85" s="8">
        <f t="shared" si="419"/>
        <v>2558.7215000000001</v>
      </c>
      <c r="L85" s="8">
        <f t="shared" si="419"/>
        <v>0</v>
      </c>
      <c r="M85" s="8">
        <f t="shared" si="419"/>
        <v>152.21</v>
      </c>
      <c r="N85" s="8">
        <f t="shared" si="419"/>
        <v>5031.2489000000005</v>
      </c>
      <c r="O85" s="8">
        <f t="shared" si="419"/>
        <v>5031.2489000000005</v>
      </c>
      <c r="P85" s="8">
        <f t="shared" si="419"/>
        <v>0</v>
      </c>
      <c r="Q85" s="8">
        <f t="shared" si="419"/>
        <v>76.62</v>
      </c>
      <c r="R85" s="8"/>
      <c r="S85" s="8">
        <f>S90+S96+S101+S106+S111+S116+S121+S126+S131+S136+S141+S146+S151+S156+S161+S166+S171+S176+S182+S187</f>
        <v>2593.5869999999995</v>
      </c>
      <c r="T85" s="8">
        <f>T90+T96+T101+T106+T111+T116+T121+T126+T131+T136+T141+T146+T151+T156+T161+T166+T171+T176+T182+T187</f>
        <v>2593.5869999999995</v>
      </c>
      <c r="U85" s="8">
        <f>U90+U96+U101+U106+U111+U116+U121+U126+U131+U136+U141+U146+U151+U156+U161+U166+U171+U176+U182+U187</f>
        <v>0</v>
      </c>
      <c r="V85" s="8">
        <f>V90+V96+V101+V106+V111+V116+V121+V126+V131+V136+V141+V146+V151+V156+V161+V166+V171+V176+V182+V187</f>
        <v>75.59</v>
      </c>
      <c r="W85" s="8"/>
      <c r="X85" s="8">
        <f t="shared" ref="X85:AE85" si="420">X90+X96+X101+X106+X111+X116+X121+X126+X131+X136+X141+X146+X151+X156+X161+X166+X171+X176+X182+X187</f>
        <v>2660.768</v>
      </c>
      <c r="Y85" s="8">
        <f t="shared" si="420"/>
        <v>2660.768</v>
      </c>
      <c r="Z85" s="8">
        <f t="shared" si="420"/>
        <v>0</v>
      </c>
      <c r="AA85" s="8">
        <f t="shared" si="420"/>
        <v>152.21</v>
      </c>
      <c r="AB85" s="8">
        <f t="shared" si="420"/>
        <v>5254.3550000000005</v>
      </c>
      <c r="AC85" s="8">
        <f t="shared" si="420"/>
        <v>5254.3550000000005</v>
      </c>
      <c r="AD85" s="8">
        <f t="shared" si="420"/>
        <v>0</v>
      </c>
      <c r="AE85" s="8">
        <f t="shared" si="420"/>
        <v>76.62</v>
      </c>
      <c r="AF85" s="8"/>
      <c r="AG85" s="8">
        <f>AG90+AG96+AG101+AG106+AG111+AG116+AG121+AG126+AG131+AG136+AG141+AG146+AG151+AG156+AG161+AG166+AG171+AG176+AG182+AG187</f>
        <v>2697.0240000000003</v>
      </c>
      <c r="AH85" s="8">
        <f>AH90+AH96+AH101+AH106+AH111+AH116+AH121+AH126+AH131+AH136+AH141+AH146+AH151+AH156+AH161+AH166+AH171+AH176+AH182+AH187</f>
        <v>2697.0240000000003</v>
      </c>
      <c r="AI85" s="8">
        <f>AI90+AI96+AI101+AI106+AI111+AI116+AI121+AI126+AI131+AI136+AI141+AI146+AI151+AI156+AI161+AI166+AI171+AI176+AI182+AI187</f>
        <v>0</v>
      </c>
      <c r="AJ85" s="8">
        <f>AJ90+AJ96+AJ101+AJ106+AJ111+AJ116+AJ121+AJ126+AJ131+AJ136+AJ141+AJ146+AJ151+AJ156+AJ161+AJ166+AJ171+AJ176+AJ182+AJ187</f>
        <v>75.59</v>
      </c>
      <c r="AK85" s="8"/>
      <c r="AL85" s="8">
        <f t="shared" ref="AL85:AR85" si="421">AL90+AL96+AL101+AL106+AL111+AL116+AL121+AL126+AL131+AL136+AL141+AL146+AL151+AL156+AL161+AL166+AL171+AL176+AL182+AL187</f>
        <v>2767.3499000000002</v>
      </c>
      <c r="AM85" s="8">
        <f t="shared" si="421"/>
        <v>2767.3499000000002</v>
      </c>
      <c r="AN85" s="8">
        <f t="shared" si="421"/>
        <v>0</v>
      </c>
      <c r="AO85" s="8">
        <f t="shared" si="421"/>
        <v>152.21</v>
      </c>
      <c r="AP85" s="8">
        <f t="shared" si="421"/>
        <v>5464.3739000000005</v>
      </c>
      <c r="AQ85" s="8">
        <f t="shared" si="421"/>
        <v>5464.3739000000005</v>
      </c>
      <c r="AR85" s="8">
        <f t="shared" si="421"/>
        <v>0</v>
      </c>
    </row>
    <row r="86" spans="1:44" s="15" customFormat="1" ht="31.5" hidden="1" x14ac:dyDescent="0.25">
      <c r="A86" s="22"/>
      <c r="B86" s="2" t="s">
        <v>157</v>
      </c>
      <c r="C86" s="8">
        <f>C91+C97+C102+C107+C112+C117+C122+C127+C132+C137+C142+C147+C152+C157+C162+C167+C172+C178+C183+C188</f>
        <v>76.62</v>
      </c>
      <c r="D86" s="8"/>
      <c r="E86" s="8">
        <f t="shared" ref="E86:H87" si="422">E91+E97+E102+E107+E112+E117+E122+E127+E132+E137+E142+E147+E152+E157+E162+E167+E172+E178+E183+E188</f>
        <v>1236.2637</v>
      </c>
      <c r="F86" s="8">
        <f t="shared" si="422"/>
        <v>1236.2637</v>
      </c>
      <c r="G86" s="8">
        <f t="shared" si="422"/>
        <v>0</v>
      </c>
      <c r="H86" s="8">
        <f t="shared" si="422"/>
        <v>75.59</v>
      </c>
      <c r="I86" s="8"/>
      <c r="J86" s="8">
        <f t="shared" ref="J86:Q87" si="423">J91+J97+J102+J107+J112+J117+J122+J127+J132+J137+J142+J147+J152+J157+J162+J167+J172+J178+J183+J188</f>
        <v>1279.3607500000001</v>
      </c>
      <c r="K86" s="8">
        <f t="shared" si="423"/>
        <v>1279.3607500000001</v>
      </c>
      <c r="L86" s="8">
        <f t="shared" si="423"/>
        <v>0</v>
      </c>
      <c r="M86" s="8">
        <f t="shared" si="423"/>
        <v>152.21</v>
      </c>
      <c r="N86" s="8">
        <f t="shared" si="423"/>
        <v>2515.6244500000003</v>
      </c>
      <c r="O86" s="8">
        <f t="shared" si="423"/>
        <v>2515.6244500000003</v>
      </c>
      <c r="P86" s="8">
        <f t="shared" si="423"/>
        <v>0</v>
      </c>
      <c r="Q86" s="8">
        <f t="shared" si="423"/>
        <v>76.62</v>
      </c>
      <c r="R86" s="8"/>
      <c r="S86" s="8">
        <f t="shared" ref="S86:V87" si="424">S91+S97+S102+S107+S112+S117+S122+S127+S132+S137+S142+S147+S152+S157+S162+S167+S172+S178+S183+S188</f>
        <v>1296.7934999999998</v>
      </c>
      <c r="T86" s="8">
        <f t="shared" si="424"/>
        <v>1296.7934999999998</v>
      </c>
      <c r="U86" s="8">
        <f t="shared" si="424"/>
        <v>0</v>
      </c>
      <c r="V86" s="8">
        <f t="shared" si="424"/>
        <v>75.59</v>
      </c>
      <c r="W86" s="8"/>
      <c r="X86" s="8">
        <f t="shared" ref="X86:AE87" si="425">X91+X97+X102+X107+X112+X117+X122+X127+X132+X137+X142+X147+X152+X157+X162+X167+X172+X178+X183+X188</f>
        <v>1330.384</v>
      </c>
      <c r="Y86" s="8">
        <f t="shared" si="425"/>
        <v>1330.384</v>
      </c>
      <c r="Z86" s="8">
        <f t="shared" si="425"/>
        <v>0</v>
      </c>
      <c r="AA86" s="8">
        <f t="shared" si="425"/>
        <v>152.21</v>
      </c>
      <c r="AB86" s="8">
        <f t="shared" si="425"/>
        <v>2627.1775000000002</v>
      </c>
      <c r="AC86" s="8">
        <f t="shared" si="425"/>
        <v>2627.1775000000002</v>
      </c>
      <c r="AD86" s="8">
        <f t="shared" si="425"/>
        <v>0</v>
      </c>
      <c r="AE86" s="8">
        <f t="shared" si="425"/>
        <v>76.62</v>
      </c>
      <c r="AF86" s="8"/>
      <c r="AG86" s="8">
        <f t="shared" ref="AG86:AJ87" si="426">AG91+AG97+AG102+AG107+AG112+AG117+AG122+AG127+AG132+AG137+AG142+AG147+AG152+AG157+AG162+AG167+AG172+AG178+AG183+AG188</f>
        <v>1348.5120000000002</v>
      </c>
      <c r="AH86" s="8">
        <f t="shared" si="426"/>
        <v>1348.5120000000002</v>
      </c>
      <c r="AI86" s="8">
        <f t="shared" si="426"/>
        <v>0</v>
      </c>
      <c r="AJ86" s="8">
        <f t="shared" si="426"/>
        <v>75.59</v>
      </c>
      <c r="AK86" s="8"/>
      <c r="AL86" s="8">
        <f t="shared" ref="AL86:AR87" si="427">AL91+AL97+AL102+AL107+AL112+AL117+AL122+AL127+AL132+AL137+AL142+AL147+AL152+AL157+AL162+AL167+AL172+AL178+AL183+AL188</f>
        <v>1383.6749500000001</v>
      </c>
      <c r="AM86" s="8">
        <f t="shared" si="427"/>
        <v>1383.6749500000001</v>
      </c>
      <c r="AN86" s="8">
        <f t="shared" si="427"/>
        <v>0</v>
      </c>
      <c r="AO86" s="8">
        <f t="shared" si="427"/>
        <v>152.21</v>
      </c>
      <c r="AP86" s="8">
        <f t="shared" si="427"/>
        <v>2732.1869500000003</v>
      </c>
      <c r="AQ86" s="8">
        <f t="shared" si="427"/>
        <v>2732.1869500000003</v>
      </c>
      <c r="AR86" s="8">
        <f t="shared" si="427"/>
        <v>0</v>
      </c>
    </row>
    <row r="87" spans="1:44" s="15" customFormat="1" ht="47.25" hidden="1" x14ac:dyDescent="0.25">
      <c r="A87" s="22"/>
      <c r="B87" s="2" t="s">
        <v>162</v>
      </c>
      <c r="C87" s="8">
        <f>C92+C98+C103+C108+C113+C118+C123+C128+C133+C138+C143+C148+C153+C158+C163+C168+C173+C179+C184+C189</f>
        <v>76.62</v>
      </c>
      <c r="D87" s="8"/>
      <c r="E87" s="8">
        <f t="shared" si="422"/>
        <v>4945.0547999999999</v>
      </c>
      <c r="F87" s="8">
        <f t="shared" si="422"/>
        <v>4945.0547999999999</v>
      </c>
      <c r="G87" s="8">
        <f t="shared" si="422"/>
        <v>0</v>
      </c>
      <c r="H87" s="8">
        <f t="shared" si="422"/>
        <v>75.59</v>
      </c>
      <c r="I87" s="8"/>
      <c r="J87" s="8">
        <f t="shared" si="423"/>
        <v>5117.4430000000002</v>
      </c>
      <c r="K87" s="8">
        <f t="shared" si="423"/>
        <v>5117.4430000000002</v>
      </c>
      <c r="L87" s="8">
        <f t="shared" si="423"/>
        <v>0</v>
      </c>
      <c r="M87" s="8">
        <f t="shared" si="423"/>
        <v>152.21</v>
      </c>
      <c r="N87" s="8">
        <f t="shared" si="423"/>
        <v>10062.497800000001</v>
      </c>
      <c r="O87" s="8">
        <f t="shared" si="423"/>
        <v>10062.497800000001</v>
      </c>
      <c r="P87" s="8">
        <f t="shared" si="423"/>
        <v>0</v>
      </c>
      <c r="Q87" s="8">
        <f t="shared" si="423"/>
        <v>76.62</v>
      </c>
      <c r="R87" s="8"/>
      <c r="S87" s="8">
        <f t="shared" si="424"/>
        <v>5187.1739999999991</v>
      </c>
      <c r="T87" s="8">
        <f t="shared" si="424"/>
        <v>5187.1739999999991</v>
      </c>
      <c r="U87" s="8">
        <f t="shared" si="424"/>
        <v>0</v>
      </c>
      <c r="V87" s="8">
        <f t="shared" si="424"/>
        <v>75.59</v>
      </c>
      <c r="W87" s="8"/>
      <c r="X87" s="8">
        <f t="shared" si="425"/>
        <v>5321.5360000000001</v>
      </c>
      <c r="Y87" s="8">
        <f t="shared" si="425"/>
        <v>5321.5360000000001</v>
      </c>
      <c r="Z87" s="8">
        <f t="shared" si="425"/>
        <v>0</v>
      </c>
      <c r="AA87" s="8">
        <f t="shared" si="425"/>
        <v>152.21</v>
      </c>
      <c r="AB87" s="8">
        <f t="shared" si="425"/>
        <v>10508.710000000001</v>
      </c>
      <c r="AC87" s="8">
        <f t="shared" si="425"/>
        <v>10508.710000000001</v>
      </c>
      <c r="AD87" s="8">
        <f t="shared" si="425"/>
        <v>0</v>
      </c>
      <c r="AE87" s="8">
        <f t="shared" si="425"/>
        <v>76.62</v>
      </c>
      <c r="AF87" s="8"/>
      <c r="AG87" s="8">
        <f t="shared" si="426"/>
        <v>5394.0480000000007</v>
      </c>
      <c r="AH87" s="8">
        <f t="shared" si="426"/>
        <v>5394.0480000000007</v>
      </c>
      <c r="AI87" s="8">
        <f t="shared" si="426"/>
        <v>0</v>
      </c>
      <c r="AJ87" s="8">
        <f t="shared" si="426"/>
        <v>75.59</v>
      </c>
      <c r="AK87" s="8"/>
      <c r="AL87" s="8">
        <f t="shared" si="427"/>
        <v>5534.6998000000003</v>
      </c>
      <c r="AM87" s="8">
        <f t="shared" si="427"/>
        <v>5534.6998000000003</v>
      </c>
      <c r="AN87" s="8">
        <f t="shared" si="427"/>
        <v>0</v>
      </c>
      <c r="AO87" s="8">
        <f t="shared" si="427"/>
        <v>152.21</v>
      </c>
      <c r="AP87" s="8">
        <f t="shared" si="427"/>
        <v>10928.747800000001</v>
      </c>
      <c r="AQ87" s="8">
        <f t="shared" si="427"/>
        <v>10928.747800000001</v>
      </c>
      <c r="AR87" s="8">
        <f t="shared" si="427"/>
        <v>0</v>
      </c>
    </row>
    <row r="88" spans="1:44" s="15" customFormat="1" ht="31.5" hidden="1" x14ac:dyDescent="0.25">
      <c r="A88" s="22" t="s">
        <v>84</v>
      </c>
      <c r="B88" s="10" t="s">
        <v>27</v>
      </c>
      <c r="C88" s="8"/>
      <c r="D88" s="8"/>
      <c r="E88" s="8">
        <f t="shared" ref="E88:G88" si="428">E89+E90+E91+E92</f>
        <v>849.41550000000007</v>
      </c>
      <c r="F88" s="8">
        <f t="shared" si="428"/>
        <v>849.41550000000007</v>
      </c>
      <c r="G88" s="8">
        <f t="shared" si="428"/>
        <v>0</v>
      </c>
      <c r="H88" s="8"/>
      <c r="I88" s="8"/>
      <c r="J88" s="8">
        <f t="shared" ref="J88:L88" si="429">J89+J90+J91+J92</f>
        <v>747.279</v>
      </c>
      <c r="K88" s="8">
        <f t="shared" si="429"/>
        <v>747.279</v>
      </c>
      <c r="L88" s="8">
        <f t="shared" si="429"/>
        <v>0</v>
      </c>
      <c r="M88" s="8"/>
      <c r="N88" s="8">
        <f t="shared" ref="N88:P88" si="430">N89+N90+N91+N92</f>
        <v>1596.6945000000001</v>
      </c>
      <c r="O88" s="8">
        <f t="shared" si="430"/>
        <v>1596.6945000000001</v>
      </c>
      <c r="P88" s="8">
        <f t="shared" si="430"/>
        <v>0</v>
      </c>
      <c r="Q88" s="8"/>
      <c r="R88" s="8"/>
      <c r="S88" s="8">
        <f t="shared" ref="S88:U88" si="431">S89+S90+S91+S92</f>
        <v>890.98649999999998</v>
      </c>
      <c r="T88" s="8">
        <f t="shared" si="431"/>
        <v>890.98649999999998</v>
      </c>
      <c r="U88" s="8">
        <f t="shared" si="431"/>
        <v>0</v>
      </c>
      <c r="V88" s="8"/>
      <c r="W88" s="8"/>
      <c r="X88" s="8">
        <f t="shared" ref="X88:Z88" si="432">X89+X90+X91+X92</f>
        <v>777.11400000000003</v>
      </c>
      <c r="Y88" s="8">
        <f t="shared" si="432"/>
        <v>777.11400000000003</v>
      </c>
      <c r="Z88" s="8">
        <f t="shared" si="432"/>
        <v>0</v>
      </c>
      <c r="AA88" s="8"/>
      <c r="AB88" s="8">
        <f t="shared" ref="AB88:AD88" si="433">AB89+AB90+AB91+AB92</f>
        <v>1668.1005</v>
      </c>
      <c r="AC88" s="8">
        <f t="shared" si="433"/>
        <v>1668.1005</v>
      </c>
      <c r="AD88" s="8">
        <f t="shared" si="433"/>
        <v>0</v>
      </c>
      <c r="AE88" s="8"/>
      <c r="AF88" s="8"/>
      <c r="AG88" s="8">
        <f t="shared" ref="AG88:AI88" si="434">AG89+AG90+AG91+AG92</f>
        <v>926.55899999999997</v>
      </c>
      <c r="AH88" s="8">
        <f t="shared" si="434"/>
        <v>926.55899999999997</v>
      </c>
      <c r="AI88" s="8">
        <f t="shared" si="434"/>
        <v>0</v>
      </c>
      <c r="AJ88" s="8"/>
      <c r="AK88" s="8"/>
      <c r="AL88" s="8">
        <f t="shared" ref="AL88:AN88" si="435">AL89+AL90+AL91+AL92</f>
        <v>808.21259999999984</v>
      </c>
      <c r="AM88" s="8">
        <f t="shared" si="435"/>
        <v>808.21259999999984</v>
      </c>
      <c r="AN88" s="8">
        <f t="shared" si="435"/>
        <v>0</v>
      </c>
      <c r="AO88" s="8"/>
      <c r="AP88" s="8">
        <f t="shared" ref="AP88:AR88" si="436">AP89+AP90+AP91+AP92</f>
        <v>1734.7716</v>
      </c>
      <c r="AQ88" s="8">
        <f t="shared" si="436"/>
        <v>1734.7716</v>
      </c>
      <c r="AR88" s="8">
        <f t="shared" si="436"/>
        <v>0</v>
      </c>
    </row>
    <row r="89" spans="1:44" hidden="1" x14ac:dyDescent="0.25">
      <c r="A89" s="17"/>
      <c r="B89" s="3" t="s">
        <v>23</v>
      </c>
      <c r="C89" s="24">
        <v>5.58</v>
      </c>
      <c r="D89" s="24">
        <v>39.28</v>
      </c>
      <c r="E89" s="24">
        <f>C89*D89</f>
        <v>219.1824</v>
      </c>
      <c r="F89" s="24">
        <f>E89-G89</f>
        <v>219.1824</v>
      </c>
      <c r="G89" s="24"/>
      <c r="H89" s="24">
        <v>4.68</v>
      </c>
      <c r="I89" s="24">
        <v>41.2</v>
      </c>
      <c r="J89" s="24">
        <f>H89*I89</f>
        <v>192.816</v>
      </c>
      <c r="K89" s="24">
        <f>J89-L89</f>
        <v>192.816</v>
      </c>
      <c r="L89" s="24"/>
      <c r="M89" s="24">
        <f t="shared" ref="M89:M92" si="437">C89+H89</f>
        <v>10.26</v>
      </c>
      <c r="N89" s="24">
        <f t="shared" ref="N89:P91" si="438">E89+J89</f>
        <v>411.9984</v>
      </c>
      <c r="O89" s="24">
        <f t="shared" si="438"/>
        <v>411.9984</v>
      </c>
      <c r="P89" s="24">
        <f t="shared" si="438"/>
        <v>0</v>
      </c>
      <c r="Q89" s="24">
        <f t="shared" ref="Q89:Q92" si="439">C89</f>
        <v>5.58</v>
      </c>
      <c r="R89" s="24">
        <v>41.2</v>
      </c>
      <c r="S89" s="24">
        <f>Q89*R89</f>
        <v>229.89600000000002</v>
      </c>
      <c r="T89" s="24">
        <f>S89-U89</f>
        <v>229.89600000000002</v>
      </c>
      <c r="U89" s="24"/>
      <c r="V89" s="24">
        <f t="shared" ref="V89:V92" si="440">H89</f>
        <v>4.68</v>
      </c>
      <c r="W89" s="24">
        <v>42.85</v>
      </c>
      <c r="X89" s="24">
        <f>V89*W89</f>
        <v>200.53799999999998</v>
      </c>
      <c r="Y89" s="24">
        <f>X89-Z89</f>
        <v>200.53799999999998</v>
      </c>
      <c r="Z89" s="24"/>
      <c r="AA89" s="24">
        <f t="shared" ref="AA89:AA92" si="441">Q89+V89</f>
        <v>10.26</v>
      </c>
      <c r="AB89" s="24">
        <f t="shared" ref="AB89:AD91" si="442">S89+X89</f>
        <v>430.43399999999997</v>
      </c>
      <c r="AC89" s="24">
        <f t="shared" si="442"/>
        <v>430.43399999999997</v>
      </c>
      <c r="AD89" s="24">
        <f t="shared" si="442"/>
        <v>0</v>
      </c>
      <c r="AE89" s="24">
        <f t="shared" ref="AE89:AE92" si="443">C89</f>
        <v>5.58</v>
      </c>
      <c r="AF89" s="24">
        <v>42.85</v>
      </c>
      <c r="AG89" s="24">
        <f>AE89*AF89</f>
        <v>239.10300000000001</v>
      </c>
      <c r="AH89" s="24">
        <f>AG89-AI89</f>
        <v>239.10300000000001</v>
      </c>
      <c r="AI89" s="24"/>
      <c r="AJ89" s="24">
        <f t="shared" ref="AJ89:AJ92" si="444">H89</f>
        <v>4.68</v>
      </c>
      <c r="AK89" s="24">
        <v>44.56</v>
      </c>
      <c r="AL89" s="24">
        <f>AJ89*AK89</f>
        <v>208.54079999999999</v>
      </c>
      <c r="AM89" s="24">
        <f>AL89-AN89</f>
        <v>208.54079999999999</v>
      </c>
      <c r="AN89" s="24"/>
      <c r="AO89" s="24">
        <f t="shared" ref="AO89:AO92" si="445">AE89+AJ89</f>
        <v>10.26</v>
      </c>
      <c r="AP89" s="24">
        <f t="shared" ref="AP89:AP92" si="446">AG89+AL89</f>
        <v>447.6438</v>
      </c>
      <c r="AQ89" s="24">
        <f t="shared" ref="AQ89:AQ92" si="447">AH89+AM89</f>
        <v>447.6438</v>
      </c>
      <c r="AR89" s="24">
        <f t="shared" ref="AR89:AR92" si="448">AI89+AN89</f>
        <v>0</v>
      </c>
    </row>
    <row r="90" spans="1:44" hidden="1" x14ac:dyDescent="0.25">
      <c r="A90" s="17"/>
      <c r="B90" s="3" t="s">
        <v>25</v>
      </c>
      <c r="C90" s="24">
        <v>5.58</v>
      </c>
      <c r="D90" s="24">
        <v>32.270000000000003</v>
      </c>
      <c r="E90" s="24">
        <f>C90*D90</f>
        <v>180.06660000000002</v>
      </c>
      <c r="F90" s="24">
        <f>E90-G90</f>
        <v>180.06660000000002</v>
      </c>
      <c r="G90" s="24"/>
      <c r="H90" s="24">
        <v>4.68</v>
      </c>
      <c r="I90" s="24">
        <v>33.85</v>
      </c>
      <c r="J90" s="24">
        <f>H90*I90</f>
        <v>158.41800000000001</v>
      </c>
      <c r="K90" s="24">
        <f>J90-L90</f>
        <v>158.41800000000001</v>
      </c>
      <c r="L90" s="24"/>
      <c r="M90" s="24">
        <f t="shared" si="437"/>
        <v>10.26</v>
      </c>
      <c r="N90" s="24">
        <f t="shared" si="438"/>
        <v>338.4846</v>
      </c>
      <c r="O90" s="24">
        <f t="shared" si="438"/>
        <v>338.4846</v>
      </c>
      <c r="P90" s="24">
        <f t="shared" si="438"/>
        <v>0</v>
      </c>
      <c r="Q90" s="24">
        <f t="shared" si="439"/>
        <v>5.58</v>
      </c>
      <c r="R90" s="24">
        <v>33.85</v>
      </c>
      <c r="S90" s="24">
        <f>Q90*R90</f>
        <v>188.88300000000001</v>
      </c>
      <c r="T90" s="24">
        <f>S90-U90</f>
        <v>188.88300000000001</v>
      </c>
      <c r="U90" s="24"/>
      <c r="V90" s="24">
        <f t="shared" si="440"/>
        <v>4.68</v>
      </c>
      <c r="W90" s="24">
        <v>35.200000000000003</v>
      </c>
      <c r="X90" s="24">
        <f>V90*W90</f>
        <v>164.73599999999999</v>
      </c>
      <c r="Y90" s="24">
        <f>X90-Z90</f>
        <v>164.73599999999999</v>
      </c>
      <c r="Z90" s="24"/>
      <c r="AA90" s="24">
        <f t="shared" si="441"/>
        <v>10.26</v>
      </c>
      <c r="AB90" s="24">
        <f t="shared" si="442"/>
        <v>353.61900000000003</v>
      </c>
      <c r="AC90" s="24">
        <f t="shared" si="442"/>
        <v>353.61900000000003</v>
      </c>
      <c r="AD90" s="24">
        <f t="shared" si="442"/>
        <v>0</v>
      </c>
      <c r="AE90" s="24">
        <f t="shared" si="443"/>
        <v>5.58</v>
      </c>
      <c r="AF90" s="24">
        <v>35.200000000000003</v>
      </c>
      <c r="AG90" s="24">
        <f>AE90*AF90</f>
        <v>196.41600000000003</v>
      </c>
      <c r="AH90" s="24">
        <f>AG90-AI90</f>
        <v>196.41600000000003</v>
      </c>
      <c r="AI90" s="24"/>
      <c r="AJ90" s="24">
        <f t="shared" si="444"/>
        <v>4.68</v>
      </c>
      <c r="AK90" s="24">
        <v>36.61</v>
      </c>
      <c r="AL90" s="24">
        <f>AJ90*AK90</f>
        <v>171.33479999999997</v>
      </c>
      <c r="AM90" s="24">
        <f>AL90-AN90</f>
        <v>171.33479999999997</v>
      </c>
      <c r="AN90" s="24"/>
      <c r="AO90" s="24">
        <f t="shared" si="445"/>
        <v>10.26</v>
      </c>
      <c r="AP90" s="24">
        <f t="shared" si="446"/>
        <v>367.75080000000003</v>
      </c>
      <c r="AQ90" s="24">
        <f t="shared" si="447"/>
        <v>367.75080000000003</v>
      </c>
      <c r="AR90" s="24">
        <f t="shared" si="448"/>
        <v>0</v>
      </c>
    </row>
    <row r="91" spans="1:44" ht="31.5" hidden="1" x14ac:dyDescent="0.25">
      <c r="A91" s="17"/>
      <c r="B91" s="3" t="s">
        <v>157</v>
      </c>
      <c r="C91" s="24">
        <v>5.58</v>
      </c>
      <c r="D91" s="24">
        <v>32.270000000000003</v>
      </c>
      <c r="E91" s="24">
        <f>C91*D91*0.5</f>
        <v>90.033300000000011</v>
      </c>
      <c r="F91" s="24">
        <f>E91-G91</f>
        <v>90.033300000000011</v>
      </c>
      <c r="G91" s="24"/>
      <c r="H91" s="24">
        <v>4.68</v>
      </c>
      <c r="I91" s="24">
        <v>33.85</v>
      </c>
      <c r="J91" s="24">
        <f>H91*I91*0.5</f>
        <v>79.209000000000003</v>
      </c>
      <c r="K91" s="24">
        <f>J91-L91</f>
        <v>79.209000000000003</v>
      </c>
      <c r="L91" s="24"/>
      <c r="M91" s="24">
        <f t="shared" si="437"/>
        <v>10.26</v>
      </c>
      <c r="N91" s="24">
        <f t="shared" si="438"/>
        <v>169.2423</v>
      </c>
      <c r="O91" s="24">
        <f t="shared" si="438"/>
        <v>169.2423</v>
      </c>
      <c r="P91" s="24">
        <f t="shared" si="438"/>
        <v>0</v>
      </c>
      <c r="Q91" s="24">
        <f t="shared" si="439"/>
        <v>5.58</v>
      </c>
      <c r="R91" s="24">
        <v>33.85</v>
      </c>
      <c r="S91" s="24">
        <f>Q91*R91*0.5</f>
        <v>94.441500000000005</v>
      </c>
      <c r="T91" s="24">
        <f>S91-U91</f>
        <v>94.441500000000005</v>
      </c>
      <c r="U91" s="24"/>
      <c r="V91" s="24">
        <f t="shared" si="440"/>
        <v>4.68</v>
      </c>
      <c r="W91" s="24">
        <v>35.200000000000003</v>
      </c>
      <c r="X91" s="24">
        <f>V91*W91*0.5</f>
        <v>82.367999999999995</v>
      </c>
      <c r="Y91" s="24">
        <f>X91-Z91</f>
        <v>82.367999999999995</v>
      </c>
      <c r="Z91" s="24"/>
      <c r="AA91" s="24">
        <f t="shared" si="441"/>
        <v>10.26</v>
      </c>
      <c r="AB91" s="24">
        <f t="shared" si="442"/>
        <v>176.80950000000001</v>
      </c>
      <c r="AC91" s="24">
        <f t="shared" si="442"/>
        <v>176.80950000000001</v>
      </c>
      <c r="AD91" s="24">
        <f t="shared" si="442"/>
        <v>0</v>
      </c>
      <c r="AE91" s="24">
        <f t="shared" si="443"/>
        <v>5.58</v>
      </c>
      <c r="AF91" s="24">
        <v>35.200000000000003</v>
      </c>
      <c r="AG91" s="24">
        <f>AE91*AF91*0.5</f>
        <v>98.208000000000013</v>
      </c>
      <c r="AH91" s="24">
        <f>AG91-AI91</f>
        <v>98.208000000000013</v>
      </c>
      <c r="AI91" s="24"/>
      <c r="AJ91" s="24">
        <f t="shared" si="444"/>
        <v>4.68</v>
      </c>
      <c r="AK91" s="24">
        <v>36.61</v>
      </c>
      <c r="AL91" s="24">
        <f>AJ91*AK91*0.5</f>
        <v>85.667399999999986</v>
      </c>
      <c r="AM91" s="24">
        <f>AL91-AN91</f>
        <v>85.667399999999986</v>
      </c>
      <c r="AN91" s="24"/>
      <c r="AO91" s="24">
        <f t="shared" si="445"/>
        <v>10.26</v>
      </c>
      <c r="AP91" s="24">
        <f t="shared" si="446"/>
        <v>183.87540000000001</v>
      </c>
      <c r="AQ91" s="24">
        <f t="shared" si="447"/>
        <v>183.87540000000001</v>
      </c>
      <c r="AR91" s="24">
        <f t="shared" si="448"/>
        <v>0</v>
      </c>
    </row>
    <row r="92" spans="1:44" ht="47.25" hidden="1" x14ac:dyDescent="0.25">
      <c r="A92" s="17"/>
      <c r="B92" s="3" t="s">
        <v>162</v>
      </c>
      <c r="C92" s="24">
        <v>5.58</v>
      </c>
      <c r="D92" s="24">
        <v>32.270000000000003</v>
      </c>
      <c r="E92" s="24">
        <f>C92*D92*2</f>
        <v>360.13320000000004</v>
      </c>
      <c r="F92" s="24">
        <f>E92-G92</f>
        <v>360.13320000000004</v>
      </c>
      <c r="G92" s="24"/>
      <c r="H92" s="24">
        <v>4.68</v>
      </c>
      <c r="I92" s="24">
        <v>33.85</v>
      </c>
      <c r="J92" s="24">
        <f>H92*I92*2</f>
        <v>316.83600000000001</v>
      </c>
      <c r="K92" s="24">
        <f>J92-L92</f>
        <v>316.83600000000001</v>
      </c>
      <c r="L92" s="24"/>
      <c r="M92" s="24">
        <f t="shared" si="437"/>
        <v>10.26</v>
      </c>
      <c r="N92" s="24">
        <f t="shared" ref="N92" si="449">E92+J92</f>
        <v>676.9692</v>
      </c>
      <c r="O92" s="24">
        <f t="shared" ref="O92" si="450">F92+K92</f>
        <v>676.9692</v>
      </c>
      <c r="P92" s="24">
        <f t="shared" ref="P92" si="451">G92+L92</f>
        <v>0</v>
      </c>
      <c r="Q92" s="24">
        <f t="shared" si="439"/>
        <v>5.58</v>
      </c>
      <c r="R92" s="24">
        <v>33.85</v>
      </c>
      <c r="S92" s="24">
        <f>Q92*R92*2</f>
        <v>377.76600000000002</v>
      </c>
      <c r="T92" s="24">
        <f>S92-U92</f>
        <v>377.76600000000002</v>
      </c>
      <c r="U92" s="24"/>
      <c r="V92" s="24">
        <f t="shared" si="440"/>
        <v>4.68</v>
      </c>
      <c r="W92" s="24">
        <v>35.200000000000003</v>
      </c>
      <c r="X92" s="24">
        <f>V92*W92*2</f>
        <v>329.47199999999998</v>
      </c>
      <c r="Y92" s="24">
        <f>X92-Z92</f>
        <v>329.47199999999998</v>
      </c>
      <c r="Z92" s="24"/>
      <c r="AA92" s="24">
        <f t="shared" si="441"/>
        <v>10.26</v>
      </c>
      <c r="AB92" s="24">
        <f t="shared" ref="AB92" si="452">S92+X92</f>
        <v>707.23800000000006</v>
      </c>
      <c r="AC92" s="24">
        <f t="shared" ref="AC92" si="453">T92+Y92</f>
        <v>707.23800000000006</v>
      </c>
      <c r="AD92" s="24">
        <f t="shared" ref="AD92" si="454">U92+Z92</f>
        <v>0</v>
      </c>
      <c r="AE92" s="24">
        <f t="shared" si="443"/>
        <v>5.58</v>
      </c>
      <c r="AF92" s="24">
        <v>35.200000000000003</v>
      </c>
      <c r="AG92" s="24">
        <f>AE92*AF92*2</f>
        <v>392.83200000000005</v>
      </c>
      <c r="AH92" s="24">
        <f>AG92-AI92</f>
        <v>392.83200000000005</v>
      </c>
      <c r="AI92" s="24"/>
      <c r="AJ92" s="24">
        <f t="shared" si="444"/>
        <v>4.68</v>
      </c>
      <c r="AK92" s="24">
        <v>36.61</v>
      </c>
      <c r="AL92" s="24">
        <f>AJ92*AK92*2</f>
        <v>342.66959999999995</v>
      </c>
      <c r="AM92" s="24">
        <f>AL92-AN92</f>
        <v>342.66959999999995</v>
      </c>
      <c r="AN92" s="24"/>
      <c r="AO92" s="24">
        <f t="shared" si="445"/>
        <v>10.26</v>
      </c>
      <c r="AP92" s="24">
        <f t="shared" si="446"/>
        <v>735.50160000000005</v>
      </c>
      <c r="AQ92" s="24">
        <f t="shared" si="447"/>
        <v>735.50160000000005</v>
      </c>
      <c r="AR92" s="24">
        <f t="shared" si="448"/>
        <v>0</v>
      </c>
    </row>
    <row r="93" spans="1:44" s="15" customFormat="1" ht="31.5" hidden="1" x14ac:dyDescent="0.25">
      <c r="A93" s="22" t="s">
        <v>83</v>
      </c>
      <c r="B93" s="10" t="s">
        <v>155</v>
      </c>
      <c r="C93" s="8"/>
      <c r="D93" s="8"/>
      <c r="E93" s="8">
        <f t="shared" ref="E93" si="455">E94+E95+E96+E97+E98</f>
        <v>1092.1441000000002</v>
      </c>
      <c r="F93" s="8">
        <f t="shared" ref="F93" si="456">F94+F95+F96+F97+F98</f>
        <v>1092.1441000000002</v>
      </c>
      <c r="G93" s="8">
        <f t="shared" ref="G93" si="457">G94+G95+G96+G97+G98</f>
        <v>0</v>
      </c>
      <c r="H93" s="8"/>
      <c r="I93" s="8"/>
      <c r="J93" s="8">
        <f t="shared" ref="J93" si="458">J94+J95+J96+J97+J98</f>
        <v>1190.2600499999999</v>
      </c>
      <c r="K93" s="8">
        <f t="shared" ref="K93" si="459">K94+K95+K96+K97+K98</f>
        <v>1190.2600499999999</v>
      </c>
      <c r="L93" s="8">
        <f t="shared" ref="L93" si="460">L94+L95+L96+L97+L98</f>
        <v>0</v>
      </c>
      <c r="M93" s="8"/>
      <c r="N93" s="8">
        <f t="shared" ref="N93" si="461">N94+N95+N96+N97+N98</f>
        <v>2282.4041500000003</v>
      </c>
      <c r="O93" s="8">
        <f t="shared" ref="O93" si="462">O94+O95+O96+O97+O98</f>
        <v>2282.4041500000003</v>
      </c>
      <c r="P93" s="8">
        <f t="shared" ref="P93" si="463">P94+P95+P96+P97+P98</f>
        <v>0</v>
      </c>
      <c r="Q93" s="8"/>
      <c r="R93" s="8"/>
      <c r="S93" s="8">
        <f t="shared" ref="S93" si="464">S94+S95+S96+S97+S98</f>
        <v>1145.6043</v>
      </c>
      <c r="T93" s="8">
        <f t="shared" ref="T93" si="465">T94+T95+T96+T97+T98</f>
        <v>1145.6043</v>
      </c>
      <c r="U93" s="8">
        <f t="shared" ref="U93" si="466">U94+U95+U96+U97+U98</f>
        <v>0</v>
      </c>
      <c r="V93" s="8"/>
      <c r="W93" s="8"/>
      <c r="X93" s="8">
        <f t="shared" ref="X93" si="467">X94+X95+X96+X97+X98</f>
        <v>1237.7865000000002</v>
      </c>
      <c r="Y93" s="8">
        <f t="shared" ref="Y93" si="468">Y94+Y95+Y96+Y97+Y98</f>
        <v>1237.7865000000002</v>
      </c>
      <c r="Z93" s="8">
        <f t="shared" ref="Z93" si="469">Z94+Z95+Z96+Z97+Z98</f>
        <v>0</v>
      </c>
      <c r="AA93" s="8"/>
      <c r="AB93" s="8">
        <f t="shared" ref="AB93" si="470">AB94+AB95+AB96+AB97+AB98</f>
        <v>2383.3908000000001</v>
      </c>
      <c r="AC93" s="8">
        <f t="shared" ref="AC93" si="471">AC94+AC95+AC96+AC97+AC98</f>
        <v>2383.3908000000001</v>
      </c>
      <c r="AD93" s="8">
        <f t="shared" ref="AD93" si="472">AD94+AD95+AD96+AD97+AD98</f>
        <v>0</v>
      </c>
      <c r="AE93" s="8"/>
      <c r="AF93" s="8"/>
      <c r="AG93" s="8">
        <f t="shared" ref="AG93:AI93" si="473">AG94+AG95+AG96+AG97+AG98</f>
        <v>1191.3465000000001</v>
      </c>
      <c r="AH93" s="8">
        <f t="shared" si="473"/>
        <v>1191.3465000000001</v>
      </c>
      <c r="AI93" s="8">
        <f t="shared" si="473"/>
        <v>0</v>
      </c>
      <c r="AJ93" s="8"/>
      <c r="AK93" s="8"/>
      <c r="AL93" s="8">
        <f t="shared" ref="AL93:AN93" si="474">AL94+AL95+AL96+AL97+AL98</f>
        <v>1287.3196499999999</v>
      </c>
      <c r="AM93" s="8">
        <f t="shared" si="474"/>
        <v>1287.3196499999999</v>
      </c>
      <c r="AN93" s="8">
        <f t="shared" si="474"/>
        <v>0</v>
      </c>
      <c r="AO93" s="8"/>
      <c r="AP93" s="8">
        <f t="shared" ref="AP93:AR93" si="475">AP94+AP95+AP96+AP97+AP98</f>
        <v>2478.66615</v>
      </c>
      <c r="AQ93" s="8">
        <f t="shared" si="475"/>
        <v>2478.66615</v>
      </c>
      <c r="AR93" s="8">
        <f t="shared" si="475"/>
        <v>0</v>
      </c>
    </row>
    <row r="94" spans="1:44" hidden="1" x14ac:dyDescent="0.25">
      <c r="A94" s="17"/>
      <c r="B94" s="3" t="s">
        <v>28</v>
      </c>
      <c r="C94" s="24">
        <v>5.45</v>
      </c>
      <c r="D94" s="24">
        <v>39.28</v>
      </c>
      <c r="E94" s="24">
        <f>C94*D94</f>
        <v>214.07600000000002</v>
      </c>
      <c r="F94" s="24">
        <f>E94-G94</f>
        <v>214.07600000000002</v>
      </c>
      <c r="G94" s="24"/>
      <c r="H94" s="24">
        <v>5.93</v>
      </c>
      <c r="I94" s="24">
        <v>41.2</v>
      </c>
      <c r="J94" s="24">
        <f>H94*I94</f>
        <v>244.316</v>
      </c>
      <c r="K94" s="24">
        <f>J94-L94</f>
        <v>244.316</v>
      </c>
      <c r="L94" s="24"/>
      <c r="M94" s="24">
        <f t="shared" ref="M94:M98" si="476">C94+H94</f>
        <v>11.379999999999999</v>
      </c>
      <c r="N94" s="24">
        <f t="shared" ref="N94:P98" si="477">E94+J94</f>
        <v>458.39200000000005</v>
      </c>
      <c r="O94" s="24">
        <f t="shared" si="477"/>
        <v>458.39200000000005</v>
      </c>
      <c r="P94" s="24">
        <f t="shared" si="477"/>
        <v>0</v>
      </c>
      <c r="Q94" s="24">
        <f t="shared" ref="Q94:Q98" si="478">C94</f>
        <v>5.45</v>
      </c>
      <c r="R94" s="24">
        <v>41.2</v>
      </c>
      <c r="S94" s="24">
        <f>Q94*R94</f>
        <v>224.54000000000002</v>
      </c>
      <c r="T94" s="24">
        <f>S94-U94</f>
        <v>224.54000000000002</v>
      </c>
      <c r="U94" s="24"/>
      <c r="V94" s="24">
        <f t="shared" ref="V94:V98" si="479">H94</f>
        <v>5.93</v>
      </c>
      <c r="W94" s="24">
        <v>42.85</v>
      </c>
      <c r="X94" s="24">
        <f>V94*W94</f>
        <v>254.10049999999998</v>
      </c>
      <c r="Y94" s="24">
        <f>X94-Z94</f>
        <v>254.10049999999998</v>
      </c>
      <c r="Z94" s="24"/>
      <c r="AA94" s="24">
        <f t="shared" ref="AA94:AA98" si="480">Q94+V94</f>
        <v>11.379999999999999</v>
      </c>
      <c r="AB94" s="24">
        <f t="shared" ref="AB94:AD96" si="481">S94+X94</f>
        <v>478.64049999999997</v>
      </c>
      <c r="AC94" s="24">
        <f t="shared" si="481"/>
        <v>478.64049999999997</v>
      </c>
      <c r="AD94" s="24">
        <f t="shared" si="481"/>
        <v>0</v>
      </c>
      <c r="AE94" s="24">
        <f t="shared" ref="AE94:AE98" si="482">C94</f>
        <v>5.45</v>
      </c>
      <c r="AF94" s="24">
        <v>42.85</v>
      </c>
      <c r="AG94" s="24">
        <f>AE94*AF94</f>
        <v>233.53250000000003</v>
      </c>
      <c r="AH94" s="24">
        <f>AG94-AI94</f>
        <v>233.53250000000003</v>
      </c>
      <c r="AI94" s="24"/>
      <c r="AJ94" s="24">
        <f t="shared" ref="AJ94:AJ98" si="483">H94</f>
        <v>5.93</v>
      </c>
      <c r="AK94" s="24">
        <v>44.56</v>
      </c>
      <c r="AL94" s="24">
        <f>AJ94*AK94</f>
        <v>264.24079999999998</v>
      </c>
      <c r="AM94" s="24">
        <f>AL94-AN94</f>
        <v>264.24079999999998</v>
      </c>
      <c r="AN94" s="24"/>
      <c r="AO94" s="24">
        <f t="shared" ref="AO94:AO98" si="484">AE94+AJ94</f>
        <v>11.379999999999999</v>
      </c>
      <c r="AP94" s="24">
        <f t="shared" ref="AP94:AP96" si="485">AG94+AL94</f>
        <v>497.77330000000001</v>
      </c>
      <c r="AQ94" s="24">
        <f t="shared" ref="AQ94:AQ96" si="486">AH94+AM94</f>
        <v>497.77330000000001</v>
      </c>
      <c r="AR94" s="24">
        <f t="shared" ref="AR94:AR96" si="487">AI94+AN94</f>
        <v>0</v>
      </c>
    </row>
    <row r="95" spans="1:44" hidden="1" x14ac:dyDescent="0.25">
      <c r="A95" s="17"/>
      <c r="B95" s="3" t="s">
        <v>29</v>
      </c>
      <c r="C95" s="24">
        <v>0.78</v>
      </c>
      <c r="D95" s="24">
        <v>184.52</v>
      </c>
      <c r="E95" s="24">
        <f>C95*D95</f>
        <v>143.9256</v>
      </c>
      <c r="F95" s="24">
        <f>E95-G95</f>
        <v>143.9256</v>
      </c>
      <c r="G95" s="24"/>
      <c r="H95" s="24">
        <v>0.78</v>
      </c>
      <c r="I95" s="24">
        <v>193.56</v>
      </c>
      <c r="J95" s="24">
        <f>H95*I95</f>
        <v>150.9768</v>
      </c>
      <c r="K95" s="24">
        <f>J95-L95</f>
        <v>150.9768</v>
      </c>
      <c r="L95" s="24"/>
      <c r="M95" s="24">
        <f t="shared" si="476"/>
        <v>1.56</v>
      </c>
      <c r="N95" s="24">
        <f t="shared" si="477"/>
        <v>294.9024</v>
      </c>
      <c r="O95" s="24">
        <f t="shared" si="477"/>
        <v>294.9024</v>
      </c>
      <c r="P95" s="24">
        <f t="shared" si="477"/>
        <v>0</v>
      </c>
      <c r="Q95" s="24">
        <f t="shared" si="478"/>
        <v>0.78</v>
      </c>
      <c r="R95" s="24">
        <v>193.56</v>
      </c>
      <c r="S95" s="24">
        <f>Q95*R95</f>
        <v>150.9768</v>
      </c>
      <c r="T95" s="24">
        <f>S95-U95</f>
        <v>150.9768</v>
      </c>
      <c r="U95" s="24"/>
      <c r="V95" s="24">
        <f t="shared" si="479"/>
        <v>0.78</v>
      </c>
      <c r="W95" s="24">
        <v>201.3</v>
      </c>
      <c r="X95" s="24">
        <f>V95*W95</f>
        <v>157.01400000000001</v>
      </c>
      <c r="Y95" s="24">
        <f>X95-Z95</f>
        <v>157.01400000000001</v>
      </c>
      <c r="Z95" s="24"/>
      <c r="AA95" s="24">
        <f t="shared" si="480"/>
        <v>1.56</v>
      </c>
      <c r="AB95" s="24">
        <f t="shared" si="481"/>
        <v>307.99080000000004</v>
      </c>
      <c r="AC95" s="24">
        <f t="shared" si="481"/>
        <v>307.99080000000004</v>
      </c>
      <c r="AD95" s="24">
        <f t="shared" si="481"/>
        <v>0</v>
      </c>
      <c r="AE95" s="24">
        <f t="shared" si="482"/>
        <v>0.78</v>
      </c>
      <c r="AF95" s="24">
        <v>201.3</v>
      </c>
      <c r="AG95" s="24">
        <f>AE95*AF95</f>
        <v>157.01400000000001</v>
      </c>
      <c r="AH95" s="24">
        <f>AG95-AI95</f>
        <v>157.01400000000001</v>
      </c>
      <c r="AI95" s="24"/>
      <c r="AJ95" s="24">
        <f t="shared" si="483"/>
        <v>0.78</v>
      </c>
      <c r="AK95" s="24">
        <v>209.35</v>
      </c>
      <c r="AL95" s="24">
        <f>AJ95*AK95</f>
        <v>163.29300000000001</v>
      </c>
      <c r="AM95" s="24">
        <f>AL95-AN95</f>
        <v>163.29300000000001</v>
      </c>
      <c r="AN95" s="24"/>
      <c r="AO95" s="24">
        <f t="shared" si="484"/>
        <v>1.56</v>
      </c>
      <c r="AP95" s="24">
        <f t="shared" si="485"/>
        <v>320.30700000000002</v>
      </c>
      <c r="AQ95" s="24">
        <f t="shared" si="486"/>
        <v>320.30700000000002</v>
      </c>
      <c r="AR95" s="24">
        <f t="shared" si="487"/>
        <v>0</v>
      </c>
    </row>
    <row r="96" spans="1:44" hidden="1" x14ac:dyDescent="0.25">
      <c r="A96" s="17"/>
      <c r="B96" s="3" t="s">
        <v>25</v>
      </c>
      <c r="C96" s="24">
        <v>6.5</v>
      </c>
      <c r="D96" s="24">
        <v>32.270000000000003</v>
      </c>
      <c r="E96" s="24">
        <f>C96*D96</f>
        <v>209.75500000000002</v>
      </c>
      <c r="F96" s="24">
        <f>E96-G96</f>
        <v>209.75500000000002</v>
      </c>
      <c r="G96" s="24"/>
      <c r="H96" s="24">
        <v>6.71</v>
      </c>
      <c r="I96" s="24">
        <v>33.85</v>
      </c>
      <c r="J96" s="24">
        <f>H96*I96</f>
        <v>227.1335</v>
      </c>
      <c r="K96" s="24">
        <f>J96-L96</f>
        <v>227.1335</v>
      </c>
      <c r="L96" s="24"/>
      <c r="M96" s="24">
        <f t="shared" si="476"/>
        <v>13.21</v>
      </c>
      <c r="N96" s="24">
        <f t="shared" si="477"/>
        <v>436.88850000000002</v>
      </c>
      <c r="O96" s="24">
        <f t="shared" si="477"/>
        <v>436.88850000000002</v>
      </c>
      <c r="P96" s="24">
        <f t="shared" si="477"/>
        <v>0</v>
      </c>
      <c r="Q96" s="24">
        <f t="shared" si="478"/>
        <v>6.5</v>
      </c>
      <c r="R96" s="24">
        <v>33.85</v>
      </c>
      <c r="S96" s="24">
        <f>Q96*R96</f>
        <v>220.02500000000001</v>
      </c>
      <c r="T96" s="24">
        <f>S96-U96</f>
        <v>220.02500000000001</v>
      </c>
      <c r="U96" s="24"/>
      <c r="V96" s="24">
        <f t="shared" si="479"/>
        <v>6.71</v>
      </c>
      <c r="W96" s="24">
        <v>35.200000000000003</v>
      </c>
      <c r="X96" s="24">
        <f>V96*W96</f>
        <v>236.19200000000001</v>
      </c>
      <c r="Y96" s="24">
        <f>X96-Z96</f>
        <v>236.19200000000001</v>
      </c>
      <c r="Z96" s="24"/>
      <c r="AA96" s="24">
        <f t="shared" si="480"/>
        <v>13.21</v>
      </c>
      <c r="AB96" s="24">
        <f t="shared" si="481"/>
        <v>456.21699999999998</v>
      </c>
      <c r="AC96" s="24">
        <f t="shared" si="481"/>
        <v>456.21699999999998</v>
      </c>
      <c r="AD96" s="24">
        <f t="shared" si="481"/>
        <v>0</v>
      </c>
      <c r="AE96" s="24">
        <f t="shared" si="482"/>
        <v>6.5</v>
      </c>
      <c r="AF96" s="24">
        <v>35.200000000000003</v>
      </c>
      <c r="AG96" s="24">
        <f>AE96*AF96</f>
        <v>228.8</v>
      </c>
      <c r="AH96" s="24">
        <f>AG96-AI96</f>
        <v>228.8</v>
      </c>
      <c r="AI96" s="24"/>
      <c r="AJ96" s="24">
        <f t="shared" si="483"/>
        <v>6.71</v>
      </c>
      <c r="AK96" s="24">
        <v>36.61</v>
      </c>
      <c r="AL96" s="24">
        <f>AJ96*AK96</f>
        <v>245.65309999999999</v>
      </c>
      <c r="AM96" s="24">
        <f>AL96-AN96</f>
        <v>245.65309999999999</v>
      </c>
      <c r="AN96" s="24"/>
      <c r="AO96" s="24">
        <f t="shared" si="484"/>
        <v>13.21</v>
      </c>
      <c r="AP96" s="24">
        <f t="shared" si="485"/>
        <v>474.45310000000001</v>
      </c>
      <c r="AQ96" s="24">
        <f t="shared" si="486"/>
        <v>474.45310000000001</v>
      </c>
      <c r="AR96" s="24">
        <f t="shared" si="487"/>
        <v>0</v>
      </c>
    </row>
    <row r="97" spans="1:44" ht="31.5" hidden="1" x14ac:dyDescent="0.25">
      <c r="A97" s="17"/>
      <c r="B97" s="3" t="s">
        <v>157</v>
      </c>
      <c r="C97" s="24">
        <v>6.5</v>
      </c>
      <c r="D97" s="24">
        <v>32.270000000000003</v>
      </c>
      <c r="E97" s="24">
        <f>C97*D97*0.5</f>
        <v>104.87750000000001</v>
      </c>
      <c r="F97" s="24">
        <f>E97-G97</f>
        <v>104.87750000000001</v>
      </c>
      <c r="G97" s="24"/>
      <c r="H97" s="24">
        <v>6.71</v>
      </c>
      <c r="I97" s="24">
        <v>33.85</v>
      </c>
      <c r="J97" s="24">
        <f>H97*I97*0.5</f>
        <v>113.56675</v>
      </c>
      <c r="K97" s="24">
        <f>J97-L97</f>
        <v>113.56675</v>
      </c>
      <c r="L97" s="24"/>
      <c r="M97" s="24">
        <f t="shared" si="476"/>
        <v>13.21</v>
      </c>
      <c r="N97" s="24">
        <f t="shared" si="477"/>
        <v>218.44425000000001</v>
      </c>
      <c r="O97" s="24">
        <f t="shared" si="477"/>
        <v>218.44425000000001</v>
      </c>
      <c r="P97" s="24">
        <f t="shared" si="477"/>
        <v>0</v>
      </c>
      <c r="Q97" s="24">
        <f t="shared" si="478"/>
        <v>6.5</v>
      </c>
      <c r="R97" s="24">
        <v>33.85</v>
      </c>
      <c r="S97" s="24">
        <f>Q97*R97*0.5</f>
        <v>110.0125</v>
      </c>
      <c r="T97" s="24">
        <f>S97</f>
        <v>110.0125</v>
      </c>
      <c r="U97" s="24"/>
      <c r="V97" s="24">
        <f t="shared" si="479"/>
        <v>6.71</v>
      </c>
      <c r="W97" s="24">
        <v>35.200000000000003</v>
      </c>
      <c r="X97" s="24">
        <f>V97*W97*0.5</f>
        <v>118.096</v>
      </c>
      <c r="Y97" s="24">
        <f>X97</f>
        <v>118.096</v>
      </c>
      <c r="Z97" s="24"/>
      <c r="AA97" s="24">
        <f t="shared" si="480"/>
        <v>13.21</v>
      </c>
      <c r="AB97" s="24">
        <f>S97+X97</f>
        <v>228.10849999999999</v>
      </c>
      <c r="AC97" s="24">
        <f>T97+Y97</f>
        <v>228.10849999999999</v>
      </c>
      <c r="AD97" s="24">
        <v>0</v>
      </c>
      <c r="AE97" s="24">
        <f t="shared" si="482"/>
        <v>6.5</v>
      </c>
      <c r="AF97" s="24">
        <v>35.200000000000003</v>
      </c>
      <c r="AG97" s="24">
        <f>AE97*AF97*0.5</f>
        <v>114.4</v>
      </c>
      <c r="AH97" s="24">
        <f>AG97</f>
        <v>114.4</v>
      </c>
      <c r="AI97" s="24"/>
      <c r="AJ97" s="24">
        <f t="shared" si="483"/>
        <v>6.71</v>
      </c>
      <c r="AK97" s="24">
        <v>36.61</v>
      </c>
      <c r="AL97" s="24">
        <f>AJ97*AK97*0.5</f>
        <v>122.82655</v>
      </c>
      <c r="AM97" s="24">
        <f>AL97</f>
        <v>122.82655</v>
      </c>
      <c r="AN97" s="24"/>
      <c r="AO97" s="24">
        <f t="shared" si="484"/>
        <v>13.21</v>
      </c>
      <c r="AP97" s="24">
        <f>AG97+AL97</f>
        <v>237.22655</v>
      </c>
      <c r="AQ97" s="24">
        <f>AH97+AM97</f>
        <v>237.22655</v>
      </c>
      <c r="AR97" s="24">
        <v>0</v>
      </c>
    </row>
    <row r="98" spans="1:44" ht="47.25" hidden="1" x14ac:dyDescent="0.25">
      <c r="A98" s="17"/>
      <c r="B98" s="3" t="s">
        <v>162</v>
      </c>
      <c r="C98" s="24">
        <v>6.5</v>
      </c>
      <c r="D98" s="24">
        <v>32.270000000000003</v>
      </c>
      <c r="E98" s="24">
        <f>C98*D98*2</f>
        <v>419.51000000000005</v>
      </c>
      <c r="F98" s="24">
        <f>E98-G98</f>
        <v>419.51000000000005</v>
      </c>
      <c r="G98" s="24"/>
      <c r="H98" s="24">
        <v>6.71</v>
      </c>
      <c r="I98" s="24">
        <v>33.85</v>
      </c>
      <c r="J98" s="24">
        <f>H98*I98*2</f>
        <v>454.267</v>
      </c>
      <c r="K98" s="24">
        <f>J98-L98</f>
        <v>454.267</v>
      </c>
      <c r="L98" s="24"/>
      <c r="M98" s="24">
        <f t="shared" si="476"/>
        <v>13.21</v>
      </c>
      <c r="N98" s="24">
        <f t="shared" si="477"/>
        <v>873.77700000000004</v>
      </c>
      <c r="O98" s="24">
        <f t="shared" si="477"/>
        <v>873.77700000000004</v>
      </c>
      <c r="P98" s="24">
        <f t="shared" si="477"/>
        <v>0</v>
      </c>
      <c r="Q98" s="24">
        <f t="shared" si="478"/>
        <v>6.5</v>
      </c>
      <c r="R98" s="24">
        <v>33.85</v>
      </c>
      <c r="S98" s="24">
        <f>Q98*R98*2</f>
        <v>440.05</v>
      </c>
      <c r="T98" s="24">
        <f>S98-U98</f>
        <v>440.05</v>
      </c>
      <c r="U98" s="24"/>
      <c r="V98" s="24">
        <f t="shared" si="479"/>
        <v>6.71</v>
      </c>
      <c r="W98" s="24">
        <v>35.200000000000003</v>
      </c>
      <c r="X98" s="24">
        <f>V98*W98*2</f>
        <v>472.38400000000001</v>
      </c>
      <c r="Y98" s="24">
        <f>X98-Z98</f>
        <v>472.38400000000001</v>
      </c>
      <c r="Z98" s="24"/>
      <c r="AA98" s="24">
        <f t="shared" si="480"/>
        <v>13.21</v>
      </c>
      <c r="AB98" s="24">
        <f t="shared" ref="AB98" si="488">S98+X98</f>
        <v>912.43399999999997</v>
      </c>
      <c r="AC98" s="24">
        <f t="shared" ref="AC98" si="489">T98+Y98</f>
        <v>912.43399999999997</v>
      </c>
      <c r="AD98" s="24">
        <f t="shared" ref="AD98" si="490">U98+Z98</f>
        <v>0</v>
      </c>
      <c r="AE98" s="24">
        <f t="shared" si="482"/>
        <v>6.5</v>
      </c>
      <c r="AF98" s="24">
        <v>35.200000000000003</v>
      </c>
      <c r="AG98" s="24">
        <f>AE98*AF98*2</f>
        <v>457.6</v>
      </c>
      <c r="AH98" s="24">
        <f>AG98-AI98</f>
        <v>457.6</v>
      </c>
      <c r="AI98" s="24"/>
      <c r="AJ98" s="24">
        <f t="shared" si="483"/>
        <v>6.71</v>
      </c>
      <c r="AK98" s="24">
        <v>36.61</v>
      </c>
      <c r="AL98" s="24">
        <f>AJ98*AK98*2</f>
        <v>491.30619999999999</v>
      </c>
      <c r="AM98" s="24">
        <f>AL98-AN98</f>
        <v>491.30619999999999</v>
      </c>
      <c r="AN98" s="24"/>
      <c r="AO98" s="24">
        <f t="shared" si="484"/>
        <v>13.21</v>
      </c>
      <c r="AP98" s="24">
        <f t="shared" ref="AP98" si="491">AG98+AL98</f>
        <v>948.90620000000001</v>
      </c>
      <c r="AQ98" s="24">
        <f t="shared" ref="AQ98" si="492">AH98+AM98</f>
        <v>948.90620000000001</v>
      </c>
      <c r="AR98" s="24">
        <f t="shared" ref="AR98" si="493">AI98+AN98</f>
        <v>0</v>
      </c>
    </row>
    <row r="99" spans="1:44" s="15" customFormat="1" ht="47.25" hidden="1" x14ac:dyDescent="0.25">
      <c r="A99" s="22" t="s">
        <v>85</v>
      </c>
      <c r="B99" s="10" t="s">
        <v>186</v>
      </c>
      <c r="C99" s="8"/>
      <c r="D99" s="8"/>
      <c r="E99" s="8">
        <f t="shared" ref="E99:G99" si="494">E100+E101+E102+E103</f>
        <v>525.1762500000001</v>
      </c>
      <c r="F99" s="8">
        <f t="shared" si="494"/>
        <v>525.1762500000001</v>
      </c>
      <c r="G99" s="8">
        <f t="shared" si="494"/>
        <v>0</v>
      </c>
      <c r="H99" s="8"/>
      <c r="I99" s="8"/>
      <c r="J99" s="8">
        <f t="shared" ref="J99:L99" si="495">J100+J101+J102+J103</f>
        <v>496.58924999999999</v>
      </c>
      <c r="K99" s="8">
        <f t="shared" si="495"/>
        <v>496.58924999999999</v>
      </c>
      <c r="L99" s="8">
        <f t="shared" si="495"/>
        <v>0</v>
      </c>
      <c r="M99" s="8"/>
      <c r="N99" s="8">
        <f t="shared" ref="N99:P99" si="496">N100+N101+N102+N103</f>
        <v>1021.7655000000001</v>
      </c>
      <c r="O99" s="8">
        <f t="shared" si="496"/>
        <v>1021.7655000000001</v>
      </c>
      <c r="P99" s="8">
        <f t="shared" si="496"/>
        <v>0</v>
      </c>
      <c r="Q99" s="8"/>
      <c r="R99" s="8"/>
      <c r="S99" s="8">
        <f t="shared" ref="S99:U99" si="497">S100+S101+S102+S103</f>
        <v>550.87875000000008</v>
      </c>
      <c r="T99" s="8">
        <f t="shared" si="497"/>
        <v>550.87875000000008</v>
      </c>
      <c r="U99" s="8">
        <f t="shared" si="497"/>
        <v>0</v>
      </c>
      <c r="V99" s="8"/>
      <c r="W99" s="8"/>
      <c r="X99" s="8">
        <f t="shared" ref="X99:Z99" si="498">X100+X101+X102+X103</f>
        <v>516.41550000000007</v>
      </c>
      <c r="Y99" s="8">
        <f t="shared" si="498"/>
        <v>516.41550000000007</v>
      </c>
      <c r="Z99" s="8">
        <f t="shared" si="498"/>
        <v>0</v>
      </c>
      <c r="AA99" s="8"/>
      <c r="AB99" s="8">
        <f t="shared" ref="AB99:AD99" si="499">AB100+AB101+AB102+AB103</f>
        <v>1067.2942499999999</v>
      </c>
      <c r="AC99" s="8">
        <f t="shared" si="499"/>
        <v>1067.2942499999999</v>
      </c>
      <c r="AD99" s="8">
        <f t="shared" si="499"/>
        <v>0</v>
      </c>
      <c r="AE99" s="8"/>
      <c r="AF99" s="8"/>
      <c r="AG99" s="8">
        <f t="shared" ref="AG99:AI99" si="500">AG100+AG101+AG102+AG103</f>
        <v>572.87250000000006</v>
      </c>
      <c r="AH99" s="8">
        <f t="shared" si="500"/>
        <v>572.87250000000006</v>
      </c>
      <c r="AI99" s="8">
        <f t="shared" si="500"/>
        <v>0</v>
      </c>
      <c r="AJ99" s="8"/>
      <c r="AK99" s="8"/>
      <c r="AL99" s="8">
        <f t="shared" ref="AL99:AN99" si="501">AL100+AL101+AL102+AL103</f>
        <v>537.0814499999999</v>
      </c>
      <c r="AM99" s="8">
        <f t="shared" si="501"/>
        <v>537.0814499999999</v>
      </c>
      <c r="AN99" s="8">
        <f t="shared" si="501"/>
        <v>0</v>
      </c>
      <c r="AO99" s="8"/>
      <c r="AP99" s="8">
        <f t="shared" ref="AP99:AR99" si="502">AP100+AP101+AP102+AP103</f>
        <v>1109.9539500000001</v>
      </c>
      <c r="AQ99" s="8">
        <f t="shared" si="502"/>
        <v>1109.9539500000001</v>
      </c>
      <c r="AR99" s="8">
        <f t="shared" si="502"/>
        <v>0</v>
      </c>
    </row>
    <row r="100" spans="1:44" hidden="1" x14ac:dyDescent="0.25">
      <c r="A100" s="17"/>
      <c r="B100" s="3" t="s">
        <v>23</v>
      </c>
      <c r="C100" s="24">
        <v>3.45</v>
      </c>
      <c r="D100" s="24">
        <v>39.28</v>
      </c>
      <c r="E100" s="24">
        <f>C100*D100</f>
        <v>135.51600000000002</v>
      </c>
      <c r="F100" s="24">
        <f>E100-G100</f>
        <v>135.51600000000002</v>
      </c>
      <c r="G100" s="24"/>
      <c r="H100" s="24">
        <v>3.11</v>
      </c>
      <c r="I100" s="24">
        <v>41.2</v>
      </c>
      <c r="J100" s="24">
        <f>H100*I100</f>
        <v>128.13200000000001</v>
      </c>
      <c r="K100" s="24">
        <f>J100-L100</f>
        <v>128.13200000000001</v>
      </c>
      <c r="L100" s="24"/>
      <c r="M100" s="24">
        <f t="shared" ref="M100:M103" si="503">C100+H100</f>
        <v>6.5600000000000005</v>
      </c>
      <c r="N100" s="24">
        <f t="shared" ref="N100:N103" si="504">E100+J100</f>
        <v>263.64800000000002</v>
      </c>
      <c r="O100" s="24">
        <f t="shared" ref="O100:O103" si="505">F100+K100</f>
        <v>263.64800000000002</v>
      </c>
      <c r="P100" s="24">
        <f t="shared" ref="P100:P103" si="506">G100+L100</f>
        <v>0</v>
      </c>
      <c r="Q100" s="24">
        <f t="shared" ref="Q100:Q103" si="507">C100</f>
        <v>3.45</v>
      </c>
      <c r="R100" s="24">
        <v>41.2</v>
      </c>
      <c r="S100" s="24">
        <f>Q100*R100</f>
        <v>142.14000000000001</v>
      </c>
      <c r="T100" s="24">
        <f>S100-U100</f>
        <v>142.14000000000001</v>
      </c>
      <c r="U100" s="24"/>
      <c r="V100" s="24">
        <f t="shared" ref="V100:V103" si="508">H100</f>
        <v>3.11</v>
      </c>
      <c r="W100" s="24">
        <v>42.85</v>
      </c>
      <c r="X100" s="24">
        <f>V100*W100</f>
        <v>133.26349999999999</v>
      </c>
      <c r="Y100" s="24">
        <f>X100-Z100</f>
        <v>133.26349999999999</v>
      </c>
      <c r="Z100" s="24"/>
      <c r="AA100" s="24">
        <f t="shared" ref="AA100:AA103" si="509">Q100+V100</f>
        <v>6.5600000000000005</v>
      </c>
      <c r="AB100" s="24">
        <f t="shared" ref="AB100:AB103" si="510">S100+X100</f>
        <v>275.40350000000001</v>
      </c>
      <c r="AC100" s="24">
        <f t="shared" ref="AC100:AC103" si="511">T100+Y100</f>
        <v>275.40350000000001</v>
      </c>
      <c r="AD100" s="24">
        <f t="shared" ref="AD100:AD103" si="512">U100+Z100</f>
        <v>0</v>
      </c>
      <c r="AE100" s="24">
        <f t="shared" ref="AE100:AE103" si="513">C100</f>
        <v>3.45</v>
      </c>
      <c r="AF100" s="24">
        <v>42.85</v>
      </c>
      <c r="AG100" s="24">
        <f>AE100*AF100</f>
        <v>147.83250000000001</v>
      </c>
      <c r="AH100" s="24">
        <f>AG100-AI100</f>
        <v>147.83250000000001</v>
      </c>
      <c r="AI100" s="24"/>
      <c r="AJ100" s="24">
        <f t="shared" ref="AJ100:AJ103" si="514">H100</f>
        <v>3.11</v>
      </c>
      <c r="AK100" s="24">
        <v>44.56</v>
      </c>
      <c r="AL100" s="24">
        <f>AJ100*AK100</f>
        <v>138.58160000000001</v>
      </c>
      <c r="AM100" s="24">
        <f>AL100-AN100</f>
        <v>138.58160000000001</v>
      </c>
      <c r="AN100" s="24"/>
      <c r="AO100" s="24">
        <f t="shared" ref="AO100:AO103" si="515">AE100+AJ100</f>
        <v>6.5600000000000005</v>
      </c>
      <c r="AP100" s="24">
        <f t="shared" ref="AP100:AP103" si="516">AG100+AL100</f>
        <v>286.41410000000002</v>
      </c>
      <c r="AQ100" s="24">
        <f t="shared" ref="AQ100:AQ103" si="517">AH100+AM100</f>
        <v>286.41410000000002</v>
      </c>
      <c r="AR100" s="24">
        <f t="shared" ref="AR100:AR103" si="518">AI100+AN100</f>
        <v>0</v>
      </c>
    </row>
    <row r="101" spans="1:44" hidden="1" x14ac:dyDescent="0.25">
      <c r="A101" s="17"/>
      <c r="B101" s="3" t="s">
        <v>25</v>
      </c>
      <c r="C101" s="24">
        <v>3.45</v>
      </c>
      <c r="D101" s="24">
        <v>32.270000000000003</v>
      </c>
      <c r="E101" s="24">
        <f>C101*D101</f>
        <v>111.33150000000002</v>
      </c>
      <c r="F101" s="24">
        <f>E101-G101</f>
        <v>111.33150000000002</v>
      </c>
      <c r="G101" s="24"/>
      <c r="H101" s="24">
        <v>3.11</v>
      </c>
      <c r="I101" s="24">
        <v>33.85</v>
      </c>
      <c r="J101" s="24">
        <f>H101*I101</f>
        <v>105.2735</v>
      </c>
      <c r="K101" s="24">
        <f>J101-L101</f>
        <v>105.2735</v>
      </c>
      <c r="L101" s="24"/>
      <c r="M101" s="24">
        <f t="shared" si="503"/>
        <v>6.5600000000000005</v>
      </c>
      <c r="N101" s="24">
        <f t="shared" si="504"/>
        <v>216.60500000000002</v>
      </c>
      <c r="O101" s="24">
        <f t="shared" si="505"/>
        <v>216.60500000000002</v>
      </c>
      <c r="P101" s="24">
        <f t="shared" si="506"/>
        <v>0</v>
      </c>
      <c r="Q101" s="24">
        <f t="shared" si="507"/>
        <v>3.45</v>
      </c>
      <c r="R101" s="24">
        <v>33.85</v>
      </c>
      <c r="S101" s="24">
        <f>Q101*R101</f>
        <v>116.78250000000001</v>
      </c>
      <c r="T101" s="24">
        <f>S101-U101</f>
        <v>116.78250000000001</v>
      </c>
      <c r="U101" s="24"/>
      <c r="V101" s="24">
        <f t="shared" si="508"/>
        <v>3.11</v>
      </c>
      <c r="W101" s="24">
        <v>35.200000000000003</v>
      </c>
      <c r="X101" s="24">
        <f>V101*W101</f>
        <v>109.47200000000001</v>
      </c>
      <c r="Y101" s="24">
        <f>X101-Z101</f>
        <v>109.47200000000001</v>
      </c>
      <c r="Z101" s="24"/>
      <c r="AA101" s="24">
        <f t="shared" si="509"/>
        <v>6.5600000000000005</v>
      </c>
      <c r="AB101" s="24">
        <f t="shared" si="510"/>
        <v>226.25450000000001</v>
      </c>
      <c r="AC101" s="24">
        <f t="shared" si="511"/>
        <v>226.25450000000001</v>
      </c>
      <c r="AD101" s="24">
        <f t="shared" si="512"/>
        <v>0</v>
      </c>
      <c r="AE101" s="24">
        <f t="shared" si="513"/>
        <v>3.45</v>
      </c>
      <c r="AF101" s="24">
        <v>35.200000000000003</v>
      </c>
      <c r="AG101" s="24">
        <f>AE101*AF101</f>
        <v>121.44000000000001</v>
      </c>
      <c r="AH101" s="24">
        <f>AG101-AI101</f>
        <v>121.44000000000001</v>
      </c>
      <c r="AI101" s="24"/>
      <c r="AJ101" s="24">
        <f t="shared" si="514"/>
        <v>3.11</v>
      </c>
      <c r="AK101" s="24">
        <v>36.61</v>
      </c>
      <c r="AL101" s="24">
        <f>AJ101*AK101</f>
        <v>113.85709999999999</v>
      </c>
      <c r="AM101" s="24">
        <f>AL101-AN101</f>
        <v>113.85709999999999</v>
      </c>
      <c r="AN101" s="24"/>
      <c r="AO101" s="24">
        <f t="shared" si="515"/>
        <v>6.5600000000000005</v>
      </c>
      <c r="AP101" s="24">
        <f t="shared" si="516"/>
        <v>235.2971</v>
      </c>
      <c r="AQ101" s="24">
        <f t="shared" si="517"/>
        <v>235.2971</v>
      </c>
      <c r="AR101" s="24">
        <f t="shared" si="518"/>
        <v>0</v>
      </c>
    </row>
    <row r="102" spans="1:44" ht="31.5" hidden="1" x14ac:dyDescent="0.25">
      <c r="A102" s="17"/>
      <c r="B102" s="3" t="s">
        <v>157</v>
      </c>
      <c r="C102" s="24">
        <v>3.45</v>
      </c>
      <c r="D102" s="24">
        <v>32.270000000000003</v>
      </c>
      <c r="E102" s="24">
        <f>C102*D102*0.5</f>
        <v>55.66575000000001</v>
      </c>
      <c r="F102" s="24">
        <f>E102-G102</f>
        <v>55.66575000000001</v>
      </c>
      <c r="G102" s="24"/>
      <c r="H102" s="24">
        <v>3.11</v>
      </c>
      <c r="I102" s="24">
        <v>33.85</v>
      </c>
      <c r="J102" s="24">
        <f>H102*I102*0.5</f>
        <v>52.636749999999999</v>
      </c>
      <c r="K102" s="24">
        <f>J102-L102</f>
        <v>52.636749999999999</v>
      </c>
      <c r="L102" s="24"/>
      <c r="M102" s="24">
        <f t="shared" si="503"/>
        <v>6.5600000000000005</v>
      </c>
      <c r="N102" s="24">
        <f t="shared" si="504"/>
        <v>108.30250000000001</v>
      </c>
      <c r="O102" s="24">
        <f t="shared" si="505"/>
        <v>108.30250000000001</v>
      </c>
      <c r="P102" s="24">
        <f t="shared" si="506"/>
        <v>0</v>
      </c>
      <c r="Q102" s="24">
        <f t="shared" si="507"/>
        <v>3.45</v>
      </c>
      <c r="R102" s="24">
        <v>33.85</v>
      </c>
      <c r="S102" s="24">
        <f>Q102*R102*0.5</f>
        <v>58.391250000000007</v>
      </c>
      <c r="T102" s="24">
        <f>S102-U102</f>
        <v>58.391250000000007</v>
      </c>
      <c r="U102" s="24"/>
      <c r="V102" s="24">
        <f t="shared" si="508"/>
        <v>3.11</v>
      </c>
      <c r="W102" s="24">
        <v>35.200000000000003</v>
      </c>
      <c r="X102" s="24">
        <f>V102*W102*0.5</f>
        <v>54.736000000000004</v>
      </c>
      <c r="Y102" s="24">
        <f>X102-Z102</f>
        <v>54.736000000000004</v>
      </c>
      <c r="Z102" s="24"/>
      <c r="AA102" s="24">
        <f t="shared" si="509"/>
        <v>6.5600000000000005</v>
      </c>
      <c r="AB102" s="24">
        <f t="shared" si="510"/>
        <v>113.12725</v>
      </c>
      <c r="AC102" s="24">
        <f t="shared" si="511"/>
        <v>113.12725</v>
      </c>
      <c r="AD102" s="24">
        <f t="shared" si="512"/>
        <v>0</v>
      </c>
      <c r="AE102" s="24">
        <f t="shared" si="513"/>
        <v>3.45</v>
      </c>
      <c r="AF102" s="24">
        <v>35.200000000000003</v>
      </c>
      <c r="AG102" s="24">
        <f>AE102*AF102*0.5</f>
        <v>60.720000000000006</v>
      </c>
      <c r="AH102" s="24">
        <f>AG102-AI102</f>
        <v>60.720000000000006</v>
      </c>
      <c r="AI102" s="24"/>
      <c r="AJ102" s="24">
        <f t="shared" si="514"/>
        <v>3.11</v>
      </c>
      <c r="AK102" s="24">
        <v>36.61</v>
      </c>
      <c r="AL102" s="24">
        <f>AJ102*AK102*0.5</f>
        <v>56.928549999999994</v>
      </c>
      <c r="AM102" s="24">
        <f>AL102-AN102</f>
        <v>56.928549999999994</v>
      </c>
      <c r="AN102" s="24"/>
      <c r="AO102" s="24">
        <f t="shared" si="515"/>
        <v>6.5600000000000005</v>
      </c>
      <c r="AP102" s="24">
        <f t="shared" si="516"/>
        <v>117.64855</v>
      </c>
      <c r="AQ102" s="24">
        <f t="shared" si="517"/>
        <v>117.64855</v>
      </c>
      <c r="AR102" s="24">
        <f t="shared" si="518"/>
        <v>0</v>
      </c>
    </row>
    <row r="103" spans="1:44" ht="47.25" hidden="1" x14ac:dyDescent="0.25">
      <c r="A103" s="17"/>
      <c r="B103" s="3" t="s">
        <v>162</v>
      </c>
      <c r="C103" s="24">
        <v>3.45</v>
      </c>
      <c r="D103" s="24">
        <v>32.270000000000003</v>
      </c>
      <c r="E103" s="24">
        <f>C103*D103*2</f>
        <v>222.66300000000004</v>
      </c>
      <c r="F103" s="24">
        <f>E103-G103</f>
        <v>222.66300000000004</v>
      </c>
      <c r="G103" s="24"/>
      <c r="H103" s="24">
        <v>3.11</v>
      </c>
      <c r="I103" s="24">
        <v>33.85</v>
      </c>
      <c r="J103" s="24">
        <f>H103*I103*2</f>
        <v>210.547</v>
      </c>
      <c r="K103" s="24">
        <f>J103-L103</f>
        <v>210.547</v>
      </c>
      <c r="L103" s="24"/>
      <c r="M103" s="24">
        <f t="shared" si="503"/>
        <v>6.5600000000000005</v>
      </c>
      <c r="N103" s="24">
        <f t="shared" si="504"/>
        <v>433.21000000000004</v>
      </c>
      <c r="O103" s="24">
        <f t="shared" si="505"/>
        <v>433.21000000000004</v>
      </c>
      <c r="P103" s="24">
        <f t="shared" si="506"/>
        <v>0</v>
      </c>
      <c r="Q103" s="24">
        <f t="shared" si="507"/>
        <v>3.45</v>
      </c>
      <c r="R103" s="24">
        <v>33.85</v>
      </c>
      <c r="S103" s="24">
        <f>Q103*R103*2</f>
        <v>233.56500000000003</v>
      </c>
      <c r="T103" s="24">
        <f>S103-U103</f>
        <v>233.56500000000003</v>
      </c>
      <c r="U103" s="24"/>
      <c r="V103" s="24">
        <f t="shared" si="508"/>
        <v>3.11</v>
      </c>
      <c r="W103" s="24">
        <v>35.200000000000003</v>
      </c>
      <c r="X103" s="24">
        <f>V103*W103*2</f>
        <v>218.94400000000002</v>
      </c>
      <c r="Y103" s="24">
        <f>X103-Z103</f>
        <v>218.94400000000002</v>
      </c>
      <c r="Z103" s="24"/>
      <c r="AA103" s="24">
        <f t="shared" si="509"/>
        <v>6.5600000000000005</v>
      </c>
      <c r="AB103" s="24">
        <f t="shared" si="510"/>
        <v>452.50900000000001</v>
      </c>
      <c r="AC103" s="24">
        <f t="shared" si="511"/>
        <v>452.50900000000001</v>
      </c>
      <c r="AD103" s="24">
        <f t="shared" si="512"/>
        <v>0</v>
      </c>
      <c r="AE103" s="24">
        <f t="shared" si="513"/>
        <v>3.45</v>
      </c>
      <c r="AF103" s="24">
        <v>35.200000000000003</v>
      </c>
      <c r="AG103" s="24">
        <f>AE103*AF103*2</f>
        <v>242.88000000000002</v>
      </c>
      <c r="AH103" s="24">
        <f>AG103-AI103</f>
        <v>242.88000000000002</v>
      </c>
      <c r="AI103" s="24"/>
      <c r="AJ103" s="24">
        <f t="shared" si="514"/>
        <v>3.11</v>
      </c>
      <c r="AK103" s="24">
        <v>36.61</v>
      </c>
      <c r="AL103" s="24">
        <f>AJ103*AK103*2</f>
        <v>227.71419999999998</v>
      </c>
      <c r="AM103" s="24">
        <f>AL103-AN103</f>
        <v>227.71419999999998</v>
      </c>
      <c r="AN103" s="24"/>
      <c r="AO103" s="24">
        <f t="shared" si="515"/>
        <v>6.5600000000000005</v>
      </c>
      <c r="AP103" s="24">
        <f t="shared" si="516"/>
        <v>470.5942</v>
      </c>
      <c r="AQ103" s="24">
        <f t="shared" si="517"/>
        <v>470.5942</v>
      </c>
      <c r="AR103" s="24">
        <f t="shared" si="518"/>
        <v>0</v>
      </c>
    </row>
    <row r="104" spans="1:44" s="15" customFormat="1" ht="31.5" hidden="1" x14ac:dyDescent="0.25">
      <c r="A104" s="22" t="s">
        <v>86</v>
      </c>
      <c r="B104" s="10" t="s">
        <v>30</v>
      </c>
      <c r="C104" s="8"/>
      <c r="D104" s="8"/>
      <c r="E104" s="8">
        <f t="shared" ref="E104:G104" si="519">E105+E106+E107+E108</f>
        <v>310.19275000000005</v>
      </c>
      <c r="F104" s="8">
        <f t="shared" si="519"/>
        <v>310.19275000000005</v>
      </c>
      <c r="G104" s="8">
        <f t="shared" si="519"/>
        <v>0</v>
      </c>
      <c r="H104" s="8"/>
      <c r="I104" s="8"/>
      <c r="J104" s="8">
        <f t="shared" ref="J104:L104" si="520">J105+J106+J107+J108</f>
        <v>222.71700000000001</v>
      </c>
      <c r="K104" s="8">
        <f t="shared" si="520"/>
        <v>222.71700000000001</v>
      </c>
      <c r="L104" s="8">
        <f t="shared" si="520"/>
        <v>0</v>
      </c>
      <c r="M104" s="8"/>
      <c r="N104" s="8">
        <f t="shared" ref="N104:P104" si="521">N105+N106+N107+N108</f>
        <v>532.90975000000003</v>
      </c>
      <c r="O104" s="8">
        <f t="shared" si="521"/>
        <v>532.90975000000003</v>
      </c>
      <c r="P104" s="8">
        <f t="shared" si="521"/>
        <v>0</v>
      </c>
      <c r="Q104" s="8"/>
      <c r="R104" s="8"/>
      <c r="S104" s="8">
        <f t="shared" ref="S104:U104" si="522">S105+S106+S107+S108</f>
        <v>325.37225000000007</v>
      </c>
      <c r="T104" s="8">
        <f t="shared" si="522"/>
        <v>325.37225000000007</v>
      </c>
      <c r="U104" s="8">
        <f t="shared" si="522"/>
        <v>0</v>
      </c>
      <c r="V104" s="8"/>
      <c r="W104" s="8"/>
      <c r="X104" s="8">
        <f t="shared" ref="X104:Z104" si="523">X105+X106+X107+X108</f>
        <v>231.61200000000002</v>
      </c>
      <c r="Y104" s="8">
        <f t="shared" si="523"/>
        <v>231.61200000000002</v>
      </c>
      <c r="Z104" s="8">
        <f t="shared" si="523"/>
        <v>0</v>
      </c>
      <c r="AA104" s="8"/>
      <c r="AB104" s="8">
        <f t="shared" ref="AB104:AD104" si="524">AB105+AB106+AB107+AB108</f>
        <v>556.98424999999997</v>
      </c>
      <c r="AC104" s="8">
        <f t="shared" si="524"/>
        <v>556.98424999999997</v>
      </c>
      <c r="AD104" s="8">
        <f t="shared" si="524"/>
        <v>0</v>
      </c>
      <c r="AE104" s="8"/>
      <c r="AF104" s="8"/>
      <c r="AG104" s="8">
        <f t="shared" ref="AG104:AI104" si="525">AG105+AG106+AG107+AG108</f>
        <v>338.36600000000004</v>
      </c>
      <c r="AH104" s="8">
        <f t="shared" si="525"/>
        <v>338.36600000000004</v>
      </c>
      <c r="AI104" s="8">
        <f t="shared" si="525"/>
        <v>0</v>
      </c>
      <c r="AJ104" s="8"/>
      <c r="AK104" s="8"/>
      <c r="AL104" s="8">
        <f t="shared" ref="AL104:AN104" si="526">AL105+AL106+AL107+AL108</f>
        <v>240.87780000000001</v>
      </c>
      <c r="AM104" s="8">
        <f t="shared" si="526"/>
        <v>240.87780000000001</v>
      </c>
      <c r="AN104" s="8">
        <f t="shared" si="526"/>
        <v>0</v>
      </c>
      <c r="AO104" s="8"/>
      <c r="AP104" s="8">
        <f t="shared" ref="AP104:AR104" si="527">AP105+AP106+AP107+AP108</f>
        <v>579.24380000000008</v>
      </c>
      <c r="AQ104" s="8">
        <f t="shared" si="527"/>
        <v>579.24380000000008</v>
      </c>
      <c r="AR104" s="8">
        <f t="shared" si="527"/>
        <v>0</v>
      </c>
    </row>
    <row r="105" spans="1:44" hidden="1" x14ac:dyDescent="0.25">
      <c r="A105" s="17"/>
      <c r="B105" s="3" t="s">
        <v>23</v>
      </c>
      <c r="C105" s="24">
        <v>2.52</v>
      </c>
      <c r="D105" s="24">
        <v>39.28</v>
      </c>
      <c r="E105" s="24">
        <f>C105*D105</f>
        <v>98.985600000000005</v>
      </c>
      <c r="F105" s="24">
        <f>E105-G105</f>
        <v>98.985600000000005</v>
      </c>
      <c r="G105" s="24"/>
      <c r="H105" s="24">
        <v>1.84</v>
      </c>
      <c r="I105" s="24">
        <v>41.2</v>
      </c>
      <c r="J105" s="24">
        <f>H105*I105</f>
        <v>75.808000000000007</v>
      </c>
      <c r="K105" s="24">
        <f>J105-L105</f>
        <v>75.808000000000007</v>
      </c>
      <c r="L105" s="24"/>
      <c r="M105" s="24">
        <f t="shared" ref="M105:M108" si="528">C105+H105</f>
        <v>4.3600000000000003</v>
      </c>
      <c r="N105" s="24">
        <f t="shared" ref="N105:P108" si="529">E105+J105</f>
        <v>174.79360000000003</v>
      </c>
      <c r="O105" s="24">
        <f t="shared" si="529"/>
        <v>174.79360000000003</v>
      </c>
      <c r="P105" s="24">
        <f t="shared" si="529"/>
        <v>0</v>
      </c>
      <c r="Q105" s="24">
        <f t="shared" ref="Q105:Q108" si="530">C105</f>
        <v>2.52</v>
      </c>
      <c r="R105" s="24">
        <v>41.2</v>
      </c>
      <c r="S105" s="24">
        <f>Q105*R105</f>
        <v>103.82400000000001</v>
      </c>
      <c r="T105" s="24">
        <f>S105-U105</f>
        <v>103.82400000000001</v>
      </c>
      <c r="U105" s="24"/>
      <c r="V105" s="24">
        <f t="shared" ref="V105:V108" si="531">H105</f>
        <v>1.84</v>
      </c>
      <c r="W105" s="24">
        <v>42.85</v>
      </c>
      <c r="X105" s="24">
        <f>V105*W105</f>
        <v>78.844000000000008</v>
      </c>
      <c r="Y105" s="24">
        <f>X105-Z105</f>
        <v>78.844000000000008</v>
      </c>
      <c r="Z105" s="24"/>
      <c r="AA105" s="24">
        <f t="shared" ref="AA105:AA108" si="532">Q105+V105</f>
        <v>4.3600000000000003</v>
      </c>
      <c r="AB105" s="24">
        <f t="shared" ref="AB105:AD108" si="533">S105+X105</f>
        <v>182.66800000000001</v>
      </c>
      <c r="AC105" s="24">
        <f t="shared" si="533"/>
        <v>182.66800000000001</v>
      </c>
      <c r="AD105" s="24">
        <f t="shared" si="533"/>
        <v>0</v>
      </c>
      <c r="AE105" s="24">
        <f t="shared" ref="AE105:AE108" si="534">C105</f>
        <v>2.52</v>
      </c>
      <c r="AF105" s="24">
        <v>42.85</v>
      </c>
      <c r="AG105" s="24">
        <f>AE105*AF105</f>
        <v>107.982</v>
      </c>
      <c r="AH105" s="24">
        <f>AG105-AI105</f>
        <v>107.982</v>
      </c>
      <c r="AI105" s="24"/>
      <c r="AJ105" s="24">
        <f t="shared" ref="AJ105:AJ108" si="535">H105</f>
        <v>1.84</v>
      </c>
      <c r="AK105" s="24">
        <v>44.56</v>
      </c>
      <c r="AL105" s="24">
        <f>AJ105*AK105</f>
        <v>81.990400000000008</v>
      </c>
      <c r="AM105" s="24">
        <f>AL105-AN105</f>
        <v>81.990400000000008</v>
      </c>
      <c r="AN105" s="24"/>
      <c r="AO105" s="24">
        <f t="shared" ref="AO105:AO108" si="536">AE105+AJ105</f>
        <v>4.3600000000000003</v>
      </c>
      <c r="AP105" s="24">
        <f t="shared" ref="AP105:AP108" si="537">AG105+AL105</f>
        <v>189.97239999999999</v>
      </c>
      <c r="AQ105" s="24">
        <f t="shared" ref="AQ105:AQ108" si="538">AH105+AM105</f>
        <v>189.97239999999999</v>
      </c>
      <c r="AR105" s="24">
        <f t="shared" ref="AR105:AR108" si="539">AI105+AN105</f>
        <v>0</v>
      </c>
    </row>
    <row r="106" spans="1:44" hidden="1" x14ac:dyDescent="0.25">
      <c r="A106" s="17"/>
      <c r="B106" s="3" t="s">
        <v>25</v>
      </c>
      <c r="C106" s="24">
        <v>1.87</v>
      </c>
      <c r="D106" s="24">
        <v>32.270000000000003</v>
      </c>
      <c r="E106" s="24">
        <f>C106*D106</f>
        <v>60.34490000000001</v>
      </c>
      <c r="F106" s="24">
        <f>E106-G106</f>
        <v>60.34490000000001</v>
      </c>
      <c r="G106" s="24"/>
      <c r="H106" s="24">
        <v>1.24</v>
      </c>
      <c r="I106" s="24">
        <v>33.85</v>
      </c>
      <c r="J106" s="24">
        <f>H106*I106</f>
        <v>41.974000000000004</v>
      </c>
      <c r="K106" s="24">
        <f>J106-L106</f>
        <v>41.974000000000004</v>
      </c>
      <c r="L106" s="24"/>
      <c r="M106" s="24">
        <f t="shared" si="528"/>
        <v>3.1100000000000003</v>
      </c>
      <c r="N106" s="24">
        <f t="shared" si="529"/>
        <v>102.31890000000001</v>
      </c>
      <c r="O106" s="24">
        <f t="shared" si="529"/>
        <v>102.31890000000001</v>
      </c>
      <c r="P106" s="24">
        <f t="shared" si="529"/>
        <v>0</v>
      </c>
      <c r="Q106" s="24">
        <f t="shared" si="530"/>
        <v>1.87</v>
      </c>
      <c r="R106" s="24">
        <v>33.85</v>
      </c>
      <c r="S106" s="24">
        <f>Q106*R106</f>
        <v>63.299500000000009</v>
      </c>
      <c r="T106" s="24">
        <f>S106-U106</f>
        <v>63.299500000000009</v>
      </c>
      <c r="U106" s="24"/>
      <c r="V106" s="24">
        <f t="shared" si="531"/>
        <v>1.24</v>
      </c>
      <c r="W106" s="24">
        <v>35.200000000000003</v>
      </c>
      <c r="X106" s="24">
        <f>V106*W106</f>
        <v>43.648000000000003</v>
      </c>
      <c r="Y106" s="24">
        <f>X106-Z106</f>
        <v>43.648000000000003</v>
      </c>
      <c r="Z106" s="24"/>
      <c r="AA106" s="24">
        <f t="shared" si="532"/>
        <v>3.1100000000000003</v>
      </c>
      <c r="AB106" s="24">
        <f t="shared" si="533"/>
        <v>106.94750000000002</v>
      </c>
      <c r="AC106" s="24">
        <f t="shared" si="533"/>
        <v>106.94750000000002</v>
      </c>
      <c r="AD106" s="24">
        <f t="shared" si="533"/>
        <v>0</v>
      </c>
      <c r="AE106" s="24">
        <f t="shared" si="534"/>
        <v>1.87</v>
      </c>
      <c r="AF106" s="24">
        <v>35.200000000000003</v>
      </c>
      <c r="AG106" s="24">
        <f>AE106*AF106</f>
        <v>65.824000000000012</v>
      </c>
      <c r="AH106" s="24">
        <f>AG106-AI106</f>
        <v>65.824000000000012</v>
      </c>
      <c r="AI106" s="24"/>
      <c r="AJ106" s="24">
        <f t="shared" si="535"/>
        <v>1.24</v>
      </c>
      <c r="AK106" s="24">
        <v>36.61</v>
      </c>
      <c r="AL106" s="24">
        <f>AJ106*AK106</f>
        <v>45.3964</v>
      </c>
      <c r="AM106" s="24">
        <f>AL106-AN106</f>
        <v>45.3964</v>
      </c>
      <c r="AN106" s="24"/>
      <c r="AO106" s="24">
        <f t="shared" si="536"/>
        <v>3.1100000000000003</v>
      </c>
      <c r="AP106" s="24">
        <f t="shared" si="537"/>
        <v>111.22040000000001</v>
      </c>
      <c r="AQ106" s="24">
        <f t="shared" si="538"/>
        <v>111.22040000000001</v>
      </c>
      <c r="AR106" s="24">
        <f t="shared" si="539"/>
        <v>0</v>
      </c>
    </row>
    <row r="107" spans="1:44" ht="31.5" hidden="1" x14ac:dyDescent="0.25">
      <c r="A107" s="17"/>
      <c r="B107" s="3" t="s">
        <v>157</v>
      </c>
      <c r="C107" s="24">
        <v>1.87</v>
      </c>
      <c r="D107" s="24">
        <v>32.270000000000003</v>
      </c>
      <c r="E107" s="24">
        <f>C107*D107*0.5</f>
        <v>30.172450000000005</v>
      </c>
      <c r="F107" s="24">
        <f>E107-G107</f>
        <v>30.172450000000005</v>
      </c>
      <c r="G107" s="24"/>
      <c r="H107" s="24">
        <v>1.24</v>
      </c>
      <c r="I107" s="24">
        <v>33.85</v>
      </c>
      <c r="J107" s="24">
        <f>H107*I107*0.5</f>
        <v>20.987000000000002</v>
      </c>
      <c r="K107" s="24">
        <f>J107-L107</f>
        <v>20.987000000000002</v>
      </c>
      <c r="L107" s="24"/>
      <c r="M107" s="24">
        <f t="shared" si="528"/>
        <v>3.1100000000000003</v>
      </c>
      <c r="N107" s="24">
        <f t="shared" si="529"/>
        <v>51.159450000000007</v>
      </c>
      <c r="O107" s="24">
        <f t="shared" si="529"/>
        <v>51.159450000000007</v>
      </c>
      <c r="P107" s="24">
        <f t="shared" si="529"/>
        <v>0</v>
      </c>
      <c r="Q107" s="24">
        <f t="shared" si="530"/>
        <v>1.87</v>
      </c>
      <c r="R107" s="24">
        <v>33.85</v>
      </c>
      <c r="S107" s="24">
        <f>Q107*R107*0.5</f>
        <v>31.649750000000004</v>
      </c>
      <c r="T107" s="24">
        <f>S107-U107</f>
        <v>31.649750000000004</v>
      </c>
      <c r="U107" s="24"/>
      <c r="V107" s="24">
        <f t="shared" si="531"/>
        <v>1.24</v>
      </c>
      <c r="W107" s="24">
        <v>35.200000000000003</v>
      </c>
      <c r="X107" s="24">
        <f>V107*W107*0.5</f>
        <v>21.824000000000002</v>
      </c>
      <c r="Y107" s="24">
        <f>X107-Z107</f>
        <v>21.824000000000002</v>
      </c>
      <c r="Z107" s="24"/>
      <c r="AA107" s="24">
        <f t="shared" si="532"/>
        <v>3.1100000000000003</v>
      </c>
      <c r="AB107" s="24">
        <f t="shared" si="533"/>
        <v>53.47375000000001</v>
      </c>
      <c r="AC107" s="24">
        <f t="shared" si="533"/>
        <v>53.47375000000001</v>
      </c>
      <c r="AD107" s="24">
        <f t="shared" si="533"/>
        <v>0</v>
      </c>
      <c r="AE107" s="24">
        <f t="shared" si="534"/>
        <v>1.87</v>
      </c>
      <c r="AF107" s="24">
        <v>35.200000000000003</v>
      </c>
      <c r="AG107" s="24">
        <f>AE107*AF107*0.5</f>
        <v>32.912000000000006</v>
      </c>
      <c r="AH107" s="24">
        <f>AG107-AI107</f>
        <v>32.912000000000006</v>
      </c>
      <c r="AI107" s="24"/>
      <c r="AJ107" s="24">
        <f t="shared" si="535"/>
        <v>1.24</v>
      </c>
      <c r="AK107" s="24">
        <v>36.61</v>
      </c>
      <c r="AL107" s="24">
        <f>AJ107*AK107*0.5</f>
        <v>22.6982</v>
      </c>
      <c r="AM107" s="24">
        <f>AL107-AN107</f>
        <v>22.6982</v>
      </c>
      <c r="AN107" s="24"/>
      <c r="AO107" s="24">
        <f t="shared" si="536"/>
        <v>3.1100000000000003</v>
      </c>
      <c r="AP107" s="24">
        <f t="shared" si="537"/>
        <v>55.610200000000006</v>
      </c>
      <c r="AQ107" s="24">
        <f t="shared" si="538"/>
        <v>55.610200000000006</v>
      </c>
      <c r="AR107" s="24">
        <f t="shared" si="539"/>
        <v>0</v>
      </c>
    </row>
    <row r="108" spans="1:44" ht="47.25" hidden="1" x14ac:dyDescent="0.25">
      <c r="A108" s="17"/>
      <c r="B108" s="3" t="s">
        <v>162</v>
      </c>
      <c r="C108" s="24">
        <v>1.87</v>
      </c>
      <c r="D108" s="24">
        <v>32.270000000000003</v>
      </c>
      <c r="E108" s="24">
        <f>C108*D108*2</f>
        <v>120.68980000000002</v>
      </c>
      <c r="F108" s="24">
        <f>E108-G108</f>
        <v>120.68980000000002</v>
      </c>
      <c r="G108" s="24"/>
      <c r="H108" s="24">
        <v>1.24</v>
      </c>
      <c r="I108" s="24">
        <v>33.85</v>
      </c>
      <c r="J108" s="24">
        <f>H108*I108*2</f>
        <v>83.948000000000008</v>
      </c>
      <c r="K108" s="24">
        <f>J108-L108</f>
        <v>83.948000000000008</v>
      </c>
      <c r="L108" s="24"/>
      <c r="M108" s="24">
        <f t="shared" si="528"/>
        <v>3.1100000000000003</v>
      </c>
      <c r="N108" s="24">
        <f t="shared" si="529"/>
        <v>204.63780000000003</v>
      </c>
      <c r="O108" s="24">
        <f t="shared" si="529"/>
        <v>204.63780000000003</v>
      </c>
      <c r="P108" s="24">
        <f t="shared" si="529"/>
        <v>0</v>
      </c>
      <c r="Q108" s="24">
        <f t="shared" si="530"/>
        <v>1.87</v>
      </c>
      <c r="R108" s="24">
        <v>33.85</v>
      </c>
      <c r="S108" s="24">
        <f>Q108*R108*2</f>
        <v>126.59900000000002</v>
      </c>
      <c r="T108" s="24">
        <f>S108-U108</f>
        <v>126.59900000000002</v>
      </c>
      <c r="U108" s="24"/>
      <c r="V108" s="24">
        <f t="shared" si="531"/>
        <v>1.24</v>
      </c>
      <c r="W108" s="24">
        <v>35.200000000000003</v>
      </c>
      <c r="X108" s="24">
        <f>V108*W108*2</f>
        <v>87.296000000000006</v>
      </c>
      <c r="Y108" s="24">
        <f>X108-Z108</f>
        <v>87.296000000000006</v>
      </c>
      <c r="Z108" s="24"/>
      <c r="AA108" s="24">
        <f t="shared" si="532"/>
        <v>3.1100000000000003</v>
      </c>
      <c r="AB108" s="24">
        <f t="shared" si="533"/>
        <v>213.89500000000004</v>
      </c>
      <c r="AC108" s="24">
        <f t="shared" si="533"/>
        <v>213.89500000000004</v>
      </c>
      <c r="AD108" s="24">
        <f t="shared" si="533"/>
        <v>0</v>
      </c>
      <c r="AE108" s="24">
        <f t="shared" si="534"/>
        <v>1.87</v>
      </c>
      <c r="AF108" s="24">
        <v>35.200000000000003</v>
      </c>
      <c r="AG108" s="24">
        <f>AE108*AF108*2</f>
        <v>131.64800000000002</v>
      </c>
      <c r="AH108" s="24">
        <f>AG108-AI108</f>
        <v>131.64800000000002</v>
      </c>
      <c r="AI108" s="24"/>
      <c r="AJ108" s="24">
        <f t="shared" si="535"/>
        <v>1.24</v>
      </c>
      <c r="AK108" s="24">
        <v>36.61</v>
      </c>
      <c r="AL108" s="24">
        <f>AJ108*AK108*2</f>
        <v>90.7928</v>
      </c>
      <c r="AM108" s="24">
        <f>AL108-AN108</f>
        <v>90.7928</v>
      </c>
      <c r="AN108" s="24"/>
      <c r="AO108" s="24">
        <f t="shared" si="536"/>
        <v>3.1100000000000003</v>
      </c>
      <c r="AP108" s="24">
        <f t="shared" si="537"/>
        <v>222.44080000000002</v>
      </c>
      <c r="AQ108" s="24">
        <f t="shared" si="538"/>
        <v>222.44080000000002</v>
      </c>
      <c r="AR108" s="24">
        <f t="shared" si="539"/>
        <v>0</v>
      </c>
    </row>
    <row r="109" spans="1:44" s="15" customFormat="1" ht="31.5" hidden="1" x14ac:dyDescent="0.25">
      <c r="A109" s="22" t="s">
        <v>87</v>
      </c>
      <c r="B109" s="10" t="s">
        <v>31</v>
      </c>
      <c r="C109" s="8"/>
      <c r="D109" s="8"/>
      <c r="E109" s="8">
        <f t="shared" ref="E109" si="540">E110+E111+E112+E113</f>
        <v>441.45250000000004</v>
      </c>
      <c r="F109" s="8">
        <f t="shared" ref="F109" si="541">F110+F111+F112+F113</f>
        <v>441.45250000000004</v>
      </c>
      <c r="G109" s="8">
        <f t="shared" ref="G109" si="542">G110+G111+G112+G113</f>
        <v>0</v>
      </c>
      <c r="H109" s="8"/>
      <c r="I109" s="8"/>
      <c r="J109" s="8">
        <f t="shared" ref="J109" si="543">J110+J111+J112+J113</f>
        <v>475.83150000000001</v>
      </c>
      <c r="K109" s="8">
        <f t="shared" ref="K109" si="544">K110+K111+K112+K113</f>
        <v>475.83150000000001</v>
      </c>
      <c r="L109" s="8">
        <f t="shared" ref="L109" si="545">L110+L111+L112+L113</f>
        <v>0</v>
      </c>
      <c r="M109" s="8"/>
      <c r="N109" s="8">
        <f t="shared" ref="N109" si="546">N110+N111+N112+N113</f>
        <v>917.28400000000011</v>
      </c>
      <c r="O109" s="8">
        <f t="shared" ref="O109" si="547">O110+O111+O112+O113</f>
        <v>917.28400000000011</v>
      </c>
      <c r="P109" s="8">
        <f t="shared" ref="P109" si="548">P110+P111+P112+P113</f>
        <v>0</v>
      </c>
      <c r="Q109" s="8"/>
      <c r="R109" s="8"/>
      <c r="S109" s="8">
        <f t="shared" ref="S109" si="549">S110+S111+S112+S113</f>
        <v>463.0575</v>
      </c>
      <c r="T109" s="8">
        <f t="shared" ref="T109" si="550">T110+T111+T112+T113</f>
        <v>463.0575</v>
      </c>
      <c r="U109" s="8">
        <f t="shared" ref="U109" si="551">U110+U111+U112+U113</f>
        <v>0</v>
      </c>
      <c r="V109" s="8"/>
      <c r="W109" s="8"/>
      <c r="X109" s="8">
        <f t="shared" ref="X109" si="552">X110+X111+X112+X113</f>
        <v>494.82899999999995</v>
      </c>
      <c r="Y109" s="8">
        <f t="shared" ref="Y109" si="553">Y110+Y111+Y112+Y113</f>
        <v>494.82899999999995</v>
      </c>
      <c r="Z109" s="8">
        <f t="shared" ref="Z109" si="554">Z110+Z111+Z112+Z113</f>
        <v>0</v>
      </c>
      <c r="AA109" s="8"/>
      <c r="AB109" s="8">
        <f t="shared" ref="AB109" si="555">AB110+AB111+AB112+AB113</f>
        <v>957.88650000000007</v>
      </c>
      <c r="AC109" s="8">
        <f t="shared" ref="AC109" si="556">AC110+AC111+AC112+AC113</f>
        <v>957.88650000000007</v>
      </c>
      <c r="AD109" s="8">
        <f t="shared" ref="AD109" si="557">AD110+AD111+AD112+AD113</f>
        <v>0</v>
      </c>
      <c r="AE109" s="8"/>
      <c r="AF109" s="8"/>
      <c r="AG109" s="8">
        <f t="shared" ref="AG109:AI109" si="558">AG110+AG111+AG112+AG113</f>
        <v>481.54499999999996</v>
      </c>
      <c r="AH109" s="8">
        <f t="shared" si="558"/>
        <v>481.54499999999996</v>
      </c>
      <c r="AI109" s="8">
        <f t="shared" si="558"/>
        <v>0</v>
      </c>
      <c r="AJ109" s="8"/>
      <c r="AK109" s="8"/>
      <c r="AL109" s="8">
        <f t="shared" ref="AL109:AN109" si="559">AL110+AL111+AL112+AL113</f>
        <v>514.63109999999995</v>
      </c>
      <c r="AM109" s="8">
        <f t="shared" si="559"/>
        <v>514.63109999999995</v>
      </c>
      <c r="AN109" s="8">
        <f t="shared" si="559"/>
        <v>0</v>
      </c>
      <c r="AO109" s="8"/>
      <c r="AP109" s="8">
        <f t="shared" ref="AP109:AR109" si="560">AP110+AP111+AP112+AP113</f>
        <v>996.17610000000002</v>
      </c>
      <c r="AQ109" s="8">
        <f t="shared" si="560"/>
        <v>996.17610000000002</v>
      </c>
      <c r="AR109" s="8">
        <f t="shared" si="560"/>
        <v>0</v>
      </c>
    </row>
    <row r="110" spans="1:44" hidden="1" x14ac:dyDescent="0.25">
      <c r="A110" s="17"/>
      <c r="B110" s="3" t="s">
        <v>23</v>
      </c>
      <c r="C110" s="24">
        <v>2.9</v>
      </c>
      <c r="D110" s="24">
        <v>39.28</v>
      </c>
      <c r="E110" s="24">
        <f>C110*D110</f>
        <v>113.91200000000001</v>
      </c>
      <c r="F110" s="24">
        <f>E110-G110</f>
        <v>113.91200000000001</v>
      </c>
      <c r="G110" s="24"/>
      <c r="H110" s="24">
        <v>2.98</v>
      </c>
      <c r="I110" s="24">
        <v>41.2</v>
      </c>
      <c r="J110" s="24">
        <f>H110*I110</f>
        <v>122.77600000000001</v>
      </c>
      <c r="K110" s="24">
        <f>J110-L110</f>
        <v>122.77600000000001</v>
      </c>
      <c r="L110" s="24"/>
      <c r="M110" s="24">
        <f t="shared" ref="M110:M113" si="561">C110+H110</f>
        <v>5.88</v>
      </c>
      <c r="N110" s="24">
        <f t="shared" ref="N110:P113" si="562">E110+J110</f>
        <v>236.68800000000002</v>
      </c>
      <c r="O110" s="24">
        <f t="shared" si="562"/>
        <v>236.68800000000002</v>
      </c>
      <c r="P110" s="24">
        <f t="shared" si="562"/>
        <v>0</v>
      </c>
      <c r="Q110" s="24">
        <f t="shared" ref="Q110:Q113" si="563">C110</f>
        <v>2.9</v>
      </c>
      <c r="R110" s="24">
        <v>41.2</v>
      </c>
      <c r="S110" s="24">
        <f>Q110*R110</f>
        <v>119.48</v>
      </c>
      <c r="T110" s="24">
        <f>S110-U110</f>
        <v>119.48</v>
      </c>
      <c r="U110" s="24"/>
      <c r="V110" s="24">
        <f t="shared" ref="V110:V113" si="564">H110</f>
        <v>2.98</v>
      </c>
      <c r="W110" s="24">
        <v>42.85</v>
      </c>
      <c r="X110" s="24">
        <f>V110*W110</f>
        <v>127.693</v>
      </c>
      <c r="Y110" s="24">
        <f>X110-Z110</f>
        <v>127.693</v>
      </c>
      <c r="Z110" s="24"/>
      <c r="AA110" s="24">
        <f t="shared" ref="AA110:AA113" si="565">Q110+V110</f>
        <v>5.88</v>
      </c>
      <c r="AB110" s="24">
        <f t="shared" ref="AB110:AD113" si="566">S110+X110</f>
        <v>247.173</v>
      </c>
      <c r="AC110" s="24">
        <f t="shared" si="566"/>
        <v>247.173</v>
      </c>
      <c r="AD110" s="24">
        <f t="shared" si="566"/>
        <v>0</v>
      </c>
      <c r="AE110" s="24">
        <f t="shared" ref="AE110:AE113" si="567">C110</f>
        <v>2.9</v>
      </c>
      <c r="AF110" s="24">
        <v>42.85</v>
      </c>
      <c r="AG110" s="24">
        <f>AE110*AF110</f>
        <v>124.265</v>
      </c>
      <c r="AH110" s="24">
        <f>AG110-AI110</f>
        <v>124.265</v>
      </c>
      <c r="AI110" s="24"/>
      <c r="AJ110" s="24">
        <f t="shared" ref="AJ110:AJ113" si="568">H110</f>
        <v>2.98</v>
      </c>
      <c r="AK110" s="24">
        <v>44.56</v>
      </c>
      <c r="AL110" s="24">
        <f>AJ110*AK110</f>
        <v>132.78880000000001</v>
      </c>
      <c r="AM110" s="24">
        <f>AL110-AN110</f>
        <v>132.78880000000001</v>
      </c>
      <c r="AN110" s="24"/>
      <c r="AO110" s="24">
        <f t="shared" ref="AO110:AO113" si="569">AE110+AJ110</f>
        <v>5.88</v>
      </c>
      <c r="AP110" s="24">
        <f t="shared" ref="AP110:AP113" si="570">AG110+AL110</f>
        <v>257.05380000000002</v>
      </c>
      <c r="AQ110" s="24">
        <f t="shared" ref="AQ110:AQ113" si="571">AH110+AM110</f>
        <v>257.05380000000002</v>
      </c>
      <c r="AR110" s="24">
        <f t="shared" ref="AR110:AR113" si="572">AI110+AN110</f>
        <v>0</v>
      </c>
    </row>
    <row r="111" spans="1:44" hidden="1" x14ac:dyDescent="0.25">
      <c r="A111" s="17"/>
      <c r="B111" s="3" t="s">
        <v>25</v>
      </c>
      <c r="C111" s="24">
        <v>2.9</v>
      </c>
      <c r="D111" s="24">
        <v>32.270000000000003</v>
      </c>
      <c r="E111" s="24">
        <f>C111*D111</f>
        <v>93.583000000000013</v>
      </c>
      <c r="F111" s="24">
        <f>E111-G111</f>
        <v>93.583000000000013</v>
      </c>
      <c r="G111" s="24"/>
      <c r="H111" s="24">
        <v>2.98</v>
      </c>
      <c r="I111" s="24">
        <v>33.85</v>
      </c>
      <c r="J111" s="24">
        <f>H111*I111</f>
        <v>100.873</v>
      </c>
      <c r="K111" s="24">
        <f>J111-L111</f>
        <v>100.873</v>
      </c>
      <c r="L111" s="24"/>
      <c r="M111" s="24">
        <f t="shared" si="561"/>
        <v>5.88</v>
      </c>
      <c r="N111" s="24">
        <f t="shared" si="562"/>
        <v>194.45600000000002</v>
      </c>
      <c r="O111" s="24">
        <f t="shared" si="562"/>
        <v>194.45600000000002</v>
      </c>
      <c r="P111" s="24">
        <f t="shared" si="562"/>
        <v>0</v>
      </c>
      <c r="Q111" s="24">
        <f t="shared" si="563"/>
        <v>2.9</v>
      </c>
      <c r="R111" s="24">
        <v>33.85</v>
      </c>
      <c r="S111" s="24">
        <f>Q111*R111</f>
        <v>98.165000000000006</v>
      </c>
      <c r="T111" s="24">
        <f>S111-U111</f>
        <v>98.165000000000006</v>
      </c>
      <c r="U111" s="24"/>
      <c r="V111" s="24">
        <f t="shared" si="564"/>
        <v>2.98</v>
      </c>
      <c r="W111" s="24">
        <v>35.200000000000003</v>
      </c>
      <c r="X111" s="24">
        <f>V111*W111</f>
        <v>104.896</v>
      </c>
      <c r="Y111" s="24">
        <f>X111-Z111</f>
        <v>104.896</v>
      </c>
      <c r="Z111" s="24"/>
      <c r="AA111" s="24">
        <f t="shared" si="565"/>
        <v>5.88</v>
      </c>
      <c r="AB111" s="24">
        <f t="shared" si="566"/>
        <v>203.06100000000001</v>
      </c>
      <c r="AC111" s="24">
        <f t="shared" si="566"/>
        <v>203.06100000000001</v>
      </c>
      <c r="AD111" s="24">
        <f t="shared" si="566"/>
        <v>0</v>
      </c>
      <c r="AE111" s="24">
        <f t="shared" si="567"/>
        <v>2.9</v>
      </c>
      <c r="AF111" s="24">
        <v>35.200000000000003</v>
      </c>
      <c r="AG111" s="24">
        <f>AE111*AF111</f>
        <v>102.08</v>
      </c>
      <c r="AH111" s="24">
        <f>AG111-AI111</f>
        <v>102.08</v>
      </c>
      <c r="AI111" s="24"/>
      <c r="AJ111" s="24">
        <f t="shared" si="568"/>
        <v>2.98</v>
      </c>
      <c r="AK111" s="24">
        <v>36.61</v>
      </c>
      <c r="AL111" s="24">
        <f>AJ111*AK111</f>
        <v>109.09779999999999</v>
      </c>
      <c r="AM111" s="24">
        <f>AL111-AN111</f>
        <v>109.09779999999999</v>
      </c>
      <c r="AN111" s="24"/>
      <c r="AO111" s="24">
        <f t="shared" si="569"/>
        <v>5.88</v>
      </c>
      <c r="AP111" s="24">
        <f t="shared" si="570"/>
        <v>211.17779999999999</v>
      </c>
      <c r="AQ111" s="24">
        <f t="shared" si="571"/>
        <v>211.17779999999999</v>
      </c>
      <c r="AR111" s="24">
        <f t="shared" si="572"/>
        <v>0</v>
      </c>
    </row>
    <row r="112" spans="1:44" ht="31.5" hidden="1" x14ac:dyDescent="0.25">
      <c r="A112" s="17"/>
      <c r="B112" s="3" t="s">
        <v>157</v>
      </c>
      <c r="C112" s="24">
        <v>2.9</v>
      </c>
      <c r="D112" s="24">
        <v>32.270000000000003</v>
      </c>
      <c r="E112" s="24">
        <f>C112*D112*0.5</f>
        <v>46.791500000000006</v>
      </c>
      <c r="F112" s="24">
        <f>E112-G112</f>
        <v>46.791500000000006</v>
      </c>
      <c r="G112" s="24"/>
      <c r="H112" s="24">
        <v>2.98</v>
      </c>
      <c r="I112" s="24">
        <v>33.85</v>
      </c>
      <c r="J112" s="24">
        <f>H112*I112*0.5</f>
        <v>50.436500000000002</v>
      </c>
      <c r="K112" s="24">
        <f>J112-L112</f>
        <v>50.436500000000002</v>
      </c>
      <c r="L112" s="24"/>
      <c r="M112" s="24">
        <f t="shared" si="561"/>
        <v>5.88</v>
      </c>
      <c r="N112" s="24">
        <f t="shared" si="562"/>
        <v>97.228000000000009</v>
      </c>
      <c r="O112" s="24">
        <f t="shared" si="562"/>
        <v>97.228000000000009</v>
      </c>
      <c r="P112" s="24">
        <f t="shared" si="562"/>
        <v>0</v>
      </c>
      <c r="Q112" s="24">
        <f t="shared" si="563"/>
        <v>2.9</v>
      </c>
      <c r="R112" s="24">
        <v>33.85</v>
      </c>
      <c r="S112" s="24">
        <f>Q112*R112*0.5</f>
        <v>49.082500000000003</v>
      </c>
      <c r="T112" s="24">
        <f>S112-U112</f>
        <v>49.082500000000003</v>
      </c>
      <c r="U112" s="24"/>
      <c r="V112" s="24">
        <f t="shared" si="564"/>
        <v>2.98</v>
      </c>
      <c r="W112" s="24">
        <v>35.200000000000003</v>
      </c>
      <c r="X112" s="24">
        <f>V112*W112*0.5</f>
        <v>52.448</v>
      </c>
      <c r="Y112" s="24">
        <f>X112-Z112</f>
        <v>52.448</v>
      </c>
      <c r="Z112" s="24"/>
      <c r="AA112" s="24">
        <f t="shared" si="565"/>
        <v>5.88</v>
      </c>
      <c r="AB112" s="24">
        <f t="shared" si="566"/>
        <v>101.5305</v>
      </c>
      <c r="AC112" s="24">
        <f t="shared" si="566"/>
        <v>101.5305</v>
      </c>
      <c r="AD112" s="24">
        <f t="shared" si="566"/>
        <v>0</v>
      </c>
      <c r="AE112" s="24">
        <f t="shared" si="567"/>
        <v>2.9</v>
      </c>
      <c r="AF112" s="24">
        <v>35.200000000000003</v>
      </c>
      <c r="AG112" s="24">
        <f>AE112*AF112*0.5</f>
        <v>51.04</v>
      </c>
      <c r="AH112" s="24">
        <f>AG112-AI112</f>
        <v>51.04</v>
      </c>
      <c r="AI112" s="24"/>
      <c r="AJ112" s="24">
        <f t="shared" si="568"/>
        <v>2.98</v>
      </c>
      <c r="AK112" s="24">
        <v>36.61</v>
      </c>
      <c r="AL112" s="24">
        <f>AJ112*AK112*0.5</f>
        <v>54.548899999999996</v>
      </c>
      <c r="AM112" s="24">
        <f>AL112-AN112</f>
        <v>54.548899999999996</v>
      </c>
      <c r="AN112" s="24"/>
      <c r="AO112" s="24">
        <f t="shared" si="569"/>
        <v>5.88</v>
      </c>
      <c r="AP112" s="24">
        <f t="shared" si="570"/>
        <v>105.5889</v>
      </c>
      <c r="AQ112" s="24">
        <f t="shared" si="571"/>
        <v>105.5889</v>
      </c>
      <c r="AR112" s="24">
        <f t="shared" si="572"/>
        <v>0</v>
      </c>
    </row>
    <row r="113" spans="1:44" ht="47.25" hidden="1" x14ac:dyDescent="0.25">
      <c r="A113" s="17"/>
      <c r="B113" s="3" t="s">
        <v>162</v>
      </c>
      <c r="C113" s="24">
        <v>2.9</v>
      </c>
      <c r="D113" s="24">
        <v>32.270000000000003</v>
      </c>
      <c r="E113" s="24">
        <f>C113*D113*2</f>
        <v>187.16600000000003</v>
      </c>
      <c r="F113" s="24">
        <f>E113-G113</f>
        <v>187.16600000000003</v>
      </c>
      <c r="G113" s="24"/>
      <c r="H113" s="24">
        <v>2.98</v>
      </c>
      <c r="I113" s="24">
        <v>33.85</v>
      </c>
      <c r="J113" s="24">
        <f>H113*I113*2</f>
        <v>201.74600000000001</v>
      </c>
      <c r="K113" s="24">
        <f>J113-L113</f>
        <v>201.74600000000001</v>
      </c>
      <c r="L113" s="24"/>
      <c r="M113" s="24">
        <f t="shared" si="561"/>
        <v>5.88</v>
      </c>
      <c r="N113" s="24">
        <f t="shared" si="562"/>
        <v>388.91200000000003</v>
      </c>
      <c r="O113" s="24">
        <f t="shared" si="562"/>
        <v>388.91200000000003</v>
      </c>
      <c r="P113" s="24">
        <f t="shared" si="562"/>
        <v>0</v>
      </c>
      <c r="Q113" s="24">
        <f t="shared" si="563"/>
        <v>2.9</v>
      </c>
      <c r="R113" s="24">
        <v>33.85</v>
      </c>
      <c r="S113" s="24">
        <f>Q113*R113*2</f>
        <v>196.33</v>
      </c>
      <c r="T113" s="24">
        <f>S113-U113</f>
        <v>196.33</v>
      </c>
      <c r="U113" s="24"/>
      <c r="V113" s="24">
        <f t="shared" si="564"/>
        <v>2.98</v>
      </c>
      <c r="W113" s="24">
        <v>35.200000000000003</v>
      </c>
      <c r="X113" s="24">
        <f>V113*W113*2</f>
        <v>209.792</v>
      </c>
      <c r="Y113" s="24">
        <f>X113-Z113</f>
        <v>209.792</v>
      </c>
      <c r="Z113" s="24"/>
      <c r="AA113" s="24">
        <f t="shared" si="565"/>
        <v>5.88</v>
      </c>
      <c r="AB113" s="24">
        <f t="shared" si="566"/>
        <v>406.12200000000001</v>
      </c>
      <c r="AC113" s="24">
        <f t="shared" si="566"/>
        <v>406.12200000000001</v>
      </c>
      <c r="AD113" s="24">
        <f t="shared" si="566"/>
        <v>0</v>
      </c>
      <c r="AE113" s="24">
        <f t="shared" si="567"/>
        <v>2.9</v>
      </c>
      <c r="AF113" s="24">
        <v>35.200000000000003</v>
      </c>
      <c r="AG113" s="24">
        <f>AE113*AF113*2</f>
        <v>204.16</v>
      </c>
      <c r="AH113" s="24">
        <f>AG113-AI113</f>
        <v>204.16</v>
      </c>
      <c r="AI113" s="24"/>
      <c r="AJ113" s="24">
        <f t="shared" si="568"/>
        <v>2.98</v>
      </c>
      <c r="AK113" s="24">
        <v>36.61</v>
      </c>
      <c r="AL113" s="24">
        <f>AJ113*AK113*2</f>
        <v>218.19559999999998</v>
      </c>
      <c r="AM113" s="24">
        <f>AL113-AN113</f>
        <v>218.19559999999998</v>
      </c>
      <c r="AN113" s="24"/>
      <c r="AO113" s="24">
        <f t="shared" si="569"/>
        <v>5.88</v>
      </c>
      <c r="AP113" s="24">
        <f t="shared" si="570"/>
        <v>422.35559999999998</v>
      </c>
      <c r="AQ113" s="24">
        <f t="shared" si="571"/>
        <v>422.35559999999998</v>
      </c>
      <c r="AR113" s="24">
        <f t="shared" si="572"/>
        <v>0</v>
      </c>
    </row>
    <row r="114" spans="1:44" s="15" customFormat="1" ht="31.5" hidden="1" x14ac:dyDescent="0.25">
      <c r="A114" s="22" t="s">
        <v>88</v>
      </c>
      <c r="B114" s="10" t="s">
        <v>32</v>
      </c>
      <c r="C114" s="8"/>
      <c r="D114" s="8"/>
      <c r="E114" s="8">
        <f t="shared" ref="E114" si="573">E115+E116+E117+E118</f>
        <v>538.87650000000008</v>
      </c>
      <c r="F114" s="8">
        <f t="shared" ref="F114" si="574">F115+F116+F117+F118</f>
        <v>538.87650000000008</v>
      </c>
      <c r="G114" s="8">
        <f t="shared" ref="G114" si="575">G115+G116+G117+G118</f>
        <v>0</v>
      </c>
      <c r="H114" s="8"/>
      <c r="I114" s="8"/>
      <c r="J114" s="8">
        <f t="shared" ref="J114" si="576">J115+J116+J117+J118</f>
        <v>568.44299999999998</v>
      </c>
      <c r="K114" s="8">
        <f t="shared" ref="K114" si="577">K115+K116+K117+K118</f>
        <v>568.44299999999998</v>
      </c>
      <c r="L114" s="8">
        <f t="shared" ref="L114" si="578">L115+L116+L117+L118</f>
        <v>0</v>
      </c>
      <c r="M114" s="8"/>
      <c r="N114" s="8">
        <f t="shared" ref="N114" si="579">N115+N116+N117+N118</f>
        <v>1107.3195000000001</v>
      </c>
      <c r="O114" s="8">
        <f t="shared" ref="O114" si="580">O115+O116+O117+O118</f>
        <v>1107.3195000000001</v>
      </c>
      <c r="P114" s="8">
        <f t="shared" ref="P114" si="581">P115+P116+P117+P118</f>
        <v>0</v>
      </c>
      <c r="Q114" s="8"/>
      <c r="R114" s="8"/>
      <c r="S114" s="8">
        <f t="shared" ref="S114" si="582">S115+S116+S117+S118</f>
        <v>565.24950000000001</v>
      </c>
      <c r="T114" s="8">
        <f t="shared" ref="T114" si="583">T115+T116+T117+T118</f>
        <v>565.24950000000001</v>
      </c>
      <c r="U114" s="8">
        <f t="shared" ref="U114" si="584">U115+U116+U117+U118</f>
        <v>0</v>
      </c>
      <c r="V114" s="8"/>
      <c r="W114" s="8"/>
      <c r="X114" s="8">
        <f t="shared" ref="X114" si="585">X115+X116+X117+X118</f>
        <v>591.13800000000015</v>
      </c>
      <c r="Y114" s="8">
        <f t="shared" ref="Y114" si="586">Y115+Y116+Y117+Y118</f>
        <v>591.13800000000015</v>
      </c>
      <c r="Z114" s="8">
        <f t="shared" ref="Z114" si="587">Z115+Z116+Z117+Z118</f>
        <v>0</v>
      </c>
      <c r="AA114" s="8"/>
      <c r="AB114" s="8">
        <f t="shared" ref="AB114" si="588">AB115+AB116+AB117+AB118</f>
        <v>1156.3875000000003</v>
      </c>
      <c r="AC114" s="8">
        <f t="shared" ref="AC114" si="589">AC115+AC116+AC117+AC118</f>
        <v>1156.3875000000003</v>
      </c>
      <c r="AD114" s="8">
        <f t="shared" ref="AD114" si="590">AD115+AD116+AD117+AD118</f>
        <v>0</v>
      </c>
      <c r="AE114" s="8"/>
      <c r="AF114" s="8"/>
      <c r="AG114" s="8">
        <f t="shared" ref="AG114:AI114" si="591">AG115+AG116+AG117+AG118</f>
        <v>587.81700000000012</v>
      </c>
      <c r="AH114" s="8">
        <f t="shared" si="591"/>
        <v>587.81700000000012</v>
      </c>
      <c r="AI114" s="8">
        <f t="shared" si="591"/>
        <v>0</v>
      </c>
      <c r="AJ114" s="8"/>
      <c r="AK114" s="8"/>
      <c r="AL114" s="8">
        <f t="shared" ref="AL114:AN114" si="592">AL115+AL116+AL117+AL118</f>
        <v>614.79420000000005</v>
      </c>
      <c r="AM114" s="8">
        <f t="shared" si="592"/>
        <v>614.79420000000005</v>
      </c>
      <c r="AN114" s="8">
        <f t="shared" si="592"/>
        <v>0</v>
      </c>
      <c r="AO114" s="8"/>
      <c r="AP114" s="8">
        <f t="shared" ref="AP114:AR114" si="593">AP115+AP116+AP117+AP118</f>
        <v>1202.6112000000001</v>
      </c>
      <c r="AQ114" s="8">
        <f t="shared" si="593"/>
        <v>1202.6112000000001</v>
      </c>
      <c r="AR114" s="8">
        <f t="shared" si="593"/>
        <v>0</v>
      </c>
    </row>
    <row r="115" spans="1:44" hidden="1" x14ac:dyDescent="0.25">
      <c r="A115" s="17"/>
      <c r="B115" s="3" t="s">
        <v>23</v>
      </c>
      <c r="C115" s="24">
        <v>3.54</v>
      </c>
      <c r="D115" s="24">
        <v>39.28</v>
      </c>
      <c r="E115" s="24">
        <f>C115*D115</f>
        <v>139.05119999999999</v>
      </c>
      <c r="F115" s="24">
        <f>E115-G115</f>
        <v>139.05119999999999</v>
      </c>
      <c r="G115" s="24"/>
      <c r="H115" s="24">
        <v>3.56</v>
      </c>
      <c r="I115" s="24">
        <v>41.2</v>
      </c>
      <c r="J115" s="24">
        <f>H115*I115</f>
        <v>146.67200000000003</v>
      </c>
      <c r="K115" s="24">
        <f>J115-L115</f>
        <v>146.67200000000003</v>
      </c>
      <c r="L115" s="24"/>
      <c r="M115" s="24">
        <f t="shared" ref="M115:M118" si="594">C115+H115</f>
        <v>7.1</v>
      </c>
      <c r="N115" s="24">
        <f t="shared" ref="N115:P118" si="595">E115+J115</f>
        <v>285.72320000000002</v>
      </c>
      <c r="O115" s="24">
        <f t="shared" si="595"/>
        <v>285.72320000000002</v>
      </c>
      <c r="P115" s="24">
        <f t="shared" si="595"/>
        <v>0</v>
      </c>
      <c r="Q115" s="24">
        <f t="shared" ref="Q115:Q118" si="596">C115</f>
        <v>3.54</v>
      </c>
      <c r="R115" s="24">
        <v>41.2</v>
      </c>
      <c r="S115" s="24">
        <f>Q115*R115</f>
        <v>145.84800000000001</v>
      </c>
      <c r="T115" s="24">
        <f>S115-U115</f>
        <v>145.84800000000001</v>
      </c>
      <c r="U115" s="24"/>
      <c r="V115" s="24">
        <f t="shared" ref="V115:V118" si="597">H115</f>
        <v>3.56</v>
      </c>
      <c r="W115" s="24">
        <v>42.85</v>
      </c>
      <c r="X115" s="24">
        <f>V115*W115</f>
        <v>152.54600000000002</v>
      </c>
      <c r="Y115" s="24">
        <f>X115-Z115</f>
        <v>152.54600000000002</v>
      </c>
      <c r="Z115" s="24"/>
      <c r="AA115" s="24">
        <f t="shared" ref="AA115:AA118" si="598">Q115+V115</f>
        <v>7.1</v>
      </c>
      <c r="AB115" s="24">
        <f t="shared" ref="AB115:AD118" si="599">S115+X115</f>
        <v>298.39400000000001</v>
      </c>
      <c r="AC115" s="24">
        <f t="shared" si="599"/>
        <v>298.39400000000001</v>
      </c>
      <c r="AD115" s="24">
        <f t="shared" si="599"/>
        <v>0</v>
      </c>
      <c r="AE115" s="24">
        <f t="shared" ref="AE115:AE118" si="600">C115</f>
        <v>3.54</v>
      </c>
      <c r="AF115" s="24">
        <v>42.85</v>
      </c>
      <c r="AG115" s="24">
        <f>AE115*AF115</f>
        <v>151.68899999999999</v>
      </c>
      <c r="AH115" s="24">
        <f>AG115-AI115</f>
        <v>151.68899999999999</v>
      </c>
      <c r="AI115" s="24"/>
      <c r="AJ115" s="24">
        <f t="shared" ref="AJ115:AJ118" si="601">H115</f>
        <v>3.56</v>
      </c>
      <c r="AK115" s="24">
        <v>44.56</v>
      </c>
      <c r="AL115" s="24">
        <f>AJ115*AK115</f>
        <v>158.6336</v>
      </c>
      <c r="AM115" s="24">
        <f>AL115-AN115</f>
        <v>158.6336</v>
      </c>
      <c r="AN115" s="24"/>
      <c r="AO115" s="24">
        <f t="shared" ref="AO115:AO118" si="602">AE115+AJ115</f>
        <v>7.1</v>
      </c>
      <c r="AP115" s="24">
        <f t="shared" ref="AP115:AP118" si="603">AG115+AL115</f>
        <v>310.32259999999997</v>
      </c>
      <c r="AQ115" s="24">
        <f t="shared" ref="AQ115:AQ118" si="604">AH115+AM115</f>
        <v>310.32259999999997</v>
      </c>
      <c r="AR115" s="24">
        <f t="shared" ref="AR115:AR118" si="605">AI115+AN115</f>
        <v>0</v>
      </c>
    </row>
    <row r="116" spans="1:44" hidden="1" x14ac:dyDescent="0.25">
      <c r="A116" s="17"/>
      <c r="B116" s="3" t="s">
        <v>25</v>
      </c>
      <c r="C116" s="24">
        <v>3.54</v>
      </c>
      <c r="D116" s="24">
        <v>32.270000000000003</v>
      </c>
      <c r="E116" s="24">
        <f>C116*D116</f>
        <v>114.23580000000001</v>
      </c>
      <c r="F116" s="24">
        <f>E116-G116</f>
        <v>114.23580000000001</v>
      </c>
      <c r="G116" s="24"/>
      <c r="H116" s="24">
        <v>3.56</v>
      </c>
      <c r="I116" s="24">
        <v>33.85</v>
      </c>
      <c r="J116" s="24">
        <f>H116*I116</f>
        <v>120.506</v>
      </c>
      <c r="K116" s="24">
        <f>J116-L116</f>
        <v>120.506</v>
      </c>
      <c r="L116" s="24"/>
      <c r="M116" s="24">
        <f t="shared" si="594"/>
        <v>7.1</v>
      </c>
      <c r="N116" s="24">
        <f t="shared" si="595"/>
        <v>234.74180000000001</v>
      </c>
      <c r="O116" s="24">
        <f t="shared" si="595"/>
        <v>234.74180000000001</v>
      </c>
      <c r="P116" s="24">
        <f t="shared" si="595"/>
        <v>0</v>
      </c>
      <c r="Q116" s="24">
        <f t="shared" si="596"/>
        <v>3.54</v>
      </c>
      <c r="R116" s="24">
        <v>33.85</v>
      </c>
      <c r="S116" s="24">
        <f>Q116*R116</f>
        <v>119.82900000000001</v>
      </c>
      <c r="T116" s="24">
        <f>S116-U116</f>
        <v>119.82900000000001</v>
      </c>
      <c r="U116" s="24"/>
      <c r="V116" s="24">
        <f t="shared" si="597"/>
        <v>3.56</v>
      </c>
      <c r="W116" s="24">
        <v>35.200000000000003</v>
      </c>
      <c r="X116" s="24">
        <f>V116*W116</f>
        <v>125.31200000000001</v>
      </c>
      <c r="Y116" s="24">
        <f>X116-Z116</f>
        <v>125.31200000000001</v>
      </c>
      <c r="Z116" s="24"/>
      <c r="AA116" s="24">
        <f t="shared" si="598"/>
        <v>7.1</v>
      </c>
      <c r="AB116" s="24">
        <f t="shared" si="599"/>
        <v>245.14100000000002</v>
      </c>
      <c r="AC116" s="24">
        <f t="shared" si="599"/>
        <v>245.14100000000002</v>
      </c>
      <c r="AD116" s="24">
        <f t="shared" si="599"/>
        <v>0</v>
      </c>
      <c r="AE116" s="24">
        <f t="shared" si="600"/>
        <v>3.54</v>
      </c>
      <c r="AF116" s="24">
        <v>35.200000000000003</v>
      </c>
      <c r="AG116" s="24">
        <f>AE116*AF116</f>
        <v>124.60800000000002</v>
      </c>
      <c r="AH116" s="24">
        <f>AG116-AI116</f>
        <v>124.60800000000002</v>
      </c>
      <c r="AI116" s="24"/>
      <c r="AJ116" s="24">
        <f t="shared" si="601"/>
        <v>3.56</v>
      </c>
      <c r="AK116" s="24">
        <v>36.61</v>
      </c>
      <c r="AL116" s="24">
        <f>AJ116*AK116</f>
        <v>130.33160000000001</v>
      </c>
      <c r="AM116" s="24">
        <f>AL116-AN116</f>
        <v>130.33160000000001</v>
      </c>
      <c r="AN116" s="24"/>
      <c r="AO116" s="24">
        <f t="shared" si="602"/>
        <v>7.1</v>
      </c>
      <c r="AP116" s="24">
        <f t="shared" si="603"/>
        <v>254.93960000000004</v>
      </c>
      <c r="AQ116" s="24">
        <f t="shared" si="604"/>
        <v>254.93960000000004</v>
      </c>
      <c r="AR116" s="24">
        <f t="shared" si="605"/>
        <v>0</v>
      </c>
    </row>
    <row r="117" spans="1:44" ht="31.5" hidden="1" x14ac:dyDescent="0.25">
      <c r="A117" s="17"/>
      <c r="B117" s="3" t="s">
        <v>157</v>
      </c>
      <c r="C117" s="24">
        <v>3.54</v>
      </c>
      <c r="D117" s="24">
        <v>32.270000000000003</v>
      </c>
      <c r="E117" s="24">
        <f>C117*D117*0.5</f>
        <v>57.117900000000006</v>
      </c>
      <c r="F117" s="24">
        <f>E117-G117</f>
        <v>57.117900000000006</v>
      </c>
      <c r="G117" s="24"/>
      <c r="H117" s="24">
        <v>3.56</v>
      </c>
      <c r="I117" s="24">
        <v>33.85</v>
      </c>
      <c r="J117" s="24">
        <f>H117*I117*0.5</f>
        <v>60.253</v>
      </c>
      <c r="K117" s="24">
        <f>J117-L117</f>
        <v>60.253</v>
      </c>
      <c r="L117" s="24"/>
      <c r="M117" s="24">
        <f t="shared" si="594"/>
        <v>7.1</v>
      </c>
      <c r="N117" s="24">
        <f t="shared" si="595"/>
        <v>117.37090000000001</v>
      </c>
      <c r="O117" s="24">
        <f t="shared" si="595"/>
        <v>117.37090000000001</v>
      </c>
      <c r="P117" s="24">
        <f t="shared" si="595"/>
        <v>0</v>
      </c>
      <c r="Q117" s="24">
        <f t="shared" si="596"/>
        <v>3.54</v>
      </c>
      <c r="R117" s="24">
        <v>33.85</v>
      </c>
      <c r="S117" s="24">
        <f>Q117*R117*0.5</f>
        <v>59.914500000000004</v>
      </c>
      <c r="T117" s="24">
        <f>S117-U117</f>
        <v>59.914500000000004</v>
      </c>
      <c r="U117" s="24"/>
      <c r="V117" s="24">
        <f t="shared" si="597"/>
        <v>3.56</v>
      </c>
      <c r="W117" s="24">
        <v>35.200000000000003</v>
      </c>
      <c r="X117" s="24">
        <f>V117*W117*0.5</f>
        <v>62.656000000000006</v>
      </c>
      <c r="Y117" s="24">
        <f>X117-Z117</f>
        <v>62.656000000000006</v>
      </c>
      <c r="Z117" s="24"/>
      <c r="AA117" s="24">
        <f t="shared" si="598"/>
        <v>7.1</v>
      </c>
      <c r="AB117" s="24">
        <f t="shared" si="599"/>
        <v>122.57050000000001</v>
      </c>
      <c r="AC117" s="24">
        <f t="shared" si="599"/>
        <v>122.57050000000001</v>
      </c>
      <c r="AD117" s="24">
        <f t="shared" si="599"/>
        <v>0</v>
      </c>
      <c r="AE117" s="24">
        <f t="shared" si="600"/>
        <v>3.54</v>
      </c>
      <c r="AF117" s="24">
        <v>35.200000000000003</v>
      </c>
      <c r="AG117" s="24">
        <f>AE117*AF117*0.5</f>
        <v>62.304000000000009</v>
      </c>
      <c r="AH117" s="24">
        <f>AG117-AI117</f>
        <v>62.304000000000009</v>
      </c>
      <c r="AI117" s="24"/>
      <c r="AJ117" s="24">
        <f t="shared" si="601"/>
        <v>3.56</v>
      </c>
      <c r="AK117" s="24">
        <v>36.61</v>
      </c>
      <c r="AL117" s="24">
        <f>AJ117*AK117*0.5</f>
        <v>65.165800000000004</v>
      </c>
      <c r="AM117" s="24">
        <f>AL117-AN117</f>
        <v>65.165800000000004</v>
      </c>
      <c r="AN117" s="24"/>
      <c r="AO117" s="24">
        <f t="shared" si="602"/>
        <v>7.1</v>
      </c>
      <c r="AP117" s="24">
        <f t="shared" si="603"/>
        <v>127.46980000000002</v>
      </c>
      <c r="AQ117" s="24">
        <f t="shared" si="604"/>
        <v>127.46980000000002</v>
      </c>
      <c r="AR117" s="24">
        <f t="shared" si="605"/>
        <v>0</v>
      </c>
    </row>
    <row r="118" spans="1:44" ht="47.25" hidden="1" x14ac:dyDescent="0.25">
      <c r="A118" s="17"/>
      <c r="B118" s="3" t="s">
        <v>162</v>
      </c>
      <c r="C118" s="24">
        <v>3.54</v>
      </c>
      <c r="D118" s="24">
        <v>32.270000000000003</v>
      </c>
      <c r="E118" s="24">
        <f>C118*D118*2</f>
        <v>228.47160000000002</v>
      </c>
      <c r="F118" s="24">
        <f>E118-G118</f>
        <v>228.47160000000002</v>
      </c>
      <c r="G118" s="24"/>
      <c r="H118" s="24">
        <v>3.56</v>
      </c>
      <c r="I118" s="24">
        <v>33.85</v>
      </c>
      <c r="J118" s="24">
        <f>H118*I118*2</f>
        <v>241.012</v>
      </c>
      <c r="K118" s="24">
        <f>J118-L118</f>
        <v>241.012</v>
      </c>
      <c r="L118" s="24"/>
      <c r="M118" s="24">
        <f t="shared" si="594"/>
        <v>7.1</v>
      </c>
      <c r="N118" s="24">
        <f t="shared" si="595"/>
        <v>469.48360000000002</v>
      </c>
      <c r="O118" s="24">
        <f t="shared" si="595"/>
        <v>469.48360000000002</v>
      </c>
      <c r="P118" s="24">
        <f t="shared" si="595"/>
        <v>0</v>
      </c>
      <c r="Q118" s="24">
        <f t="shared" si="596"/>
        <v>3.54</v>
      </c>
      <c r="R118" s="24">
        <v>33.85</v>
      </c>
      <c r="S118" s="24">
        <f>Q118*R118*2</f>
        <v>239.65800000000002</v>
      </c>
      <c r="T118" s="24">
        <f>S118-U118</f>
        <v>239.65800000000002</v>
      </c>
      <c r="U118" s="24"/>
      <c r="V118" s="24">
        <f t="shared" si="597"/>
        <v>3.56</v>
      </c>
      <c r="W118" s="24">
        <v>35.200000000000003</v>
      </c>
      <c r="X118" s="24">
        <f>V118*W118*2</f>
        <v>250.62400000000002</v>
      </c>
      <c r="Y118" s="24">
        <f>X118-Z118</f>
        <v>250.62400000000002</v>
      </c>
      <c r="Z118" s="24"/>
      <c r="AA118" s="24">
        <f t="shared" si="598"/>
        <v>7.1</v>
      </c>
      <c r="AB118" s="24">
        <f t="shared" si="599"/>
        <v>490.28200000000004</v>
      </c>
      <c r="AC118" s="24">
        <f t="shared" si="599"/>
        <v>490.28200000000004</v>
      </c>
      <c r="AD118" s="24">
        <f t="shared" si="599"/>
        <v>0</v>
      </c>
      <c r="AE118" s="24">
        <f t="shared" si="600"/>
        <v>3.54</v>
      </c>
      <c r="AF118" s="24">
        <v>35.200000000000003</v>
      </c>
      <c r="AG118" s="24">
        <f>AE118*AF118*2</f>
        <v>249.21600000000004</v>
      </c>
      <c r="AH118" s="24">
        <f>AG118-AI118</f>
        <v>249.21600000000004</v>
      </c>
      <c r="AI118" s="24"/>
      <c r="AJ118" s="24">
        <f t="shared" si="601"/>
        <v>3.56</v>
      </c>
      <c r="AK118" s="24">
        <v>36.61</v>
      </c>
      <c r="AL118" s="24">
        <f>AJ118*AK118*2</f>
        <v>260.66320000000002</v>
      </c>
      <c r="AM118" s="24">
        <f>AL118-AN118</f>
        <v>260.66320000000002</v>
      </c>
      <c r="AN118" s="24"/>
      <c r="AO118" s="24">
        <f t="shared" si="602"/>
        <v>7.1</v>
      </c>
      <c r="AP118" s="24">
        <f t="shared" si="603"/>
        <v>509.87920000000008</v>
      </c>
      <c r="AQ118" s="24">
        <f t="shared" si="604"/>
        <v>509.87920000000008</v>
      </c>
      <c r="AR118" s="24">
        <f t="shared" si="605"/>
        <v>0</v>
      </c>
    </row>
    <row r="119" spans="1:44" s="15" customFormat="1" ht="31.5" hidden="1" x14ac:dyDescent="0.25">
      <c r="A119" s="22" t="s">
        <v>89</v>
      </c>
      <c r="B119" s="10" t="s">
        <v>33</v>
      </c>
      <c r="C119" s="8"/>
      <c r="D119" s="8"/>
      <c r="E119" s="8">
        <f t="shared" ref="E119" si="606">E120+E121+E122+E123</f>
        <v>703.2795000000001</v>
      </c>
      <c r="F119" s="8">
        <f t="shared" ref="F119" si="607">F120+F121+F122+F123</f>
        <v>703.2795000000001</v>
      </c>
      <c r="G119" s="8">
        <f t="shared" ref="G119" si="608">G120+G121+G122+G123</f>
        <v>0</v>
      </c>
      <c r="H119" s="8"/>
      <c r="I119" s="8"/>
      <c r="J119" s="8">
        <f t="shared" ref="J119" si="609">J120+J121+J122+J123</f>
        <v>740.89199999999994</v>
      </c>
      <c r="K119" s="8">
        <f t="shared" ref="K119" si="610">K120+K121+K122+K123</f>
        <v>740.89199999999994</v>
      </c>
      <c r="L119" s="8">
        <f t="shared" ref="L119" si="611">L120+L121+L122+L123</f>
        <v>0</v>
      </c>
      <c r="M119" s="8"/>
      <c r="N119" s="8">
        <f t="shared" ref="N119" si="612">N120+N121+N122+N123</f>
        <v>1444.1715000000002</v>
      </c>
      <c r="O119" s="8">
        <f t="shared" ref="O119" si="613">O120+O121+O122+O123</f>
        <v>1444.1715000000002</v>
      </c>
      <c r="P119" s="8">
        <f t="shared" ref="P119" si="614">P120+P121+P122+P123</f>
        <v>0</v>
      </c>
      <c r="Q119" s="8"/>
      <c r="R119" s="8"/>
      <c r="S119" s="8">
        <f t="shared" ref="S119" si="615">S120+S121+S122+S123</f>
        <v>737.69849999999997</v>
      </c>
      <c r="T119" s="8">
        <f t="shared" ref="T119" si="616">T120+T121+T122+T123</f>
        <v>737.69849999999997</v>
      </c>
      <c r="U119" s="8">
        <f t="shared" ref="U119" si="617">U120+U121+U122+U123</f>
        <v>0</v>
      </c>
      <c r="V119" s="8"/>
      <c r="W119" s="8"/>
      <c r="X119" s="8">
        <f t="shared" ref="X119" si="618">X120+X121+X122+X123</f>
        <v>770.47199999999998</v>
      </c>
      <c r="Y119" s="8">
        <f t="shared" ref="Y119" si="619">Y120+Y121+Y122+Y123</f>
        <v>770.47199999999998</v>
      </c>
      <c r="Z119" s="8">
        <f t="shared" ref="Z119" si="620">Z120+Z121+Z122+Z123</f>
        <v>0</v>
      </c>
      <c r="AA119" s="8"/>
      <c r="AB119" s="8">
        <f t="shared" ref="AB119" si="621">AB120+AB121+AB122+AB123</f>
        <v>1508.1705000000002</v>
      </c>
      <c r="AC119" s="8">
        <f t="shared" ref="AC119" si="622">AC120+AC121+AC122+AC123</f>
        <v>1508.1705000000002</v>
      </c>
      <c r="AD119" s="8">
        <f t="shared" ref="AD119" si="623">AD120+AD121+AD122+AD123</f>
        <v>0</v>
      </c>
      <c r="AE119" s="8"/>
      <c r="AF119" s="8"/>
      <c r="AG119" s="8">
        <f t="shared" ref="AG119:AI119" si="624">AG120+AG121+AG122+AG123</f>
        <v>767.15100000000007</v>
      </c>
      <c r="AH119" s="8">
        <f t="shared" si="624"/>
        <v>767.15100000000007</v>
      </c>
      <c r="AI119" s="8">
        <f t="shared" si="624"/>
        <v>0</v>
      </c>
      <c r="AJ119" s="8"/>
      <c r="AK119" s="8"/>
      <c r="AL119" s="8">
        <f t="shared" ref="AL119:AN119" si="625">AL120+AL121+AL122+AL123</f>
        <v>801.30479999999989</v>
      </c>
      <c r="AM119" s="8">
        <f t="shared" si="625"/>
        <v>801.30479999999989</v>
      </c>
      <c r="AN119" s="8">
        <f t="shared" si="625"/>
        <v>0</v>
      </c>
      <c r="AO119" s="8"/>
      <c r="AP119" s="8">
        <f t="shared" ref="AP119:AR119" si="626">AP120+AP121+AP122+AP123</f>
        <v>1568.4558000000002</v>
      </c>
      <c r="AQ119" s="8">
        <f t="shared" si="626"/>
        <v>1568.4558000000002</v>
      </c>
      <c r="AR119" s="8">
        <f t="shared" si="626"/>
        <v>0</v>
      </c>
    </row>
    <row r="120" spans="1:44" hidden="1" x14ac:dyDescent="0.25">
      <c r="A120" s="17"/>
      <c r="B120" s="3" t="s">
        <v>23</v>
      </c>
      <c r="C120" s="24">
        <v>4.62</v>
      </c>
      <c r="D120" s="24">
        <v>39.28</v>
      </c>
      <c r="E120" s="24">
        <f>C120*D120</f>
        <v>181.4736</v>
      </c>
      <c r="F120" s="24">
        <f>E120-G120</f>
        <v>181.4736</v>
      </c>
      <c r="G120" s="24"/>
      <c r="H120" s="24">
        <v>4.6399999999999997</v>
      </c>
      <c r="I120" s="24">
        <v>41.2</v>
      </c>
      <c r="J120" s="24">
        <f>H120*I120</f>
        <v>191.16800000000001</v>
      </c>
      <c r="K120" s="24">
        <f>J120-L120</f>
        <v>191.16800000000001</v>
      </c>
      <c r="L120" s="24"/>
      <c r="M120" s="24">
        <f t="shared" ref="M120:M123" si="627">C120+H120</f>
        <v>9.26</v>
      </c>
      <c r="N120" s="24">
        <f t="shared" ref="N120:P123" si="628">E120+J120</f>
        <v>372.64160000000004</v>
      </c>
      <c r="O120" s="24">
        <f t="shared" si="628"/>
        <v>372.64160000000004</v>
      </c>
      <c r="P120" s="24">
        <f t="shared" si="628"/>
        <v>0</v>
      </c>
      <c r="Q120" s="24">
        <f t="shared" ref="Q120:Q123" si="629">C120</f>
        <v>4.62</v>
      </c>
      <c r="R120" s="24">
        <v>41.2</v>
      </c>
      <c r="S120" s="24">
        <f>Q120*R120</f>
        <v>190.34400000000002</v>
      </c>
      <c r="T120" s="24">
        <f>S120-U120</f>
        <v>190.34400000000002</v>
      </c>
      <c r="U120" s="24"/>
      <c r="V120" s="24">
        <f t="shared" ref="V120:V123" si="630">H120</f>
        <v>4.6399999999999997</v>
      </c>
      <c r="W120" s="24">
        <v>42.85</v>
      </c>
      <c r="X120" s="24">
        <f>V120*W120</f>
        <v>198.82399999999998</v>
      </c>
      <c r="Y120" s="24">
        <f>X120-Z120</f>
        <v>198.82399999999998</v>
      </c>
      <c r="Z120" s="24"/>
      <c r="AA120" s="24">
        <f t="shared" ref="AA120:AA123" si="631">Q120+V120</f>
        <v>9.26</v>
      </c>
      <c r="AB120" s="24">
        <f t="shared" ref="AB120:AD123" si="632">S120+X120</f>
        <v>389.16800000000001</v>
      </c>
      <c r="AC120" s="24">
        <f t="shared" si="632"/>
        <v>389.16800000000001</v>
      </c>
      <c r="AD120" s="24">
        <f t="shared" si="632"/>
        <v>0</v>
      </c>
      <c r="AE120" s="24">
        <f t="shared" ref="AE120:AE123" si="633">C120</f>
        <v>4.62</v>
      </c>
      <c r="AF120" s="24">
        <v>42.85</v>
      </c>
      <c r="AG120" s="24">
        <f>AE120*AF120</f>
        <v>197.96700000000001</v>
      </c>
      <c r="AH120" s="24">
        <f>AG120-AI120</f>
        <v>197.96700000000001</v>
      </c>
      <c r="AI120" s="24"/>
      <c r="AJ120" s="24">
        <f t="shared" ref="AJ120:AJ123" si="634">H120</f>
        <v>4.6399999999999997</v>
      </c>
      <c r="AK120" s="24">
        <v>44.56</v>
      </c>
      <c r="AL120" s="24">
        <f>AJ120*AK120</f>
        <v>206.75839999999999</v>
      </c>
      <c r="AM120" s="24">
        <f>AL120-AN120</f>
        <v>206.75839999999999</v>
      </c>
      <c r="AN120" s="24"/>
      <c r="AO120" s="24">
        <f t="shared" ref="AO120:AO123" si="635">AE120+AJ120</f>
        <v>9.26</v>
      </c>
      <c r="AP120" s="24">
        <f t="shared" ref="AP120:AP123" si="636">AG120+AL120</f>
        <v>404.72540000000004</v>
      </c>
      <c r="AQ120" s="24">
        <f t="shared" ref="AQ120:AQ123" si="637">AH120+AM120</f>
        <v>404.72540000000004</v>
      </c>
      <c r="AR120" s="24">
        <f t="shared" ref="AR120:AR123" si="638">AI120+AN120</f>
        <v>0</v>
      </c>
    </row>
    <row r="121" spans="1:44" hidden="1" x14ac:dyDescent="0.25">
      <c r="A121" s="17"/>
      <c r="B121" s="3" t="s">
        <v>25</v>
      </c>
      <c r="C121" s="24">
        <v>4.62</v>
      </c>
      <c r="D121" s="24">
        <v>32.270000000000003</v>
      </c>
      <c r="E121" s="24">
        <f>C121*D121</f>
        <v>149.08740000000003</v>
      </c>
      <c r="F121" s="24">
        <f>E121-G121</f>
        <v>149.08740000000003</v>
      </c>
      <c r="G121" s="24"/>
      <c r="H121" s="24">
        <v>4.6399999999999997</v>
      </c>
      <c r="I121" s="24">
        <v>33.85</v>
      </c>
      <c r="J121" s="24">
        <f>H121*I121</f>
        <v>157.06399999999999</v>
      </c>
      <c r="K121" s="24">
        <f>J121-L121</f>
        <v>157.06399999999999</v>
      </c>
      <c r="L121" s="24"/>
      <c r="M121" s="24">
        <f t="shared" si="627"/>
        <v>9.26</v>
      </c>
      <c r="N121" s="24">
        <f t="shared" si="628"/>
        <v>306.15140000000002</v>
      </c>
      <c r="O121" s="24">
        <f t="shared" si="628"/>
        <v>306.15140000000002</v>
      </c>
      <c r="P121" s="24">
        <f t="shared" si="628"/>
        <v>0</v>
      </c>
      <c r="Q121" s="24">
        <f t="shared" si="629"/>
        <v>4.62</v>
      </c>
      <c r="R121" s="24">
        <v>33.85</v>
      </c>
      <c r="S121" s="24">
        <f>Q121*R121</f>
        <v>156.387</v>
      </c>
      <c r="T121" s="24">
        <f>S121-U121</f>
        <v>156.387</v>
      </c>
      <c r="U121" s="24"/>
      <c r="V121" s="24">
        <f t="shared" si="630"/>
        <v>4.6399999999999997</v>
      </c>
      <c r="W121" s="24">
        <v>35.200000000000003</v>
      </c>
      <c r="X121" s="24">
        <f>V121*W121</f>
        <v>163.328</v>
      </c>
      <c r="Y121" s="24">
        <f>X121-Z121</f>
        <v>163.328</v>
      </c>
      <c r="Z121" s="24"/>
      <c r="AA121" s="24">
        <f t="shared" si="631"/>
        <v>9.26</v>
      </c>
      <c r="AB121" s="24">
        <f t="shared" si="632"/>
        <v>319.71500000000003</v>
      </c>
      <c r="AC121" s="24">
        <f t="shared" si="632"/>
        <v>319.71500000000003</v>
      </c>
      <c r="AD121" s="24">
        <f t="shared" si="632"/>
        <v>0</v>
      </c>
      <c r="AE121" s="24">
        <f t="shared" si="633"/>
        <v>4.62</v>
      </c>
      <c r="AF121" s="24">
        <v>35.200000000000003</v>
      </c>
      <c r="AG121" s="24">
        <f>AE121*AF121</f>
        <v>162.62400000000002</v>
      </c>
      <c r="AH121" s="24">
        <f>AG121-AI121</f>
        <v>162.62400000000002</v>
      </c>
      <c r="AI121" s="24"/>
      <c r="AJ121" s="24">
        <f t="shared" si="634"/>
        <v>4.6399999999999997</v>
      </c>
      <c r="AK121" s="24">
        <v>36.61</v>
      </c>
      <c r="AL121" s="24">
        <f>AJ121*AK121</f>
        <v>169.87039999999999</v>
      </c>
      <c r="AM121" s="24">
        <f>AL121-AN121</f>
        <v>169.87039999999999</v>
      </c>
      <c r="AN121" s="24"/>
      <c r="AO121" s="24">
        <f t="shared" si="635"/>
        <v>9.26</v>
      </c>
      <c r="AP121" s="24">
        <f t="shared" si="636"/>
        <v>332.49440000000004</v>
      </c>
      <c r="AQ121" s="24">
        <f t="shared" si="637"/>
        <v>332.49440000000004</v>
      </c>
      <c r="AR121" s="24">
        <f t="shared" si="638"/>
        <v>0</v>
      </c>
    </row>
    <row r="122" spans="1:44" ht="31.5" hidden="1" x14ac:dyDescent="0.25">
      <c r="A122" s="17"/>
      <c r="B122" s="3" t="s">
        <v>157</v>
      </c>
      <c r="C122" s="24">
        <v>4.62</v>
      </c>
      <c r="D122" s="24">
        <v>32.270000000000003</v>
      </c>
      <c r="E122" s="24">
        <f>C122*D122*0.5</f>
        <v>74.543700000000015</v>
      </c>
      <c r="F122" s="24">
        <f>E122-G122</f>
        <v>74.543700000000015</v>
      </c>
      <c r="G122" s="24"/>
      <c r="H122" s="24">
        <v>4.6399999999999997</v>
      </c>
      <c r="I122" s="24">
        <v>33.85</v>
      </c>
      <c r="J122" s="24">
        <f>H122*I122*0.5</f>
        <v>78.531999999999996</v>
      </c>
      <c r="K122" s="24">
        <f>J122-L122</f>
        <v>78.531999999999996</v>
      </c>
      <c r="L122" s="24"/>
      <c r="M122" s="24">
        <f t="shared" si="627"/>
        <v>9.26</v>
      </c>
      <c r="N122" s="24">
        <f t="shared" si="628"/>
        <v>153.07570000000001</v>
      </c>
      <c r="O122" s="24">
        <f t="shared" si="628"/>
        <v>153.07570000000001</v>
      </c>
      <c r="P122" s="24">
        <f t="shared" si="628"/>
        <v>0</v>
      </c>
      <c r="Q122" s="24">
        <f t="shared" si="629"/>
        <v>4.62</v>
      </c>
      <c r="R122" s="24">
        <v>33.85</v>
      </c>
      <c r="S122" s="24">
        <f>Q122*R122*0.5</f>
        <v>78.1935</v>
      </c>
      <c r="T122" s="24">
        <f>S122-U122</f>
        <v>78.1935</v>
      </c>
      <c r="U122" s="24"/>
      <c r="V122" s="24">
        <f t="shared" si="630"/>
        <v>4.6399999999999997</v>
      </c>
      <c r="W122" s="24">
        <v>35.200000000000003</v>
      </c>
      <c r="X122" s="24">
        <f>V122*W122*0.5</f>
        <v>81.664000000000001</v>
      </c>
      <c r="Y122" s="24">
        <f>X122-Z122</f>
        <v>81.664000000000001</v>
      </c>
      <c r="Z122" s="24"/>
      <c r="AA122" s="24">
        <f t="shared" si="631"/>
        <v>9.26</v>
      </c>
      <c r="AB122" s="24">
        <f t="shared" si="632"/>
        <v>159.85750000000002</v>
      </c>
      <c r="AC122" s="24">
        <f t="shared" si="632"/>
        <v>159.85750000000002</v>
      </c>
      <c r="AD122" s="24">
        <f t="shared" si="632"/>
        <v>0</v>
      </c>
      <c r="AE122" s="24">
        <f t="shared" si="633"/>
        <v>4.62</v>
      </c>
      <c r="AF122" s="24">
        <v>35.200000000000003</v>
      </c>
      <c r="AG122" s="24">
        <f>AE122*AF122*0.5</f>
        <v>81.312000000000012</v>
      </c>
      <c r="AH122" s="24">
        <f>AG122-AI122</f>
        <v>81.312000000000012</v>
      </c>
      <c r="AI122" s="24"/>
      <c r="AJ122" s="24">
        <f t="shared" si="634"/>
        <v>4.6399999999999997</v>
      </c>
      <c r="AK122" s="24">
        <v>36.61</v>
      </c>
      <c r="AL122" s="24">
        <f>AJ122*AK122*0.5</f>
        <v>84.935199999999995</v>
      </c>
      <c r="AM122" s="24">
        <f>AL122-AN122</f>
        <v>84.935199999999995</v>
      </c>
      <c r="AN122" s="24"/>
      <c r="AO122" s="24">
        <f t="shared" si="635"/>
        <v>9.26</v>
      </c>
      <c r="AP122" s="24">
        <f t="shared" si="636"/>
        <v>166.24720000000002</v>
      </c>
      <c r="AQ122" s="24">
        <f t="shared" si="637"/>
        <v>166.24720000000002</v>
      </c>
      <c r="AR122" s="24">
        <f t="shared" si="638"/>
        <v>0</v>
      </c>
    </row>
    <row r="123" spans="1:44" ht="47.25" hidden="1" x14ac:dyDescent="0.25">
      <c r="A123" s="17"/>
      <c r="B123" s="3" t="s">
        <v>162</v>
      </c>
      <c r="C123" s="24">
        <v>4.62</v>
      </c>
      <c r="D123" s="24">
        <v>32.270000000000003</v>
      </c>
      <c r="E123" s="24">
        <f>C123*D123*2</f>
        <v>298.17480000000006</v>
      </c>
      <c r="F123" s="24">
        <f>E123-G123</f>
        <v>298.17480000000006</v>
      </c>
      <c r="G123" s="24"/>
      <c r="H123" s="24">
        <v>4.6399999999999997</v>
      </c>
      <c r="I123" s="24">
        <v>33.85</v>
      </c>
      <c r="J123" s="24">
        <f>H123*I123*2</f>
        <v>314.12799999999999</v>
      </c>
      <c r="K123" s="24">
        <f>J123-L123</f>
        <v>314.12799999999999</v>
      </c>
      <c r="L123" s="24"/>
      <c r="M123" s="24">
        <f t="shared" si="627"/>
        <v>9.26</v>
      </c>
      <c r="N123" s="24">
        <f t="shared" si="628"/>
        <v>612.30280000000005</v>
      </c>
      <c r="O123" s="24">
        <f t="shared" si="628"/>
        <v>612.30280000000005</v>
      </c>
      <c r="P123" s="24">
        <f t="shared" si="628"/>
        <v>0</v>
      </c>
      <c r="Q123" s="24">
        <f t="shared" si="629"/>
        <v>4.62</v>
      </c>
      <c r="R123" s="24">
        <v>33.85</v>
      </c>
      <c r="S123" s="24">
        <f>Q123*R123*2</f>
        <v>312.774</v>
      </c>
      <c r="T123" s="24">
        <f>S123-U123</f>
        <v>312.774</v>
      </c>
      <c r="U123" s="24"/>
      <c r="V123" s="24">
        <f t="shared" si="630"/>
        <v>4.6399999999999997</v>
      </c>
      <c r="W123" s="24">
        <v>35.200000000000003</v>
      </c>
      <c r="X123" s="24">
        <f>V123*W123*2</f>
        <v>326.65600000000001</v>
      </c>
      <c r="Y123" s="24">
        <f>X123-Z123</f>
        <v>326.65600000000001</v>
      </c>
      <c r="Z123" s="24"/>
      <c r="AA123" s="24">
        <f t="shared" si="631"/>
        <v>9.26</v>
      </c>
      <c r="AB123" s="24">
        <f t="shared" si="632"/>
        <v>639.43000000000006</v>
      </c>
      <c r="AC123" s="24">
        <f t="shared" si="632"/>
        <v>639.43000000000006</v>
      </c>
      <c r="AD123" s="24">
        <f t="shared" si="632"/>
        <v>0</v>
      </c>
      <c r="AE123" s="24">
        <f t="shared" si="633"/>
        <v>4.62</v>
      </c>
      <c r="AF123" s="24">
        <v>35.200000000000003</v>
      </c>
      <c r="AG123" s="24">
        <f>AE123*AF123*2</f>
        <v>325.24800000000005</v>
      </c>
      <c r="AH123" s="24">
        <f>AG123-AI123</f>
        <v>325.24800000000005</v>
      </c>
      <c r="AI123" s="24"/>
      <c r="AJ123" s="24">
        <f t="shared" si="634"/>
        <v>4.6399999999999997</v>
      </c>
      <c r="AK123" s="24">
        <v>36.61</v>
      </c>
      <c r="AL123" s="24">
        <f>AJ123*AK123*2</f>
        <v>339.74079999999998</v>
      </c>
      <c r="AM123" s="24">
        <f>AL123-AN123</f>
        <v>339.74079999999998</v>
      </c>
      <c r="AN123" s="24"/>
      <c r="AO123" s="24">
        <f t="shared" si="635"/>
        <v>9.26</v>
      </c>
      <c r="AP123" s="24">
        <f t="shared" si="636"/>
        <v>664.98880000000008</v>
      </c>
      <c r="AQ123" s="24">
        <f t="shared" si="637"/>
        <v>664.98880000000008</v>
      </c>
      <c r="AR123" s="24">
        <f t="shared" si="638"/>
        <v>0</v>
      </c>
    </row>
    <row r="124" spans="1:44" s="15" customFormat="1" ht="31.5" hidden="1" x14ac:dyDescent="0.25">
      <c r="A124" s="22" t="s">
        <v>90</v>
      </c>
      <c r="B124" s="10" t="s">
        <v>34</v>
      </c>
      <c r="C124" s="8"/>
      <c r="D124" s="8"/>
      <c r="E124" s="8">
        <f t="shared" ref="E124" si="639">E125+E126+E127+E128</f>
        <v>211.59275</v>
      </c>
      <c r="F124" s="8">
        <f t="shared" ref="F124" si="640">F125+F126+F127+F128</f>
        <v>211.59275</v>
      </c>
      <c r="G124" s="8">
        <f t="shared" ref="G124" si="641">G125+G126+G127+G128</f>
        <v>0</v>
      </c>
      <c r="H124" s="8"/>
      <c r="I124" s="8"/>
      <c r="J124" s="8">
        <f t="shared" ref="J124" si="642">J125+J126+J127+J128</f>
        <v>201.19050000000004</v>
      </c>
      <c r="K124" s="8">
        <f t="shared" ref="K124" si="643">K125+K126+K127+K128</f>
        <v>201.19050000000004</v>
      </c>
      <c r="L124" s="8">
        <f t="shared" ref="L124" si="644">L125+L126+L127+L128</f>
        <v>0</v>
      </c>
      <c r="M124" s="8"/>
      <c r="N124" s="8">
        <f t="shared" ref="N124" si="645">N125+N126+N127+N128</f>
        <v>412.78325000000007</v>
      </c>
      <c r="O124" s="8">
        <f t="shared" ref="O124" si="646">O125+O126+O127+O128</f>
        <v>412.78325000000007</v>
      </c>
      <c r="P124" s="8">
        <f t="shared" ref="P124" si="647">P125+P126+P127+P128</f>
        <v>0</v>
      </c>
      <c r="Q124" s="8"/>
      <c r="R124" s="8"/>
      <c r="S124" s="8">
        <f t="shared" ref="S124" si="648">S125+S126+S127+S128</f>
        <v>221.94825</v>
      </c>
      <c r="T124" s="8">
        <f t="shared" ref="T124" si="649">T125+T126+T127+T128</f>
        <v>221.94825</v>
      </c>
      <c r="U124" s="8">
        <f t="shared" ref="U124" si="650">U125+U126+U127+U128</f>
        <v>0</v>
      </c>
      <c r="V124" s="8"/>
      <c r="W124" s="8"/>
      <c r="X124" s="8">
        <f t="shared" ref="X124" si="651">X125+X126+X127+X128</f>
        <v>209.22300000000001</v>
      </c>
      <c r="Y124" s="8">
        <f t="shared" ref="Y124" si="652">Y125+Y126+Y127+Y128</f>
        <v>209.22300000000001</v>
      </c>
      <c r="Z124" s="8">
        <f t="shared" ref="Z124" si="653">Z125+Z126+Z127+Z128</f>
        <v>0</v>
      </c>
      <c r="AA124" s="8"/>
      <c r="AB124" s="8">
        <f t="shared" ref="AB124" si="654">AB125+AB126+AB127+AB128</f>
        <v>431.17125000000004</v>
      </c>
      <c r="AC124" s="8">
        <f t="shared" ref="AC124" si="655">AC125+AC126+AC127+AC128</f>
        <v>431.17125000000004</v>
      </c>
      <c r="AD124" s="8">
        <f t="shared" ref="AD124" si="656">AD125+AD126+AD127+AD128</f>
        <v>0</v>
      </c>
      <c r="AE124" s="8"/>
      <c r="AF124" s="8"/>
      <c r="AG124" s="8">
        <f t="shared" ref="AG124:AI124" si="657">AG125+AG126+AG127+AG128</f>
        <v>230.80949999999999</v>
      </c>
      <c r="AH124" s="8">
        <f t="shared" si="657"/>
        <v>230.80949999999999</v>
      </c>
      <c r="AI124" s="8">
        <f t="shared" si="657"/>
        <v>0</v>
      </c>
      <c r="AJ124" s="8"/>
      <c r="AK124" s="8"/>
      <c r="AL124" s="8">
        <f t="shared" ref="AL124:AN124" si="658">AL125+AL126+AL127+AL128</f>
        <v>217.59570000000002</v>
      </c>
      <c r="AM124" s="8">
        <f t="shared" si="658"/>
        <v>217.59570000000002</v>
      </c>
      <c r="AN124" s="8">
        <f t="shared" si="658"/>
        <v>0</v>
      </c>
      <c r="AO124" s="8"/>
      <c r="AP124" s="8">
        <f t="shared" ref="AP124:AR124" si="659">AP125+AP126+AP127+AP128</f>
        <v>448.40520000000004</v>
      </c>
      <c r="AQ124" s="8">
        <f t="shared" si="659"/>
        <v>448.40520000000004</v>
      </c>
      <c r="AR124" s="8">
        <f t="shared" si="659"/>
        <v>0</v>
      </c>
    </row>
    <row r="125" spans="1:44" hidden="1" x14ac:dyDescent="0.25">
      <c r="A125" s="17"/>
      <c r="B125" s="3" t="s">
        <v>23</v>
      </c>
      <c r="C125" s="24">
        <v>1.39</v>
      </c>
      <c r="D125" s="24">
        <v>39.28</v>
      </c>
      <c r="E125" s="24">
        <f>C125*D125</f>
        <v>54.599199999999996</v>
      </c>
      <c r="F125" s="24">
        <f>E125-G125</f>
        <v>54.599199999999996</v>
      </c>
      <c r="G125" s="24"/>
      <c r="H125" s="24">
        <v>1.26</v>
      </c>
      <c r="I125" s="24">
        <v>41.2</v>
      </c>
      <c r="J125" s="24">
        <f>H125*I125</f>
        <v>51.912000000000006</v>
      </c>
      <c r="K125" s="24">
        <f>J125-L125</f>
        <v>51.912000000000006</v>
      </c>
      <c r="L125" s="24"/>
      <c r="M125" s="24">
        <f t="shared" ref="M125:M128" si="660">C125+H125</f>
        <v>2.65</v>
      </c>
      <c r="N125" s="24">
        <f t="shared" ref="N125:P128" si="661">E125+J125</f>
        <v>106.5112</v>
      </c>
      <c r="O125" s="24">
        <f t="shared" si="661"/>
        <v>106.5112</v>
      </c>
      <c r="P125" s="24">
        <f t="shared" si="661"/>
        <v>0</v>
      </c>
      <c r="Q125" s="24">
        <f t="shared" ref="Q125:Q128" si="662">C125</f>
        <v>1.39</v>
      </c>
      <c r="R125" s="24">
        <v>41.2</v>
      </c>
      <c r="S125" s="24">
        <f>Q125*R125</f>
        <v>57.268000000000001</v>
      </c>
      <c r="T125" s="24">
        <f>S125-U125</f>
        <v>57.268000000000001</v>
      </c>
      <c r="U125" s="24"/>
      <c r="V125" s="24">
        <f t="shared" ref="V125:V128" si="663">H125</f>
        <v>1.26</v>
      </c>
      <c r="W125" s="24">
        <v>42.85</v>
      </c>
      <c r="X125" s="24">
        <f>V125*W125</f>
        <v>53.991</v>
      </c>
      <c r="Y125" s="24">
        <f>X125-Z125</f>
        <v>53.991</v>
      </c>
      <c r="Z125" s="24"/>
      <c r="AA125" s="24">
        <f t="shared" ref="AA125:AA128" si="664">Q125+V125</f>
        <v>2.65</v>
      </c>
      <c r="AB125" s="24">
        <f t="shared" ref="AB125:AD128" si="665">S125+X125</f>
        <v>111.259</v>
      </c>
      <c r="AC125" s="24">
        <f t="shared" si="665"/>
        <v>111.259</v>
      </c>
      <c r="AD125" s="24">
        <f t="shared" si="665"/>
        <v>0</v>
      </c>
      <c r="AE125" s="24">
        <f t="shared" ref="AE125:AE128" si="666">C125</f>
        <v>1.39</v>
      </c>
      <c r="AF125" s="24">
        <v>42.85</v>
      </c>
      <c r="AG125" s="24">
        <f>AE125*AF125</f>
        <v>59.561499999999995</v>
      </c>
      <c r="AH125" s="24">
        <f>AG125-AI125</f>
        <v>59.561499999999995</v>
      </c>
      <c r="AI125" s="24"/>
      <c r="AJ125" s="24">
        <f t="shared" ref="AJ125:AJ128" si="667">H125</f>
        <v>1.26</v>
      </c>
      <c r="AK125" s="24">
        <v>44.56</v>
      </c>
      <c r="AL125" s="24">
        <f>AJ125*AK125</f>
        <v>56.145600000000002</v>
      </c>
      <c r="AM125" s="24">
        <f>AL125-AN125</f>
        <v>56.145600000000002</v>
      </c>
      <c r="AN125" s="24"/>
      <c r="AO125" s="24">
        <f t="shared" ref="AO125:AO128" si="668">AE125+AJ125</f>
        <v>2.65</v>
      </c>
      <c r="AP125" s="24">
        <f t="shared" ref="AP125:AP128" si="669">AG125+AL125</f>
        <v>115.7071</v>
      </c>
      <c r="AQ125" s="24">
        <f t="shared" ref="AQ125:AQ128" si="670">AH125+AM125</f>
        <v>115.7071</v>
      </c>
      <c r="AR125" s="24">
        <f t="shared" ref="AR125:AR128" si="671">AI125+AN125</f>
        <v>0</v>
      </c>
    </row>
    <row r="126" spans="1:44" hidden="1" x14ac:dyDescent="0.25">
      <c r="A126" s="17"/>
      <c r="B126" s="3" t="s">
        <v>25</v>
      </c>
      <c r="C126" s="24">
        <v>1.39</v>
      </c>
      <c r="D126" s="24">
        <v>32.270000000000003</v>
      </c>
      <c r="E126" s="24">
        <f>C126*D126</f>
        <v>44.8553</v>
      </c>
      <c r="F126" s="24">
        <f>E126-G126</f>
        <v>44.8553</v>
      </c>
      <c r="G126" s="24"/>
      <c r="H126" s="24">
        <v>1.26</v>
      </c>
      <c r="I126" s="24">
        <v>33.85</v>
      </c>
      <c r="J126" s="24">
        <f>H126*I126</f>
        <v>42.651000000000003</v>
      </c>
      <c r="K126" s="24">
        <f>J126-L126</f>
        <v>42.651000000000003</v>
      </c>
      <c r="L126" s="24"/>
      <c r="M126" s="24">
        <f t="shared" si="660"/>
        <v>2.65</v>
      </c>
      <c r="N126" s="24">
        <f t="shared" si="661"/>
        <v>87.50630000000001</v>
      </c>
      <c r="O126" s="24">
        <f t="shared" si="661"/>
        <v>87.50630000000001</v>
      </c>
      <c r="P126" s="24">
        <f t="shared" si="661"/>
        <v>0</v>
      </c>
      <c r="Q126" s="24">
        <f t="shared" si="662"/>
        <v>1.39</v>
      </c>
      <c r="R126" s="24">
        <v>33.85</v>
      </c>
      <c r="S126" s="24">
        <f>Q126*R126</f>
        <v>47.051499999999997</v>
      </c>
      <c r="T126" s="24">
        <f>S126-U126</f>
        <v>47.051499999999997</v>
      </c>
      <c r="U126" s="24"/>
      <c r="V126" s="24">
        <f t="shared" si="663"/>
        <v>1.26</v>
      </c>
      <c r="W126" s="24">
        <v>35.200000000000003</v>
      </c>
      <c r="X126" s="24">
        <f>V126*W126</f>
        <v>44.352000000000004</v>
      </c>
      <c r="Y126" s="24">
        <f>X126-Z126</f>
        <v>44.352000000000004</v>
      </c>
      <c r="Z126" s="24"/>
      <c r="AA126" s="24">
        <f t="shared" si="664"/>
        <v>2.65</v>
      </c>
      <c r="AB126" s="24">
        <f t="shared" si="665"/>
        <v>91.403500000000008</v>
      </c>
      <c r="AC126" s="24">
        <f t="shared" si="665"/>
        <v>91.403500000000008</v>
      </c>
      <c r="AD126" s="24">
        <f t="shared" si="665"/>
        <v>0</v>
      </c>
      <c r="AE126" s="24">
        <f t="shared" si="666"/>
        <v>1.39</v>
      </c>
      <c r="AF126" s="24">
        <v>35.200000000000003</v>
      </c>
      <c r="AG126" s="24">
        <f>AE126*AF126</f>
        <v>48.927999999999997</v>
      </c>
      <c r="AH126" s="24">
        <f>AG126-AI126</f>
        <v>48.927999999999997</v>
      </c>
      <c r="AI126" s="24"/>
      <c r="AJ126" s="24">
        <f t="shared" si="667"/>
        <v>1.26</v>
      </c>
      <c r="AK126" s="24">
        <v>36.61</v>
      </c>
      <c r="AL126" s="24">
        <f>AJ126*AK126</f>
        <v>46.128599999999999</v>
      </c>
      <c r="AM126" s="24">
        <f>AL126-AN126</f>
        <v>46.128599999999999</v>
      </c>
      <c r="AN126" s="24"/>
      <c r="AO126" s="24">
        <f t="shared" si="668"/>
        <v>2.65</v>
      </c>
      <c r="AP126" s="24">
        <f t="shared" si="669"/>
        <v>95.056600000000003</v>
      </c>
      <c r="AQ126" s="24">
        <f t="shared" si="670"/>
        <v>95.056600000000003</v>
      </c>
      <c r="AR126" s="24">
        <f t="shared" si="671"/>
        <v>0</v>
      </c>
    </row>
    <row r="127" spans="1:44" ht="31.5" hidden="1" x14ac:dyDescent="0.25">
      <c r="A127" s="17"/>
      <c r="B127" s="3" t="s">
        <v>157</v>
      </c>
      <c r="C127" s="24">
        <v>1.39</v>
      </c>
      <c r="D127" s="24">
        <v>32.270000000000003</v>
      </c>
      <c r="E127" s="24">
        <f>C127*D127*0.5</f>
        <v>22.42765</v>
      </c>
      <c r="F127" s="24">
        <f>E127-G127</f>
        <v>22.42765</v>
      </c>
      <c r="G127" s="24"/>
      <c r="H127" s="24">
        <v>1.26</v>
      </c>
      <c r="I127" s="24">
        <v>33.85</v>
      </c>
      <c r="J127" s="24">
        <f>H127*I127*0.5</f>
        <v>21.325500000000002</v>
      </c>
      <c r="K127" s="24">
        <f>J127-L127</f>
        <v>21.325500000000002</v>
      </c>
      <c r="L127" s="24"/>
      <c r="M127" s="24">
        <f t="shared" si="660"/>
        <v>2.65</v>
      </c>
      <c r="N127" s="24">
        <f t="shared" si="661"/>
        <v>43.753150000000005</v>
      </c>
      <c r="O127" s="24">
        <f t="shared" si="661"/>
        <v>43.753150000000005</v>
      </c>
      <c r="P127" s="24">
        <f t="shared" si="661"/>
        <v>0</v>
      </c>
      <c r="Q127" s="24">
        <f t="shared" si="662"/>
        <v>1.39</v>
      </c>
      <c r="R127" s="24">
        <v>33.85</v>
      </c>
      <c r="S127" s="24">
        <f>Q127*R127*0.5</f>
        <v>23.525749999999999</v>
      </c>
      <c r="T127" s="24">
        <f>S127-U127</f>
        <v>23.525749999999999</v>
      </c>
      <c r="U127" s="24"/>
      <c r="V127" s="24">
        <f t="shared" si="663"/>
        <v>1.26</v>
      </c>
      <c r="W127" s="24">
        <v>35.200000000000003</v>
      </c>
      <c r="X127" s="24">
        <f>V127*W127*0.5</f>
        <v>22.176000000000002</v>
      </c>
      <c r="Y127" s="24">
        <f>X127-Z127</f>
        <v>22.176000000000002</v>
      </c>
      <c r="Z127" s="24"/>
      <c r="AA127" s="24">
        <f t="shared" si="664"/>
        <v>2.65</v>
      </c>
      <c r="AB127" s="24">
        <f t="shared" si="665"/>
        <v>45.701750000000004</v>
      </c>
      <c r="AC127" s="24">
        <f t="shared" si="665"/>
        <v>45.701750000000004</v>
      </c>
      <c r="AD127" s="24">
        <f t="shared" si="665"/>
        <v>0</v>
      </c>
      <c r="AE127" s="24">
        <f t="shared" si="666"/>
        <v>1.39</v>
      </c>
      <c r="AF127" s="24">
        <v>35.200000000000003</v>
      </c>
      <c r="AG127" s="24">
        <f>AE127*AF127*0.5</f>
        <v>24.463999999999999</v>
      </c>
      <c r="AH127" s="24">
        <f>AG127-AI127</f>
        <v>24.463999999999999</v>
      </c>
      <c r="AI127" s="24"/>
      <c r="AJ127" s="24">
        <f t="shared" si="667"/>
        <v>1.26</v>
      </c>
      <c r="AK127" s="24">
        <v>36.61</v>
      </c>
      <c r="AL127" s="24">
        <f>AJ127*AK127*0.5</f>
        <v>23.064299999999999</v>
      </c>
      <c r="AM127" s="24">
        <f>AL127-AN127</f>
        <v>23.064299999999999</v>
      </c>
      <c r="AN127" s="24"/>
      <c r="AO127" s="24">
        <f t="shared" si="668"/>
        <v>2.65</v>
      </c>
      <c r="AP127" s="24">
        <f t="shared" si="669"/>
        <v>47.528300000000002</v>
      </c>
      <c r="AQ127" s="24">
        <f t="shared" si="670"/>
        <v>47.528300000000002</v>
      </c>
      <c r="AR127" s="24">
        <f t="shared" si="671"/>
        <v>0</v>
      </c>
    </row>
    <row r="128" spans="1:44" ht="47.25" hidden="1" x14ac:dyDescent="0.25">
      <c r="A128" s="17"/>
      <c r="B128" s="3" t="s">
        <v>162</v>
      </c>
      <c r="C128" s="24">
        <v>1.39</v>
      </c>
      <c r="D128" s="24">
        <v>32.270000000000003</v>
      </c>
      <c r="E128" s="24">
        <f>C128*D128*2</f>
        <v>89.710599999999999</v>
      </c>
      <c r="F128" s="24">
        <f>E128-G128</f>
        <v>89.710599999999999</v>
      </c>
      <c r="G128" s="24"/>
      <c r="H128" s="24">
        <v>1.26</v>
      </c>
      <c r="I128" s="24">
        <v>33.85</v>
      </c>
      <c r="J128" s="24">
        <f>H128*I128*2</f>
        <v>85.302000000000007</v>
      </c>
      <c r="K128" s="24">
        <f>J128-L128</f>
        <v>85.302000000000007</v>
      </c>
      <c r="L128" s="24"/>
      <c r="M128" s="24">
        <f t="shared" si="660"/>
        <v>2.65</v>
      </c>
      <c r="N128" s="24">
        <f t="shared" si="661"/>
        <v>175.01260000000002</v>
      </c>
      <c r="O128" s="24">
        <f t="shared" si="661"/>
        <v>175.01260000000002</v>
      </c>
      <c r="P128" s="24">
        <f t="shared" si="661"/>
        <v>0</v>
      </c>
      <c r="Q128" s="24">
        <f t="shared" si="662"/>
        <v>1.39</v>
      </c>
      <c r="R128" s="24">
        <v>33.85</v>
      </c>
      <c r="S128" s="24">
        <f>Q128*R128*2</f>
        <v>94.102999999999994</v>
      </c>
      <c r="T128" s="24">
        <f>S128-U128</f>
        <v>94.102999999999994</v>
      </c>
      <c r="U128" s="24"/>
      <c r="V128" s="24">
        <f t="shared" si="663"/>
        <v>1.26</v>
      </c>
      <c r="W128" s="24">
        <v>35.200000000000003</v>
      </c>
      <c r="X128" s="24">
        <f>V128*W128*2</f>
        <v>88.704000000000008</v>
      </c>
      <c r="Y128" s="24">
        <f>X128-Z128</f>
        <v>88.704000000000008</v>
      </c>
      <c r="Z128" s="24"/>
      <c r="AA128" s="24">
        <f t="shared" si="664"/>
        <v>2.65</v>
      </c>
      <c r="AB128" s="24">
        <f t="shared" si="665"/>
        <v>182.80700000000002</v>
      </c>
      <c r="AC128" s="24">
        <f t="shared" si="665"/>
        <v>182.80700000000002</v>
      </c>
      <c r="AD128" s="24">
        <f t="shared" si="665"/>
        <v>0</v>
      </c>
      <c r="AE128" s="24">
        <f t="shared" si="666"/>
        <v>1.39</v>
      </c>
      <c r="AF128" s="24">
        <v>35.200000000000003</v>
      </c>
      <c r="AG128" s="24">
        <f>AE128*AF128*2</f>
        <v>97.855999999999995</v>
      </c>
      <c r="AH128" s="24">
        <f>AG128-AI128</f>
        <v>97.855999999999995</v>
      </c>
      <c r="AI128" s="24"/>
      <c r="AJ128" s="24">
        <f t="shared" si="667"/>
        <v>1.26</v>
      </c>
      <c r="AK128" s="24">
        <v>36.61</v>
      </c>
      <c r="AL128" s="24">
        <f>AJ128*AK128*2</f>
        <v>92.257199999999997</v>
      </c>
      <c r="AM128" s="24">
        <f>AL128-AN128</f>
        <v>92.257199999999997</v>
      </c>
      <c r="AN128" s="24"/>
      <c r="AO128" s="24">
        <f t="shared" si="668"/>
        <v>2.65</v>
      </c>
      <c r="AP128" s="24">
        <f t="shared" si="669"/>
        <v>190.11320000000001</v>
      </c>
      <c r="AQ128" s="24">
        <f t="shared" si="670"/>
        <v>190.11320000000001</v>
      </c>
      <c r="AR128" s="24">
        <f t="shared" si="671"/>
        <v>0</v>
      </c>
    </row>
    <row r="129" spans="1:44" s="15" customFormat="1" ht="31.5" hidden="1" x14ac:dyDescent="0.25">
      <c r="A129" s="22" t="s">
        <v>91</v>
      </c>
      <c r="B129" s="10" t="s">
        <v>35</v>
      </c>
      <c r="C129" s="8"/>
      <c r="D129" s="8"/>
      <c r="E129" s="8">
        <f t="shared" ref="E129" si="672">E130+E131+E132+E133</f>
        <v>560.48050000000012</v>
      </c>
      <c r="F129" s="8">
        <f t="shared" ref="F129" si="673">F130+F131+F132+F133</f>
        <v>560.48050000000012</v>
      </c>
      <c r="G129" s="8">
        <f t="shared" ref="G129" si="674">G130+G131+G132+G133</f>
        <v>0</v>
      </c>
      <c r="H129" s="8"/>
      <c r="I129" s="8"/>
      <c r="J129" s="8">
        <f t="shared" ref="J129" si="675">J130+J131+J132+J133</f>
        <v>546.85725000000002</v>
      </c>
      <c r="K129" s="8">
        <f t="shared" ref="K129" si="676">K130+K131+K132+K133</f>
        <v>546.85725000000002</v>
      </c>
      <c r="L129" s="8">
        <f t="shared" ref="L129" si="677">L130+L131+L132+L133</f>
        <v>0</v>
      </c>
      <c r="M129" s="8"/>
      <c r="N129" s="8">
        <f t="shared" ref="N129" si="678">N130+N131+N132+N133</f>
        <v>1107.3377500000001</v>
      </c>
      <c r="O129" s="8">
        <f t="shared" ref="O129" si="679">O130+O131+O132+O133</f>
        <v>1107.3377500000001</v>
      </c>
      <c r="P129" s="8">
        <f t="shared" ref="P129" si="680">P130+P131+P132+P133</f>
        <v>0</v>
      </c>
      <c r="Q129" s="8"/>
      <c r="R129" s="8"/>
      <c r="S129" s="8">
        <f t="shared" ref="S129" si="681">S130+S131+S132+S133</f>
        <v>587.90949999999998</v>
      </c>
      <c r="T129" s="8">
        <f t="shared" ref="T129" si="682">T130+T131+T132+T133</f>
        <v>587.90949999999998</v>
      </c>
      <c r="U129" s="8">
        <f t="shared" ref="U129" si="683">U130+U131+U132+U133</f>
        <v>0</v>
      </c>
      <c r="V129" s="8"/>
      <c r="W129" s="8"/>
      <c r="X129" s="8">
        <f t="shared" ref="X129" si="684">X130+X131+X132+X133</f>
        <v>568.69350000000009</v>
      </c>
      <c r="Y129" s="8">
        <f t="shared" ref="Y129" si="685">Y130+Y131+Y132+Y133</f>
        <v>568.69350000000009</v>
      </c>
      <c r="Z129" s="8">
        <f t="shared" ref="Z129" si="686">Z130+Z131+Z132+Z133</f>
        <v>0</v>
      </c>
      <c r="AA129" s="8"/>
      <c r="AB129" s="8">
        <f t="shared" ref="AB129" si="687">AB130+AB131+AB132+AB133</f>
        <v>1156.6030000000001</v>
      </c>
      <c r="AC129" s="8">
        <f t="shared" ref="AC129" si="688">AC130+AC131+AC132+AC133</f>
        <v>1156.6030000000001</v>
      </c>
      <c r="AD129" s="8">
        <f t="shared" ref="AD129" si="689">AD130+AD131+AD132+AD133</f>
        <v>0</v>
      </c>
      <c r="AE129" s="8"/>
      <c r="AF129" s="8"/>
      <c r="AG129" s="8">
        <f t="shared" ref="AG129:AI129" si="690">AG130+AG131+AG132+AG133</f>
        <v>611.38450000000012</v>
      </c>
      <c r="AH129" s="8">
        <f t="shared" si="690"/>
        <v>611.38450000000012</v>
      </c>
      <c r="AI129" s="8">
        <f t="shared" si="690"/>
        <v>0</v>
      </c>
      <c r="AJ129" s="8"/>
      <c r="AK129" s="8"/>
      <c r="AL129" s="8">
        <f t="shared" ref="AL129:AN129" si="691">AL130+AL131+AL132+AL133</f>
        <v>591.44865000000004</v>
      </c>
      <c r="AM129" s="8">
        <f t="shared" si="691"/>
        <v>591.44865000000004</v>
      </c>
      <c r="AN129" s="8">
        <f t="shared" si="691"/>
        <v>0</v>
      </c>
      <c r="AO129" s="8"/>
      <c r="AP129" s="8">
        <f t="shared" ref="AP129:AR129" si="692">AP130+AP131+AP132+AP133</f>
        <v>1202.8331499999999</v>
      </c>
      <c r="AQ129" s="8">
        <f t="shared" si="692"/>
        <v>1202.8331499999999</v>
      </c>
      <c r="AR129" s="8">
        <f t="shared" si="692"/>
        <v>0</v>
      </c>
    </row>
    <row r="130" spans="1:44" hidden="1" x14ac:dyDescent="0.25">
      <c r="A130" s="17"/>
      <c r="B130" s="3" t="s">
        <v>23</v>
      </c>
      <c r="C130" s="24">
        <v>4.09</v>
      </c>
      <c r="D130" s="24">
        <v>39.28</v>
      </c>
      <c r="E130" s="24">
        <f>C130*D130</f>
        <v>160.65520000000001</v>
      </c>
      <c r="F130" s="24">
        <f>E130-G130</f>
        <v>160.65520000000001</v>
      </c>
      <c r="G130" s="24"/>
      <c r="H130" s="24">
        <v>3.87</v>
      </c>
      <c r="I130" s="24">
        <v>41.2</v>
      </c>
      <c r="J130" s="24">
        <f>H130*I130</f>
        <v>159.44400000000002</v>
      </c>
      <c r="K130" s="24">
        <f>J130-L130</f>
        <v>159.44400000000002</v>
      </c>
      <c r="L130" s="24"/>
      <c r="M130" s="24">
        <f t="shared" ref="M130:M133" si="693">C130+H130</f>
        <v>7.96</v>
      </c>
      <c r="N130" s="24">
        <f>E130+J130</f>
        <v>320.0992</v>
      </c>
      <c r="O130" s="24">
        <f t="shared" ref="N130:P133" si="694">F130+K130</f>
        <v>320.0992</v>
      </c>
      <c r="P130" s="24">
        <f t="shared" si="694"/>
        <v>0</v>
      </c>
      <c r="Q130" s="24">
        <f t="shared" ref="Q130:Q133" si="695">C130</f>
        <v>4.09</v>
      </c>
      <c r="R130" s="24">
        <v>41.2</v>
      </c>
      <c r="S130" s="24">
        <f>Q130*R130</f>
        <v>168.50800000000001</v>
      </c>
      <c r="T130" s="24">
        <f>S130-U130</f>
        <v>168.50800000000001</v>
      </c>
      <c r="U130" s="24"/>
      <c r="V130" s="24">
        <f t="shared" ref="V130:V133" si="696">H130</f>
        <v>3.87</v>
      </c>
      <c r="W130" s="24">
        <v>42.85</v>
      </c>
      <c r="X130" s="24">
        <f>V130*W130</f>
        <v>165.8295</v>
      </c>
      <c r="Y130" s="24">
        <f>X130-Z130</f>
        <v>165.8295</v>
      </c>
      <c r="Z130" s="24"/>
      <c r="AA130" s="24">
        <f t="shared" ref="AA130:AA133" si="697">Q130+V130</f>
        <v>7.96</v>
      </c>
      <c r="AB130" s="24">
        <f t="shared" ref="AB130:AD133" si="698">S130+X130</f>
        <v>334.33749999999998</v>
      </c>
      <c r="AC130" s="24">
        <f t="shared" si="698"/>
        <v>334.33749999999998</v>
      </c>
      <c r="AD130" s="24">
        <f t="shared" si="698"/>
        <v>0</v>
      </c>
      <c r="AE130" s="24">
        <f t="shared" ref="AE130:AE133" si="699">C130</f>
        <v>4.09</v>
      </c>
      <c r="AF130" s="24">
        <v>42.85</v>
      </c>
      <c r="AG130" s="24">
        <f>AE130*AF130</f>
        <v>175.25649999999999</v>
      </c>
      <c r="AH130" s="24">
        <f>AG130-AI130</f>
        <v>175.25649999999999</v>
      </c>
      <c r="AI130" s="24"/>
      <c r="AJ130" s="24">
        <f t="shared" ref="AJ130:AJ133" si="700">H130</f>
        <v>3.87</v>
      </c>
      <c r="AK130" s="24">
        <v>44.56</v>
      </c>
      <c r="AL130" s="24">
        <f>AJ130*AK130</f>
        <v>172.44720000000001</v>
      </c>
      <c r="AM130" s="24">
        <f>AL130-AN130</f>
        <v>172.44720000000001</v>
      </c>
      <c r="AN130" s="24"/>
      <c r="AO130" s="24">
        <f t="shared" ref="AO130:AO133" si="701">AE130+AJ130</f>
        <v>7.96</v>
      </c>
      <c r="AP130" s="24">
        <f t="shared" ref="AP130:AP133" si="702">AG130+AL130</f>
        <v>347.70370000000003</v>
      </c>
      <c r="AQ130" s="24">
        <f t="shared" ref="AQ130:AQ133" si="703">AH130+AM130</f>
        <v>347.70370000000003</v>
      </c>
      <c r="AR130" s="24">
        <f t="shared" ref="AR130:AR133" si="704">AI130+AN130</f>
        <v>0</v>
      </c>
    </row>
    <row r="131" spans="1:44" hidden="1" x14ac:dyDescent="0.25">
      <c r="A131" s="17"/>
      <c r="B131" s="3" t="s">
        <v>25</v>
      </c>
      <c r="C131" s="24">
        <v>3.54</v>
      </c>
      <c r="D131" s="24">
        <v>32.270000000000003</v>
      </c>
      <c r="E131" s="24">
        <f>C131*D131</f>
        <v>114.23580000000001</v>
      </c>
      <c r="F131" s="24">
        <f>E131-G131</f>
        <v>114.23580000000001</v>
      </c>
      <c r="G131" s="24"/>
      <c r="H131" s="24">
        <v>3.27</v>
      </c>
      <c r="I131" s="24">
        <v>33.85</v>
      </c>
      <c r="J131" s="24">
        <f>H131*I131</f>
        <v>110.68950000000001</v>
      </c>
      <c r="K131" s="24">
        <f>J131-L131</f>
        <v>110.68950000000001</v>
      </c>
      <c r="L131" s="24"/>
      <c r="M131" s="24">
        <f t="shared" si="693"/>
        <v>6.8100000000000005</v>
      </c>
      <c r="N131" s="24">
        <f t="shared" si="694"/>
        <v>224.92530000000002</v>
      </c>
      <c r="O131" s="24">
        <f t="shared" si="694"/>
        <v>224.92530000000002</v>
      </c>
      <c r="P131" s="24">
        <f t="shared" si="694"/>
        <v>0</v>
      </c>
      <c r="Q131" s="24">
        <f t="shared" si="695"/>
        <v>3.54</v>
      </c>
      <c r="R131" s="24">
        <v>33.85</v>
      </c>
      <c r="S131" s="24">
        <f>Q131*R131</f>
        <v>119.82900000000001</v>
      </c>
      <c r="T131" s="24">
        <f>S131-U131</f>
        <v>119.82900000000001</v>
      </c>
      <c r="U131" s="24"/>
      <c r="V131" s="24">
        <f t="shared" si="696"/>
        <v>3.27</v>
      </c>
      <c r="W131" s="24">
        <v>35.200000000000003</v>
      </c>
      <c r="X131" s="24">
        <f>V131*W131</f>
        <v>115.10400000000001</v>
      </c>
      <c r="Y131" s="24">
        <f>X131-Z131</f>
        <v>115.10400000000001</v>
      </c>
      <c r="Z131" s="24"/>
      <c r="AA131" s="24">
        <f t="shared" si="697"/>
        <v>6.8100000000000005</v>
      </c>
      <c r="AB131" s="24">
        <f t="shared" si="698"/>
        <v>234.93300000000002</v>
      </c>
      <c r="AC131" s="24">
        <f t="shared" si="698"/>
        <v>234.93300000000002</v>
      </c>
      <c r="AD131" s="24">
        <f t="shared" si="698"/>
        <v>0</v>
      </c>
      <c r="AE131" s="24">
        <f t="shared" si="699"/>
        <v>3.54</v>
      </c>
      <c r="AF131" s="24">
        <v>35.200000000000003</v>
      </c>
      <c r="AG131" s="24">
        <f>AE131*AF131</f>
        <v>124.60800000000002</v>
      </c>
      <c r="AH131" s="24">
        <f>AG131-AI131</f>
        <v>124.60800000000002</v>
      </c>
      <c r="AI131" s="24"/>
      <c r="AJ131" s="24">
        <f t="shared" si="700"/>
        <v>3.27</v>
      </c>
      <c r="AK131" s="24">
        <v>36.61</v>
      </c>
      <c r="AL131" s="24">
        <f>AJ131*AK131</f>
        <v>119.71469999999999</v>
      </c>
      <c r="AM131" s="24">
        <f>AL131-AN131</f>
        <v>119.71469999999999</v>
      </c>
      <c r="AN131" s="24"/>
      <c r="AO131" s="24">
        <f t="shared" si="701"/>
        <v>6.8100000000000005</v>
      </c>
      <c r="AP131" s="24">
        <f t="shared" si="702"/>
        <v>244.3227</v>
      </c>
      <c r="AQ131" s="24">
        <f t="shared" si="703"/>
        <v>244.3227</v>
      </c>
      <c r="AR131" s="24">
        <f t="shared" si="704"/>
        <v>0</v>
      </c>
    </row>
    <row r="132" spans="1:44" ht="31.5" hidden="1" x14ac:dyDescent="0.25">
      <c r="A132" s="17"/>
      <c r="B132" s="3" t="s">
        <v>157</v>
      </c>
      <c r="C132" s="24">
        <v>3.54</v>
      </c>
      <c r="D132" s="24">
        <v>32.270000000000003</v>
      </c>
      <c r="E132" s="24">
        <f>C132*D132*0.5</f>
        <v>57.117900000000006</v>
      </c>
      <c r="F132" s="24">
        <f>E132-G132</f>
        <v>57.117900000000006</v>
      </c>
      <c r="G132" s="24"/>
      <c r="H132" s="24">
        <v>3.27</v>
      </c>
      <c r="I132" s="24">
        <v>33.85</v>
      </c>
      <c r="J132" s="24">
        <f>H132*I132*0.5</f>
        <v>55.344750000000005</v>
      </c>
      <c r="K132" s="24">
        <f>J132-L132</f>
        <v>55.344750000000005</v>
      </c>
      <c r="L132" s="24"/>
      <c r="M132" s="24">
        <f t="shared" si="693"/>
        <v>6.8100000000000005</v>
      </c>
      <c r="N132" s="24">
        <f t="shared" si="694"/>
        <v>112.46265000000001</v>
      </c>
      <c r="O132" s="24">
        <f t="shared" si="694"/>
        <v>112.46265000000001</v>
      </c>
      <c r="P132" s="24">
        <f t="shared" si="694"/>
        <v>0</v>
      </c>
      <c r="Q132" s="24">
        <f t="shared" si="695"/>
        <v>3.54</v>
      </c>
      <c r="R132" s="24">
        <v>33.85</v>
      </c>
      <c r="S132" s="24">
        <f>Q132*R132*0.5</f>
        <v>59.914500000000004</v>
      </c>
      <c r="T132" s="24">
        <f>S132-U132</f>
        <v>59.914500000000004</v>
      </c>
      <c r="U132" s="24"/>
      <c r="V132" s="24">
        <f t="shared" si="696"/>
        <v>3.27</v>
      </c>
      <c r="W132" s="24">
        <v>35.200000000000003</v>
      </c>
      <c r="X132" s="24">
        <f>V132*W132*0.5</f>
        <v>57.552000000000007</v>
      </c>
      <c r="Y132" s="24">
        <f>X132-Z132</f>
        <v>57.552000000000007</v>
      </c>
      <c r="Z132" s="24"/>
      <c r="AA132" s="24">
        <f t="shared" si="697"/>
        <v>6.8100000000000005</v>
      </c>
      <c r="AB132" s="24">
        <f t="shared" si="698"/>
        <v>117.46650000000001</v>
      </c>
      <c r="AC132" s="24">
        <f t="shared" si="698"/>
        <v>117.46650000000001</v>
      </c>
      <c r="AD132" s="24">
        <f t="shared" si="698"/>
        <v>0</v>
      </c>
      <c r="AE132" s="24">
        <f t="shared" si="699"/>
        <v>3.54</v>
      </c>
      <c r="AF132" s="24">
        <v>35.200000000000003</v>
      </c>
      <c r="AG132" s="24">
        <f>AE132*AF132*0.5</f>
        <v>62.304000000000009</v>
      </c>
      <c r="AH132" s="24">
        <f>AG132-AI132</f>
        <v>62.304000000000009</v>
      </c>
      <c r="AI132" s="24"/>
      <c r="AJ132" s="24">
        <f t="shared" si="700"/>
        <v>3.27</v>
      </c>
      <c r="AK132" s="24">
        <v>36.61</v>
      </c>
      <c r="AL132" s="24">
        <f>AJ132*AK132*0.5</f>
        <v>59.857349999999997</v>
      </c>
      <c r="AM132" s="24">
        <f>AL132-AN132</f>
        <v>59.857349999999997</v>
      </c>
      <c r="AN132" s="24"/>
      <c r="AO132" s="24">
        <f t="shared" si="701"/>
        <v>6.8100000000000005</v>
      </c>
      <c r="AP132" s="24">
        <f t="shared" si="702"/>
        <v>122.16135</v>
      </c>
      <c r="AQ132" s="24">
        <f t="shared" si="703"/>
        <v>122.16135</v>
      </c>
      <c r="AR132" s="24">
        <f t="shared" si="704"/>
        <v>0</v>
      </c>
    </row>
    <row r="133" spans="1:44" ht="47.25" hidden="1" x14ac:dyDescent="0.25">
      <c r="A133" s="17"/>
      <c r="B133" s="3" t="s">
        <v>162</v>
      </c>
      <c r="C133" s="24">
        <v>3.54</v>
      </c>
      <c r="D133" s="24">
        <v>32.270000000000003</v>
      </c>
      <c r="E133" s="24">
        <f>C133*D133*2</f>
        <v>228.47160000000002</v>
      </c>
      <c r="F133" s="24">
        <f>E133-G133</f>
        <v>228.47160000000002</v>
      </c>
      <c r="G133" s="24"/>
      <c r="H133" s="24">
        <v>3.27</v>
      </c>
      <c r="I133" s="24">
        <v>33.85</v>
      </c>
      <c r="J133" s="24">
        <f>H133*I133*2</f>
        <v>221.37900000000002</v>
      </c>
      <c r="K133" s="24">
        <f>J133-L133</f>
        <v>221.37900000000002</v>
      </c>
      <c r="L133" s="24"/>
      <c r="M133" s="24">
        <f t="shared" si="693"/>
        <v>6.8100000000000005</v>
      </c>
      <c r="N133" s="24">
        <f t="shared" si="694"/>
        <v>449.85060000000004</v>
      </c>
      <c r="O133" s="24">
        <f t="shared" si="694"/>
        <v>449.85060000000004</v>
      </c>
      <c r="P133" s="24">
        <f t="shared" si="694"/>
        <v>0</v>
      </c>
      <c r="Q133" s="24">
        <f t="shared" si="695"/>
        <v>3.54</v>
      </c>
      <c r="R133" s="24">
        <v>33.85</v>
      </c>
      <c r="S133" s="24">
        <f>Q133*R133*2</f>
        <v>239.65800000000002</v>
      </c>
      <c r="T133" s="24">
        <f>S133-U133</f>
        <v>239.65800000000002</v>
      </c>
      <c r="U133" s="24"/>
      <c r="V133" s="24">
        <f t="shared" si="696"/>
        <v>3.27</v>
      </c>
      <c r="W133" s="24">
        <v>35.200000000000003</v>
      </c>
      <c r="X133" s="24">
        <f>V133*W133*2</f>
        <v>230.20800000000003</v>
      </c>
      <c r="Y133" s="24">
        <f>X133-Z133</f>
        <v>230.20800000000003</v>
      </c>
      <c r="Z133" s="24"/>
      <c r="AA133" s="24">
        <f t="shared" si="697"/>
        <v>6.8100000000000005</v>
      </c>
      <c r="AB133" s="24">
        <f t="shared" si="698"/>
        <v>469.86600000000004</v>
      </c>
      <c r="AC133" s="24">
        <f t="shared" si="698"/>
        <v>469.86600000000004</v>
      </c>
      <c r="AD133" s="24">
        <f t="shared" si="698"/>
        <v>0</v>
      </c>
      <c r="AE133" s="24">
        <f t="shared" si="699"/>
        <v>3.54</v>
      </c>
      <c r="AF133" s="24">
        <v>35.200000000000003</v>
      </c>
      <c r="AG133" s="24">
        <f>AE133*AF133*2</f>
        <v>249.21600000000004</v>
      </c>
      <c r="AH133" s="24">
        <f>AG133-AI133</f>
        <v>249.21600000000004</v>
      </c>
      <c r="AI133" s="24"/>
      <c r="AJ133" s="24">
        <f t="shared" si="700"/>
        <v>3.27</v>
      </c>
      <c r="AK133" s="24">
        <v>36.61</v>
      </c>
      <c r="AL133" s="24">
        <f>AJ133*AK133*2</f>
        <v>239.42939999999999</v>
      </c>
      <c r="AM133" s="24">
        <f>AL133-AN133</f>
        <v>239.42939999999999</v>
      </c>
      <c r="AN133" s="24"/>
      <c r="AO133" s="24">
        <f t="shared" si="701"/>
        <v>6.8100000000000005</v>
      </c>
      <c r="AP133" s="24">
        <f t="shared" si="702"/>
        <v>488.6454</v>
      </c>
      <c r="AQ133" s="24">
        <f t="shared" si="703"/>
        <v>488.6454</v>
      </c>
      <c r="AR133" s="24">
        <f t="shared" si="704"/>
        <v>0</v>
      </c>
    </row>
    <row r="134" spans="1:44" s="15" customFormat="1" ht="31.5" hidden="1" x14ac:dyDescent="0.25">
      <c r="A134" s="22" t="s">
        <v>92</v>
      </c>
      <c r="B134" s="10" t="s">
        <v>36</v>
      </c>
      <c r="C134" s="8"/>
      <c r="D134" s="8"/>
      <c r="E134" s="8">
        <f t="shared" ref="E134" si="705">E135+E136+E137+E138</f>
        <v>436.88575000000003</v>
      </c>
      <c r="F134" s="8">
        <f t="shared" ref="F134" si="706">F135+F136+F137+F138</f>
        <v>436.88575000000003</v>
      </c>
      <c r="G134" s="8">
        <f t="shared" ref="G134" si="707">G135+G136+G137+G138</f>
        <v>0</v>
      </c>
      <c r="H134" s="8"/>
      <c r="I134" s="8"/>
      <c r="J134" s="8">
        <f t="shared" ref="J134" si="708">J135+J136+J137+J138</f>
        <v>595.58775000000003</v>
      </c>
      <c r="K134" s="8">
        <f t="shared" ref="K134" si="709">K135+K136+K137+K138</f>
        <v>595.58775000000003</v>
      </c>
      <c r="L134" s="8">
        <f t="shared" ref="L134" si="710">L135+L136+L137+L138</f>
        <v>0</v>
      </c>
      <c r="M134" s="8"/>
      <c r="N134" s="8">
        <f t="shared" ref="N134" si="711">N135+N136+N137+N138</f>
        <v>1032.4735000000001</v>
      </c>
      <c r="O134" s="8">
        <f t="shared" ref="O134" si="712">O135+O136+O137+O138</f>
        <v>1032.4735000000001</v>
      </c>
      <c r="P134" s="8">
        <f t="shared" ref="P134" si="713">P135+P136+P137+P138</f>
        <v>0</v>
      </c>
      <c r="Q134" s="8"/>
      <c r="R134" s="8"/>
      <c r="S134" s="8">
        <f t="shared" ref="S134" si="714">S135+S136+S137+S138</f>
        <v>458.26724999999999</v>
      </c>
      <c r="T134" s="8">
        <f t="shared" ref="T134" si="715">T135+T136+T137+T138</f>
        <v>458.26724999999999</v>
      </c>
      <c r="U134" s="8">
        <f t="shared" ref="U134" si="716">U135+U136+U137+U138</f>
        <v>0</v>
      </c>
      <c r="V134" s="8"/>
      <c r="W134" s="8"/>
      <c r="X134" s="8">
        <f t="shared" ref="X134" si="717">X135+X136+X137+X138</f>
        <v>619.36650000000009</v>
      </c>
      <c r="Y134" s="8">
        <f t="shared" ref="Y134" si="718">Y135+Y136+Y137+Y138</f>
        <v>619.36650000000009</v>
      </c>
      <c r="Z134" s="8">
        <f t="shared" ref="Z134" si="719">Z135+Z136+Z137+Z138</f>
        <v>0</v>
      </c>
      <c r="AA134" s="8"/>
      <c r="AB134" s="8">
        <f t="shared" ref="AB134" si="720">AB135+AB136+AB137+AB138</f>
        <v>1077.6337500000002</v>
      </c>
      <c r="AC134" s="8">
        <f t="shared" ref="AC134" si="721">AC135+AC136+AC137+AC138</f>
        <v>1077.6337500000002</v>
      </c>
      <c r="AD134" s="8">
        <f t="shared" ref="AD134" si="722">AD135+AD136+AD137+AD138</f>
        <v>0</v>
      </c>
      <c r="AE134" s="8"/>
      <c r="AF134" s="8"/>
      <c r="AG134" s="8">
        <f t="shared" ref="AG134:AI134" si="723">AG135+AG136+AG137+AG138</f>
        <v>476.56350000000009</v>
      </c>
      <c r="AH134" s="8">
        <f t="shared" si="723"/>
        <v>476.56350000000009</v>
      </c>
      <c r="AI134" s="8">
        <f t="shared" si="723"/>
        <v>0</v>
      </c>
      <c r="AJ134" s="8"/>
      <c r="AK134" s="8"/>
      <c r="AL134" s="8">
        <f t="shared" ref="AL134:AN134" si="724">AL135+AL136+AL137+AL138</f>
        <v>644.15234999999996</v>
      </c>
      <c r="AM134" s="8">
        <f t="shared" si="724"/>
        <v>644.15234999999996</v>
      </c>
      <c r="AN134" s="8">
        <f t="shared" si="724"/>
        <v>0</v>
      </c>
      <c r="AO134" s="8"/>
      <c r="AP134" s="8">
        <f t="shared" ref="AP134:AR134" si="725">AP135+AP136+AP137+AP138</f>
        <v>1120.71585</v>
      </c>
      <c r="AQ134" s="8">
        <f t="shared" si="725"/>
        <v>1120.71585</v>
      </c>
      <c r="AR134" s="8">
        <f t="shared" si="725"/>
        <v>0</v>
      </c>
    </row>
    <row r="135" spans="1:44" hidden="1" x14ac:dyDescent="0.25">
      <c r="A135" s="17"/>
      <c r="B135" s="3" t="s">
        <v>23</v>
      </c>
      <c r="C135" s="24">
        <v>2.87</v>
      </c>
      <c r="D135" s="24">
        <v>39.28</v>
      </c>
      <c r="E135" s="24">
        <f>C135*D135</f>
        <v>112.73360000000001</v>
      </c>
      <c r="F135" s="24">
        <f>E135-G135</f>
        <v>112.73360000000001</v>
      </c>
      <c r="G135" s="24"/>
      <c r="H135" s="24">
        <v>3.73</v>
      </c>
      <c r="I135" s="24">
        <v>41.2</v>
      </c>
      <c r="J135" s="24">
        <f>H135*I135</f>
        <v>153.67600000000002</v>
      </c>
      <c r="K135" s="24">
        <f>J135-L135</f>
        <v>153.67600000000002</v>
      </c>
      <c r="L135" s="24"/>
      <c r="M135" s="24">
        <f t="shared" ref="M135:M138" si="726">C135+H135</f>
        <v>6.6</v>
      </c>
      <c r="N135" s="24">
        <f t="shared" ref="N135:P138" si="727">E135+J135</f>
        <v>266.40960000000001</v>
      </c>
      <c r="O135" s="24">
        <f t="shared" si="727"/>
        <v>266.40960000000001</v>
      </c>
      <c r="P135" s="24">
        <f t="shared" si="727"/>
        <v>0</v>
      </c>
      <c r="Q135" s="24">
        <f t="shared" ref="Q135:Q138" si="728">C135</f>
        <v>2.87</v>
      </c>
      <c r="R135" s="24">
        <v>41.2</v>
      </c>
      <c r="S135" s="24">
        <f>Q135*R135</f>
        <v>118.24400000000001</v>
      </c>
      <c r="T135" s="24">
        <f>S135-U135</f>
        <v>118.24400000000001</v>
      </c>
      <c r="U135" s="24"/>
      <c r="V135" s="24">
        <f t="shared" ref="V135:V138" si="729">H135</f>
        <v>3.73</v>
      </c>
      <c r="W135" s="24">
        <v>42.85</v>
      </c>
      <c r="X135" s="24">
        <f>V135*W135</f>
        <v>159.8305</v>
      </c>
      <c r="Y135" s="24">
        <f>X135-Z135</f>
        <v>159.8305</v>
      </c>
      <c r="Z135" s="24"/>
      <c r="AA135" s="24">
        <f t="shared" ref="AA135:AA138" si="730">Q135+V135</f>
        <v>6.6</v>
      </c>
      <c r="AB135" s="24">
        <f t="shared" ref="AB135:AD138" si="731">S135+X135</f>
        <v>278.0745</v>
      </c>
      <c r="AC135" s="24">
        <f t="shared" si="731"/>
        <v>278.0745</v>
      </c>
      <c r="AD135" s="24">
        <f t="shared" si="731"/>
        <v>0</v>
      </c>
      <c r="AE135" s="24">
        <f t="shared" ref="AE135:AE138" si="732">C135</f>
        <v>2.87</v>
      </c>
      <c r="AF135" s="24">
        <v>42.85</v>
      </c>
      <c r="AG135" s="24">
        <f>AE135*AF135</f>
        <v>122.9795</v>
      </c>
      <c r="AH135" s="24">
        <f>AG135-AI135</f>
        <v>122.9795</v>
      </c>
      <c r="AI135" s="24"/>
      <c r="AJ135" s="24">
        <f t="shared" ref="AJ135:AJ189" si="733">H135</f>
        <v>3.73</v>
      </c>
      <c r="AK135" s="24">
        <v>44.56</v>
      </c>
      <c r="AL135" s="24">
        <f>AJ135*AK135</f>
        <v>166.2088</v>
      </c>
      <c r="AM135" s="24">
        <f>AL135-AN135</f>
        <v>166.2088</v>
      </c>
      <c r="AN135" s="24"/>
      <c r="AO135" s="24">
        <f t="shared" ref="AO135:AO138" si="734">AE135+AJ135</f>
        <v>6.6</v>
      </c>
      <c r="AP135" s="24">
        <f t="shared" ref="AP135:AP138" si="735">AG135+AL135</f>
        <v>289.18830000000003</v>
      </c>
      <c r="AQ135" s="24">
        <f t="shared" ref="AQ135:AQ138" si="736">AH135+AM135</f>
        <v>289.18830000000003</v>
      </c>
      <c r="AR135" s="24">
        <f t="shared" ref="AR135:AR138" si="737">AI135+AN135</f>
        <v>0</v>
      </c>
    </row>
    <row r="136" spans="1:44" hidden="1" x14ac:dyDescent="0.25">
      <c r="A136" s="17"/>
      <c r="B136" s="3" t="s">
        <v>25</v>
      </c>
      <c r="C136" s="24">
        <v>2.87</v>
      </c>
      <c r="D136" s="24">
        <v>32.270000000000003</v>
      </c>
      <c r="E136" s="24">
        <f>C136*D136</f>
        <v>92.614900000000006</v>
      </c>
      <c r="F136" s="24">
        <f>E136-G136</f>
        <v>92.614900000000006</v>
      </c>
      <c r="G136" s="24"/>
      <c r="H136" s="24">
        <v>3.73</v>
      </c>
      <c r="I136" s="24">
        <v>33.85</v>
      </c>
      <c r="J136" s="24">
        <f>H136*I136</f>
        <v>126.26050000000001</v>
      </c>
      <c r="K136" s="24">
        <f>J136-L136</f>
        <v>126.26050000000001</v>
      </c>
      <c r="L136" s="24"/>
      <c r="M136" s="24">
        <f t="shared" si="726"/>
        <v>6.6</v>
      </c>
      <c r="N136" s="24">
        <f t="shared" si="727"/>
        <v>218.87540000000001</v>
      </c>
      <c r="O136" s="24">
        <f t="shared" si="727"/>
        <v>218.87540000000001</v>
      </c>
      <c r="P136" s="24">
        <f t="shared" si="727"/>
        <v>0</v>
      </c>
      <c r="Q136" s="24">
        <f t="shared" si="728"/>
        <v>2.87</v>
      </c>
      <c r="R136" s="24">
        <v>33.85</v>
      </c>
      <c r="S136" s="24">
        <f>Q136*R136</f>
        <v>97.149500000000003</v>
      </c>
      <c r="T136" s="24">
        <f>S136-U136</f>
        <v>97.149500000000003</v>
      </c>
      <c r="U136" s="24"/>
      <c r="V136" s="24">
        <f t="shared" si="729"/>
        <v>3.73</v>
      </c>
      <c r="W136" s="24">
        <v>35.200000000000003</v>
      </c>
      <c r="X136" s="24">
        <f>V136*W136</f>
        <v>131.29600000000002</v>
      </c>
      <c r="Y136" s="24">
        <f>X136-Z136</f>
        <v>131.29600000000002</v>
      </c>
      <c r="Z136" s="24"/>
      <c r="AA136" s="24">
        <f t="shared" si="730"/>
        <v>6.6</v>
      </c>
      <c r="AB136" s="24">
        <f t="shared" si="731"/>
        <v>228.44550000000004</v>
      </c>
      <c r="AC136" s="24">
        <f t="shared" si="731"/>
        <v>228.44550000000004</v>
      </c>
      <c r="AD136" s="24">
        <f t="shared" si="731"/>
        <v>0</v>
      </c>
      <c r="AE136" s="24">
        <f t="shared" si="732"/>
        <v>2.87</v>
      </c>
      <c r="AF136" s="24">
        <v>35.200000000000003</v>
      </c>
      <c r="AG136" s="24">
        <f>AE136*AF136</f>
        <v>101.02400000000002</v>
      </c>
      <c r="AH136" s="24">
        <f>AG136-AI136</f>
        <v>101.02400000000002</v>
      </c>
      <c r="AI136" s="24"/>
      <c r="AJ136" s="24">
        <f t="shared" si="733"/>
        <v>3.73</v>
      </c>
      <c r="AK136" s="24">
        <v>36.61</v>
      </c>
      <c r="AL136" s="24">
        <f>AJ136*AK136</f>
        <v>136.55529999999999</v>
      </c>
      <c r="AM136" s="24">
        <f>AL136-AN136</f>
        <v>136.55529999999999</v>
      </c>
      <c r="AN136" s="24"/>
      <c r="AO136" s="24">
        <f t="shared" si="734"/>
        <v>6.6</v>
      </c>
      <c r="AP136" s="24">
        <f t="shared" si="735"/>
        <v>237.57929999999999</v>
      </c>
      <c r="AQ136" s="24">
        <f t="shared" si="736"/>
        <v>237.57929999999999</v>
      </c>
      <c r="AR136" s="24">
        <f t="shared" si="737"/>
        <v>0</v>
      </c>
    </row>
    <row r="137" spans="1:44" ht="31.5" hidden="1" x14ac:dyDescent="0.25">
      <c r="A137" s="17"/>
      <c r="B137" s="3" t="s">
        <v>157</v>
      </c>
      <c r="C137" s="24">
        <v>2.87</v>
      </c>
      <c r="D137" s="24">
        <v>32.270000000000003</v>
      </c>
      <c r="E137" s="24">
        <f>C137*D137*0.5</f>
        <v>46.307450000000003</v>
      </c>
      <c r="F137" s="24">
        <f>E137-G137</f>
        <v>46.307450000000003</v>
      </c>
      <c r="G137" s="24"/>
      <c r="H137" s="24">
        <v>3.73</v>
      </c>
      <c r="I137" s="24">
        <v>33.85</v>
      </c>
      <c r="J137" s="24">
        <f>H137*I137*0.5</f>
        <v>63.130250000000004</v>
      </c>
      <c r="K137" s="24">
        <f>J137-L137</f>
        <v>63.130250000000004</v>
      </c>
      <c r="L137" s="24"/>
      <c r="M137" s="24">
        <f t="shared" si="726"/>
        <v>6.6</v>
      </c>
      <c r="N137" s="24">
        <f t="shared" si="727"/>
        <v>109.43770000000001</v>
      </c>
      <c r="O137" s="24">
        <f t="shared" si="727"/>
        <v>109.43770000000001</v>
      </c>
      <c r="P137" s="24">
        <f t="shared" si="727"/>
        <v>0</v>
      </c>
      <c r="Q137" s="24">
        <f t="shared" si="728"/>
        <v>2.87</v>
      </c>
      <c r="R137" s="24">
        <v>33.85</v>
      </c>
      <c r="S137" s="24">
        <f>Q137*R137*0.5</f>
        <v>48.574750000000002</v>
      </c>
      <c r="T137" s="24">
        <f>S137-U137</f>
        <v>48.574750000000002</v>
      </c>
      <c r="U137" s="24"/>
      <c r="V137" s="24">
        <f t="shared" si="729"/>
        <v>3.73</v>
      </c>
      <c r="W137" s="24">
        <v>35.200000000000003</v>
      </c>
      <c r="X137" s="24">
        <f>V137*W137*0.5</f>
        <v>65.64800000000001</v>
      </c>
      <c r="Y137" s="24">
        <f>X137-Z137</f>
        <v>65.64800000000001</v>
      </c>
      <c r="Z137" s="24"/>
      <c r="AA137" s="24">
        <f t="shared" si="730"/>
        <v>6.6</v>
      </c>
      <c r="AB137" s="24">
        <f t="shared" si="731"/>
        <v>114.22275000000002</v>
      </c>
      <c r="AC137" s="24">
        <f t="shared" si="731"/>
        <v>114.22275000000002</v>
      </c>
      <c r="AD137" s="24">
        <f t="shared" si="731"/>
        <v>0</v>
      </c>
      <c r="AE137" s="24">
        <f t="shared" si="732"/>
        <v>2.87</v>
      </c>
      <c r="AF137" s="24">
        <v>35.200000000000003</v>
      </c>
      <c r="AG137" s="24">
        <f>AE137*AF137*0.5</f>
        <v>50.512000000000008</v>
      </c>
      <c r="AH137" s="24">
        <f>AG137-AI137</f>
        <v>50.512000000000008</v>
      </c>
      <c r="AI137" s="24"/>
      <c r="AJ137" s="24">
        <f t="shared" si="733"/>
        <v>3.73</v>
      </c>
      <c r="AK137" s="24">
        <v>36.61</v>
      </c>
      <c r="AL137" s="24">
        <f>AJ137*AK137*0.5</f>
        <v>68.277649999999994</v>
      </c>
      <c r="AM137" s="24">
        <f>AL137-AN137</f>
        <v>68.277649999999994</v>
      </c>
      <c r="AN137" s="24"/>
      <c r="AO137" s="24">
        <f t="shared" si="734"/>
        <v>6.6</v>
      </c>
      <c r="AP137" s="24">
        <f t="shared" si="735"/>
        <v>118.78964999999999</v>
      </c>
      <c r="AQ137" s="24">
        <f t="shared" si="736"/>
        <v>118.78964999999999</v>
      </c>
      <c r="AR137" s="24">
        <f t="shared" si="737"/>
        <v>0</v>
      </c>
    </row>
    <row r="138" spans="1:44" ht="47.25" hidden="1" x14ac:dyDescent="0.25">
      <c r="A138" s="17"/>
      <c r="B138" s="3" t="s">
        <v>162</v>
      </c>
      <c r="C138" s="24">
        <v>2.87</v>
      </c>
      <c r="D138" s="24">
        <v>32.270000000000003</v>
      </c>
      <c r="E138" s="24">
        <f>C138*D138*2</f>
        <v>185.22980000000001</v>
      </c>
      <c r="F138" s="24">
        <f>E138-G138</f>
        <v>185.22980000000001</v>
      </c>
      <c r="G138" s="24"/>
      <c r="H138" s="24">
        <v>3.73</v>
      </c>
      <c r="I138" s="24">
        <v>33.85</v>
      </c>
      <c r="J138" s="24">
        <f>H138*I138*2</f>
        <v>252.52100000000002</v>
      </c>
      <c r="K138" s="24">
        <f>J138-L138</f>
        <v>252.52100000000002</v>
      </c>
      <c r="L138" s="24"/>
      <c r="M138" s="24">
        <f t="shared" si="726"/>
        <v>6.6</v>
      </c>
      <c r="N138" s="24">
        <f t="shared" si="727"/>
        <v>437.75080000000003</v>
      </c>
      <c r="O138" s="24">
        <f t="shared" si="727"/>
        <v>437.75080000000003</v>
      </c>
      <c r="P138" s="24">
        <f t="shared" si="727"/>
        <v>0</v>
      </c>
      <c r="Q138" s="24">
        <f t="shared" si="728"/>
        <v>2.87</v>
      </c>
      <c r="R138" s="24">
        <v>33.85</v>
      </c>
      <c r="S138" s="24">
        <f>Q138*R138*2</f>
        <v>194.29900000000001</v>
      </c>
      <c r="T138" s="24">
        <f>S138-U138</f>
        <v>194.29900000000001</v>
      </c>
      <c r="U138" s="24"/>
      <c r="V138" s="24">
        <f t="shared" si="729"/>
        <v>3.73</v>
      </c>
      <c r="W138" s="24">
        <v>35.200000000000003</v>
      </c>
      <c r="X138" s="24">
        <f>V138*W138*2</f>
        <v>262.59200000000004</v>
      </c>
      <c r="Y138" s="24">
        <f>X138-Z138</f>
        <v>262.59200000000004</v>
      </c>
      <c r="Z138" s="24"/>
      <c r="AA138" s="24">
        <f t="shared" si="730"/>
        <v>6.6</v>
      </c>
      <c r="AB138" s="24">
        <f t="shared" si="731"/>
        <v>456.89100000000008</v>
      </c>
      <c r="AC138" s="24">
        <f t="shared" si="731"/>
        <v>456.89100000000008</v>
      </c>
      <c r="AD138" s="24">
        <f t="shared" si="731"/>
        <v>0</v>
      </c>
      <c r="AE138" s="24">
        <f t="shared" si="732"/>
        <v>2.87</v>
      </c>
      <c r="AF138" s="24">
        <v>35.200000000000003</v>
      </c>
      <c r="AG138" s="24">
        <f>AE138*AF138*2</f>
        <v>202.04800000000003</v>
      </c>
      <c r="AH138" s="24">
        <f>AG138-AI138</f>
        <v>202.04800000000003</v>
      </c>
      <c r="AI138" s="24"/>
      <c r="AJ138" s="24">
        <f t="shared" si="733"/>
        <v>3.73</v>
      </c>
      <c r="AK138" s="24">
        <v>36.61</v>
      </c>
      <c r="AL138" s="24">
        <f>AJ138*AK138*2</f>
        <v>273.11059999999998</v>
      </c>
      <c r="AM138" s="24">
        <f>AL138-AN138</f>
        <v>273.11059999999998</v>
      </c>
      <c r="AN138" s="24"/>
      <c r="AO138" s="24">
        <f t="shared" si="734"/>
        <v>6.6</v>
      </c>
      <c r="AP138" s="24">
        <f t="shared" si="735"/>
        <v>475.15859999999998</v>
      </c>
      <c r="AQ138" s="24">
        <f t="shared" si="736"/>
        <v>475.15859999999998</v>
      </c>
      <c r="AR138" s="24">
        <f t="shared" si="737"/>
        <v>0</v>
      </c>
    </row>
    <row r="139" spans="1:44" s="15" customFormat="1" ht="31.5" hidden="1" x14ac:dyDescent="0.25">
      <c r="A139" s="22" t="s">
        <v>93</v>
      </c>
      <c r="B139" s="10" t="s">
        <v>37</v>
      </c>
      <c r="C139" s="8"/>
      <c r="D139" s="8"/>
      <c r="E139" s="8">
        <f t="shared" ref="E139" si="738">E140+E141+E142+E143</f>
        <v>324.23924999999997</v>
      </c>
      <c r="F139" s="8">
        <f t="shared" ref="F139" si="739">F140+F141+F142+F143</f>
        <v>324.23924999999997</v>
      </c>
      <c r="G139" s="8">
        <f t="shared" ref="G139" si="740">G140+G141+G142+G143</f>
        <v>0</v>
      </c>
      <c r="H139" s="8"/>
      <c r="I139" s="8"/>
      <c r="J139" s="8">
        <f t="shared" ref="J139" si="741">J140+J141+J142+J143</f>
        <v>368.84924999999998</v>
      </c>
      <c r="K139" s="8">
        <f t="shared" ref="K139" si="742">K140+K141+K142+K143</f>
        <v>368.84924999999998</v>
      </c>
      <c r="L139" s="8">
        <f t="shared" ref="L139" si="743">L140+L141+L142+L143</f>
        <v>0</v>
      </c>
      <c r="M139" s="8"/>
      <c r="N139" s="8">
        <f t="shared" ref="N139" si="744">N140+N141+N142+N143</f>
        <v>693.08850000000007</v>
      </c>
      <c r="O139" s="8">
        <f t="shared" ref="O139" si="745">O140+O141+O142+O143</f>
        <v>693.08850000000007</v>
      </c>
      <c r="P139" s="8">
        <f t="shared" ref="P139" si="746">P140+P141+P142+P143</f>
        <v>0</v>
      </c>
      <c r="Q139" s="8"/>
      <c r="R139" s="8"/>
      <c r="S139" s="8">
        <f t="shared" ref="S139" si="747">S140+S141+S142+S143</f>
        <v>340.10775000000001</v>
      </c>
      <c r="T139" s="8">
        <f t="shared" ref="T139" si="748">T140+T141+T142+T143</f>
        <v>340.10775000000001</v>
      </c>
      <c r="U139" s="8">
        <f t="shared" ref="U139" si="749">U140+U141+U142+U143</f>
        <v>0</v>
      </c>
      <c r="V139" s="8"/>
      <c r="W139" s="8"/>
      <c r="X139" s="8">
        <f t="shared" ref="X139" si="750">X140+X141+X142+X143</f>
        <v>383.57550000000003</v>
      </c>
      <c r="Y139" s="8">
        <f t="shared" ref="Y139" si="751">Y140+Y141+Y142+Y143</f>
        <v>383.57550000000003</v>
      </c>
      <c r="Z139" s="8">
        <f t="shared" ref="Z139" si="752">Z140+Z141+Z142+Z143</f>
        <v>0</v>
      </c>
      <c r="AA139" s="8"/>
      <c r="AB139" s="8">
        <f t="shared" ref="AB139" si="753">AB140+AB141+AB142+AB143</f>
        <v>723.68325000000004</v>
      </c>
      <c r="AC139" s="8">
        <f t="shared" ref="AC139" si="754">AC140+AC141+AC142+AC143</f>
        <v>723.68325000000004</v>
      </c>
      <c r="AD139" s="8">
        <f t="shared" ref="AD139" si="755">AD140+AD141+AD142+AD143</f>
        <v>0</v>
      </c>
      <c r="AE139" s="8"/>
      <c r="AF139" s="8"/>
      <c r="AG139" s="8">
        <f t="shared" ref="AG139:AI139" si="756">AG140+AG141+AG142+AG143</f>
        <v>353.68650000000002</v>
      </c>
      <c r="AH139" s="8">
        <f t="shared" si="756"/>
        <v>353.68650000000002</v>
      </c>
      <c r="AI139" s="8">
        <f t="shared" si="756"/>
        <v>0</v>
      </c>
      <c r="AJ139" s="8"/>
      <c r="AK139" s="8"/>
      <c r="AL139" s="8">
        <f t="shared" ref="AL139:AN139" si="757">AL140+AL141+AL142+AL143</f>
        <v>398.92545000000001</v>
      </c>
      <c r="AM139" s="8">
        <f t="shared" si="757"/>
        <v>398.92545000000001</v>
      </c>
      <c r="AN139" s="8">
        <f t="shared" si="757"/>
        <v>0</v>
      </c>
      <c r="AO139" s="8"/>
      <c r="AP139" s="8">
        <f t="shared" ref="AP139:AR139" si="758">AP140+AP141+AP142+AP143</f>
        <v>752.61194999999998</v>
      </c>
      <c r="AQ139" s="8">
        <f t="shared" si="758"/>
        <v>752.61194999999998</v>
      </c>
      <c r="AR139" s="8">
        <f t="shared" si="758"/>
        <v>0</v>
      </c>
    </row>
    <row r="140" spans="1:44" hidden="1" x14ac:dyDescent="0.25">
      <c r="A140" s="17"/>
      <c r="B140" s="3" t="s">
        <v>23</v>
      </c>
      <c r="C140" s="24">
        <v>2.13</v>
      </c>
      <c r="D140" s="24">
        <v>39.28</v>
      </c>
      <c r="E140" s="24">
        <f>C140*D140</f>
        <v>83.666399999999996</v>
      </c>
      <c r="F140" s="24">
        <f>E140-G140</f>
        <v>83.666399999999996</v>
      </c>
      <c r="G140" s="24"/>
      <c r="H140" s="24">
        <v>2.31</v>
      </c>
      <c r="I140" s="24">
        <v>41.2</v>
      </c>
      <c r="J140" s="24">
        <f>H140*I140</f>
        <v>95.172000000000011</v>
      </c>
      <c r="K140" s="24">
        <f>J140-L140</f>
        <v>95.172000000000011</v>
      </c>
      <c r="L140" s="24"/>
      <c r="M140" s="24">
        <f t="shared" ref="M140:M143" si="759">C140+H140</f>
        <v>4.4399999999999995</v>
      </c>
      <c r="N140" s="24">
        <f t="shared" ref="N140:P143" si="760">E140+J140</f>
        <v>178.83840000000001</v>
      </c>
      <c r="O140" s="24">
        <f t="shared" si="760"/>
        <v>178.83840000000001</v>
      </c>
      <c r="P140" s="24">
        <f t="shared" si="760"/>
        <v>0</v>
      </c>
      <c r="Q140" s="24">
        <f t="shared" ref="Q140:Q143" si="761">C140</f>
        <v>2.13</v>
      </c>
      <c r="R140" s="24">
        <v>41.2</v>
      </c>
      <c r="S140" s="24">
        <f>Q140*R140</f>
        <v>87.756</v>
      </c>
      <c r="T140" s="24">
        <f>S140-U140</f>
        <v>87.756</v>
      </c>
      <c r="U140" s="24"/>
      <c r="V140" s="24">
        <f t="shared" ref="V140:V143" si="762">H140</f>
        <v>2.31</v>
      </c>
      <c r="W140" s="24">
        <v>42.85</v>
      </c>
      <c r="X140" s="24">
        <f>V140*W140</f>
        <v>98.983500000000006</v>
      </c>
      <c r="Y140" s="24">
        <f>X140-Z140</f>
        <v>98.983500000000006</v>
      </c>
      <c r="Z140" s="24"/>
      <c r="AA140" s="24">
        <f t="shared" ref="AA140:AA143" si="763">Q140+V140</f>
        <v>4.4399999999999995</v>
      </c>
      <c r="AB140" s="24">
        <f t="shared" ref="AB140:AD143" si="764">S140+X140</f>
        <v>186.73950000000002</v>
      </c>
      <c r="AC140" s="24">
        <f t="shared" si="764"/>
        <v>186.73950000000002</v>
      </c>
      <c r="AD140" s="24">
        <f t="shared" si="764"/>
        <v>0</v>
      </c>
      <c r="AE140" s="24">
        <f t="shared" ref="AE140:AE143" si="765">C140</f>
        <v>2.13</v>
      </c>
      <c r="AF140" s="24">
        <v>42.85</v>
      </c>
      <c r="AG140" s="24">
        <f>AE140*AF140</f>
        <v>91.270499999999998</v>
      </c>
      <c r="AH140" s="24">
        <f>AG140-AI140</f>
        <v>91.270499999999998</v>
      </c>
      <c r="AI140" s="24"/>
      <c r="AJ140" s="24">
        <f t="shared" si="733"/>
        <v>2.31</v>
      </c>
      <c r="AK140" s="24">
        <v>44.56</v>
      </c>
      <c r="AL140" s="24">
        <f>AJ140*AK140</f>
        <v>102.93360000000001</v>
      </c>
      <c r="AM140" s="24">
        <f>AL140-AN140</f>
        <v>102.93360000000001</v>
      </c>
      <c r="AN140" s="24"/>
      <c r="AO140" s="24">
        <f t="shared" ref="AO140:AO143" si="766">AE140+AJ140</f>
        <v>4.4399999999999995</v>
      </c>
      <c r="AP140" s="24">
        <f t="shared" ref="AP140:AP143" si="767">AG140+AL140</f>
        <v>194.20410000000001</v>
      </c>
      <c r="AQ140" s="24">
        <f t="shared" ref="AQ140:AQ143" si="768">AH140+AM140</f>
        <v>194.20410000000001</v>
      </c>
      <c r="AR140" s="24">
        <f t="shared" ref="AR140:AR143" si="769">AI140+AN140</f>
        <v>0</v>
      </c>
    </row>
    <row r="141" spans="1:44" hidden="1" x14ac:dyDescent="0.25">
      <c r="A141" s="17"/>
      <c r="B141" s="3" t="s">
        <v>25</v>
      </c>
      <c r="C141" s="24">
        <v>2.13</v>
      </c>
      <c r="D141" s="24">
        <v>32.270000000000003</v>
      </c>
      <c r="E141" s="24">
        <f>C141*D141</f>
        <v>68.735100000000003</v>
      </c>
      <c r="F141" s="24">
        <f>E141-G141</f>
        <v>68.735100000000003</v>
      </c>
      <c r="G141" s="24"/>
      <c r="H141" s="24">
        <v>2.31</v>
      </c>
      <c r="I141" s="24">
        <v>33.85</v>
      </c>
      <c r="J141" s="24">
        <f>H141*I141</f>
        <v>78.1935</v>
      </c>
      <c r="K141" s="24">
        <f>J141-L141</f>
        <v>78.1935</v>
      </c>
      <c r="L141" s="24"/>
      <c r="M141" s="24">
        <f t="shared" si="759"/>
        <v>4.4399999999999995</v>
      </c>
      <c r="N141" s="24">
        <f t="shared" si="760"/>
        <v>146.92860000000002</v>
      </c>
      <c r="O141" s="24">
        <f t="shared" si="760"/>
        <v>146.92860000000002</v>
      </c>
      <c r="P141" s="24">
        <f t="shared" si="760"/>
        <v>0</v>
      </c>
      <c r="Q141" s="24">
        <f t="shared" si="761"/>
        <v>2.13</v>
      </c>
      <c r="R141" s="24">
        <v>33.85</v>
      </c>
      <c r="S141" s="24">
        <f>Q141*R141</f>
        <v>72.100499999999997</v>
      </c>
      <c r="T141" s="24">
        <f>S141-U141</f>
        <v>72.100499999999997</v>
      </c>
      <c r="U141" s="24"/>
      <c r="V141" s="24">
        <f t="shared" si="762"/>
        <v>2.31</v>
      </c>
      <c r="W141" s="24">
        <v>35.200000000000003</v>
      </c>
      <c r="X141" s="24">
        <f>V141*W141</f>
        <v>81.312000000000012</v>
      </c>
      <c r="Y141" s="24">
        <f>X141-Z141</f>
        <v>81.312000000000012</v>
      </c>
      <c r="Z141" s="24"/>
      <c r="AA141" s="24">
        <f t="shared" si="763"/>
        <v>4.4399999999999995</v>
      </c>
      <c r="AB141" s="24">
        <f t="shared" si="764"/>
        <v>153.41250000000002</v>
      </c>
      <c r="AC141" s="24">
        <f t="shared" si="764"/>
        <v>153.41250000000002</v>
      </c>
      <c r="AD141" s="24">
        <f t="shared" si="764"/>
        <v>0</v>
      </c>
      <c r="AE141" s="24">
        <f t="shared" si="765"/>
        <v>2.13</v>
      </c>
      <c r="AF141" s="24">
        <v>35.200000000000003</v>
      </c>
      <c r="AG141" s="24">
        <f>AE141*AF141</f>
        <v>74.975999999999999</v>
      </c>
      <c r="AH141" s="24">
        <f>AG141-AI141</f>
        <v>74.975999999999999</v>
      </c>
      <c r="AI141" s="24"/>
      <c r="AJ141" s="24">
        <f t="shared" si="733"/>
        <v>2.31</v>
      </c>
      <c r="AK141" s="24">
        <v>36.61</v>
      </c>
      <c r="AL141" s="24">
        <f>AJ141*AK141</f>
        <v>84.569100000000006</v>
      </c>
      <c r="AM141" s="24">
        <f>AL141-AN141</f>
        <v>84.569100000000006</v>
      </c>
      <c r="AN141" s="24"/>
      <c r="AO141" s="24">
        <f t="shared" si="766"/>
        <v>4.4399999999999995</v>
      </c>
      <c r="AP141" s="24">
        <f t="shared" si="767"/>
        <v>159.54509999999999</v>
      </c>
      <c r="AQ141" s="24">
        <f t="shared" si="768"/>
        <v>159.54509999999999</v>
      </c>
      <c r="AR141" s="24">
        <f t="shared" si="769"/>
        <v>0</v>
      </c>
    </row>
    <row r="142" spans="1:44" ht="31.5" hidden="1" x14ac:dyDescent="0.25">
      <c r="A142" s="17"/>
      <c r="B142" s="3" t="s">
        <v>157</v>
      </c>
      <c r="C142" s="24">
        <v>2.13</v>
      </c>
      <c r="D142" s="24">
        <v>32.270000000000003</v>
      </c>
      <c r="E142" s="24">
        <f>C142*D142*0.5</f>
        <v>34.367550000000001</v>
      </c>
      <c r="F142" s="24">
        <f>E142-G142</f>
        <v>34.367550000000001</v>
      </c>
      <c r="G142" s="24"/>
      <c r="H142" s="24">
        <v>2.31</v>
      </c>
      <c r="I142" s="24">
        <v>33.85</v>
      </c>
      <c r="J142" s="24">
        <f>H142*I142*0.5</f>
        <v>39.09675</v>
      </c>
      <c r="K142" s="24">
        <f>J142-L142</f>
        <v>39.09675</v>
      </c>
      <c r="L142" s="24"/>
      <c r="M142" s="24">
        <f t="shared" si="759"/>
        <v>4.4399999999999995</v>
      </c>
      <c r="N142" s="24">
        <f t="shared" si="760"/>
        <v>73.464300000000009</v>
      </c>
      <c r="O142" s="24">
        <f t="shared" si="760"/>
        <v>73.464300000000009</v>
      </c>
      <c r="P142" s="24">
        <f t="shared" si="760"/>
        <v>0</v>
      </c>
      <c r="Q142" s="24">
        <f t="shared" si="761"/>
        <v>2.13</v>
      </c>
      <c r="R142" s="24">
        <v>33.85</v>
      </c>
      <c r="S142" s="24">
        <f>Q142*R142*0.5</f>
        <v>36.050249999999998</v>
      </c>
      <c r="T142" s="24">
        <f>S142-U142</f>
        <v>36.050249999999998</v>
      </c>
      <c r="U142" s="24"/>
      <c r="V142" s="24">
        <f t="shared" si="762"/>
        <v>2.31</v>
      </c>
      <c r="W142" s="24">
        <v>35.200000000000003</v>
      </c>
      <c r="X142" s="24">
        <f>V142*W142*0.5</f>
        <v>40.656000000000006</v>
      </c>
      <c r="Y142" s="24">
        <f>X142-Z142</f>
        <v>40.656000000000006</v>
      </c>
      <c r="Z142" s="24"/>
      <c r="AA142" s="24">
        <f t="shared" si="763"/>
        <v>4.4399999999999995</v>
      </c>
      <c r="AB142" s="24">
        <f t="shared" si="764"/>
        <v>76.706250000000011</v>
      </c>
      <c r="AC142" s="24">
        <f t="shared" si="764"/>
        <v>76.706250000000011</v>
      </c>
      <c r="AD142" s="24">
        <f t="shared" si="764"/>
        <v>0</v>
      </c>
      <c r="AE142" s="24">
        <f t="shared" si="765"/>
        <v>2.13</v>
      </c>
      <c r="AF142" s="24">
        <v>35.200000000000003</v>
      </c>
      <c r="AG142" s="24">
        <f>AE142*AF142*0.5</f>
        <v>37.488</v>
      </c>
      <c r="AH142" s="24">
        <f>AG142-AI142</f>
        <v>37.488</v>
      </c>
      <c r="AI142" s="24"/>
      <c r="AJ142" s="24">
        <f t="shared" si="733"/>
        <v>2.31</v>
      </c>
      <c r="AK142" s="24">
        <v>36.61</v>
      </c>
      <c r="AL142" s="24">
        <f>AJ142*AK142*0.5</f>
        <v>42.284550000000003</v>
      </c>
      <c r="AM142" s="24">
        <f>AL142-AN142</f>
        <v>42.284550000000003</v>
      </c>
      <c r="AN142" s="24"/>
      <c r="AO142" s="24">
        <f t="shared" si="766"/>
        <v>4.4399999999999995</v>
      </c>
      <c r="AP142" s="24">
        <f t="shared" si="767"/>
        <v>79.772549999999995</v>
      </c>
      <c r="AQ142" s="24">
        <f t="shared" si="768"/>
        <v>79.772549999999995</v>
      </c>
      <c r="AR142" s="24">
        <f t="shared" si="769"/>
        <v>0</v>
      </c>
    </row>
    <row r="143" spans="1:44" ht="47.25" hidden="1" x14ac:dyDescent="0.25">
      <c r="A143" s="17"/>
      <c r="B143" s="3" t="s">
        <v>162</v>
      </c>
      <c r="C143" s="24">
        <v>2.13</v>
      </c>
      <c r="D143" s="24">
        <v>32.270000000000003</v>
      </c>
      <c r="E143" s="24">
        <f>C143*D143*2</f>
        <v>137.47020000000001</v>
      </c>
      <c r="F143" s="24">
        <f>E143-G143</f>
        <v>137.47020000000001</v>
      </c>
      <c r="G143" s="24"/>
      <c r="H143" s="24">
        <v>2.31</v>
      </c>
      <c r="I143" s="24">
        <v>33.85</v>
      </c>
      <c r="J143" s="24">
        <f>H143*I143*2</f>
        <v>156.387</v>
      </c>
      <c r="K143" s="24">
        <f>J143-L143</f>
        <v>156.387</v>
      </c>
      <c r="L143" s="24"/>
      <c r="M143" s="24">
        <f t="shared" si="759"/>
        <v>4.4399999999999995</v>
      </c>
      <c r="N143" s="24">
        <f t="shared" si="760"/>
        <v>293.85720000000003</v>
      </c>
      <c r="O143" s="24">
        <f t="shared" si="760"/>
        <v>293.85720000000003</v>
      </c>
      <c r="P143" s="24">
        <f t="shared" si="760"/>
        <v>0</v>
      </c>
      <c r="Q143" s="24">
        <f t="shared" si="761"/>
        <v>2.13</v>
      </c>
      <c r="R143" s="24">
        <v>33.85</v>
      </c>
      <c r="S143" s="24">
        <f>Q143*R143*2</f>
        <v>144.20099999999999</v>
      </c>
      <c r="T143" s="24">
        <f>S143-U143</f>
        <v>144.20099999999999</v>
      </c>
      <c r="U143" s="24"/>
      <c r="V143" s="24">
        <f t="shared" si="762"/>
        <v>2.31</v>
      </c>
      <c r="W143" s="24">
        <v>35.200000000000003</v>
      </c>
      <c r="X143" s="24">
        <f>V143*W143*2</f>
        <v>162.62400000000002</v>
      </c>
      <c r="Y143" s="24">
        <f>X143-Z143</f>
        <v>162.62400000000002</v>
      </c>
      <c r="Z143" s="24"/>
      <c r="AA143" s="24">
        <f t="shared" si="763"/>
        <v>4.4399999999999995</v>
      </c>
      <c r="AB143" s="24">
        <f t="shared" si="764"/>
        <v>306.82500000000005</v>
      </c>
      <c r="AC143" s="24">
        <f t="shared" si="764"/>
        <v>306.82500000000005</v>
      </c>
      <c r="AD143" s="24">
        <f t="shared" si="764"/>
        <v>0</v>
      </c>
      <c r="AE143" s="24">
        <f t="shared" si="765"/>
        <v>2.13</v>
      </c>
      <c r="AF143" s="24">
        <v>35.200000000000003</v>
      </c>
      <c r="AG143" s="24">
        <f>AE143*AF143*2</f>
        <v>149.952</v>
      </c>
      <c r="AH143" s="24">
        <f>AG143-AI143</f>
        <v>149.952</v>
      </c>
      <c r="AI143" s="24"/>
      <c r="AJ143" s="24">
        <f t="shared" si="733"/>
        <v>2.31</v>
      </c>
      <c r="AK143" s="24">
        <v>36.61</v>
      </c>
      <c r="AL143" s="24">
        <f>AJ143*AK143*2</f>
        <v>169.13820000000001</v>
      </c>
      <c r="AM143" s="24">
        <f>AL143-AN143</f>
        <v>169.13820000000001</v>
      </c>
      <c r="AN143" s="24"/>
      <c r="AO143" s="24">
        <f t="shared" si="766"/>
        <v>4.4399999999999995</v>
      </c>
      <c r="AP143" s="24">
        <f t="shared" si="767"/>
        <v>319.09019999999998</v>
      </c>
      <c r="AQ143" s="24">
        <f t="shared" si="768"/>
        <v>319.09019999999998</v>
      </c>
      <c r="AR143" s="24">
        <f t="shared" si="769"/>
        <v>0</v>
      </c>
    </row>
    <row r="144" spans="1:44" s="15" customFormat="1" ht="31.5" hidden="1" x14ac:dyDescent="0.25">
      <c r="A144" s="22" t="s">
        <v>94</v>
      </c>
      <c r="B144" s="10" t="s">
        <v>38</v>
      </c>
      <c r="C144" s="8"/>
      <c r="D144" s="8"/>
      <c r="E144" s="8">
        <f t="shared" ref="E144" si="770">E145+E146+E147+E148</f>
        <v>156.79175000000004</v>
      </c>
      <c r="F144" s="8">
        <f t="shared" ref="F144" si="771">F145+F146+F147+F148</f>
        <v>156.79175000000004</v>
      </c>
      <c r="G144" s="8">
        <f t="shared" ref="G144" si="772">G145+G146+G147+G148</f>
        <v>0</v>
      </c>
      <c r="H144" s="8"/>
      <c r="I144" s="8"/>
      <c r="J144" s="8">
        <f t="shared" ref="J144" si="773">J145+J146+J147+J148</f>
        <v>162.86850000000001</v>
      </c>
      <c r="K144" s="8">
        <f t="shared" ref="K144" si="774">K145+K146+K147+K148</f>
        <v>162.86850000000001</v>
      </c>
      <c r="L144" s="8">
        <f t="shared" ref="L144" si="775">L145+L146+L147+L148</f>
        <v>0</v>
      </c>
      <c r="M144" s="8"/>
      <c r="N144" s="8">
        <f t="shared" ref="N144" si="776">N145+N146+N147+N148</f>
        <v>319.66025000000002</v>
      </c>
      <c r="O144" s="8">
        <f t="shared" ref="O144" si="777">O145+O146+O147+O148</f>
        <v>319.66025000000002</v>
      </c>
      <c r="P144" s="8">
        <f t="shared" ref="P144" si="778">P145+P146+P147+P148</f>
        <v>0</v>
      </c>
      <c r="Q144" s="8"/>
      <c r="R144" s="8"/>
      <c r="S144" s="8">
        <f t="shared" ref="S144" si="779">S145+S146+S147+S148</f>
        <v>164.46525000000003</v>
      </c>
      <c r="T144" s="8">
        <f t="shared" ref="T144" si="780">T145+T146+T147+T148</f>
        <v>164.46525000000003</v>
      </c>
      <c r="U144" s="8">
        <f t="shared" ref="U144" si="781">U145+U146+U147+U148</f>
        <v>0</v>
      </c>
      <c r="V144" s="8"/>
      <c r="W144" s="8"/>
      <c r="X144" s="8">
        <f t="shared" ref="X144" si="782">X145+X146+X147+X148</f>
        <v>169.37100000000001</v>
      </c>
      <c r="Y144" s="8">
        <f t="shared" ref="Y144" si="783">Y145+Y146+Y147+Y148</f>
        <v>169.37100000000001</v>
      </c>
      <c r="Z144" s="8">
        <f t="shared" ref="Z144" si="784">Z145+Z146+Z147+Z148</f>
        <v>0</v>
      </c>
      <c r="AA144" s="8"/>
      <c r="AB144" s="8">
        <f t="shared" ref="AB144" si="785">AB145+AB146+AB147+AB148</f>
        <v>333.83625000000006</v>
      </c>
      <c r="AC144" s="8">
        <f t="shared" ref="AC144" si="786">AC145+AC146+AC147+AC148</f>
        <v>333.83625000000006</v>
      </c>
      <c r="AD144" s="8">
        <f t="shared" ref="AD144" si="787">AD145+AD146+AD147+AD148</f>
        <v>0</v>
      </c>
      <c r="AE144" s="8"/>
      <c r="AF144" s="8"/>
      <c r="AG144" s="8">
        <f t="shared" ref="AG144:AI144" si="788">AG145+AG146+AG147+AG148</f>
        <v>171.03150000000002</v>
      </c>
      <c r="AH144" s="8">
        <f t="shared" si="788"/>
        <v>171.03150000000002</v>
      </c>
      <c r="AI144" s="8">
        <f t="shared" si="788"/>
        <v>0</v>
      </c>
      <c r="AJ144" s="8"/>
      <c r="AK144" s="8"/>
      <c r="AL144" s="8">
        <f t="shared" ref="AL144:AN144" si="789">AL145+AL146+AL147+AL148</f>
        <v>176.14889999999997</v>
      </c>
      <c r="AM144" s="8">
        <f t="shared" si="789"/>
        <v>176.14889999999997</v>
      </c>
      <c r="AN144" s="8">
        <f t="shared" si="789"/>
        <v>0</v>
      </c>
      <c r="AO144" s="8"/>
      <c r="AP144" s="8">
        <f t="shared" ref="AP144:AR144" si="790">AP145+AP146+AP147+AP148</f>
        <v>347.18040000000008</v>
      </c>
      <c r="AQ144" s="8">
        <f t="shared" si="790"/>
        <v>347.18040000000008</v>
      </c>
      <c r="AR144" s="8">
        <f t="shared" si="790"/>
        <v>0</v>
      </c>
    </row>
    <row r="145" spans="1:44" hidden="1" x14ac:dyDescent="0.25">
      <c r="A145" s="17"/>
      <c r="B145" s="3" t="s">
        <v>23</v>
      </c>
      <c r="C145" s="24">
        <v>1.03</v>
      </c>
      <c r="D145" s="24">
        <v>39.28</v>
      </c>
      <c r="E145" s="24">
        <f>C145*D145</f>
        <v>40.458400000000005</v>
      </c>
      <c r="F145" s="24">
        <f>E145-G145</f>
        <v>40.458400000000005</v>
      </c>
      <c r="G145" s="24"/>
      <c r="H145" s="24">
        <v>1.02</v>
      </c>
      <c r="I145" s="24">
        <v>41.2</v>
      </c>
      <c r="J145" s="24">
        <f>H145*I145</f>
        <v>42.024000000000001</v>
      </c>
      <c r="K145" s="24">
        <f>J145-L145</f>
        <v>42.024000000000001</v>
      </c>
      <c r="L145" s="24"/>
      <c r="M145" s="24">
        <f t="shared" ref="M145:M148" si="791">C145+H145</f>
        <v>2.0499999999999998</v>
      </c>
      <c r="N145" s="24">
        <f t="shared" ref="N145:P148" si="792">E145+J145</f>
        <v>82.482400000000013</v>
      </c>
      <c r="O145" s="24">
        <f t="shared" si="792"/>
        <v>82.482400000000013</v>
      </c>
      <c r="P145" s="24">
        <f t="shared" si="792"/>
        <v>0</v>
      </c>
      <c r="Q145" s="24">
        <f t="shared" ref="Q145:Q148" si="793">C145</f>
        <v>1.03</v>
      </c>
      <c r="R145" s="24">
        <v>41.2</v>
      </c>
      <c r="S145" s="24">
        <f>Q145*R145</f>
        <v>42.436000000000007</v>
      </c>
      <c r="T145" s="24">
        <f>S145-U145</f>
        <v>42.436000000000007</v>
      </c>
      <c r="U145" s="24"/>
      <c r="V145" s="24">
        <f t="shared" ref="V145:V148" si="794">H145</f>
        <v>1.02</v>
      </c>
      <c r="W145" s="24">
        <v>42.85</v>
      </c>
      <c r="X145" s="24">
        <f>V145*W145</f>
        <v>43.707000000000001</v>
      </c>
      <c r="Y145" s="24">
        <f>X145-Z145</f>
        <v>43.707000000000001</v>
      </c>
      <c r="Z145" s="24"/>
      <c r="AA145" s="24">
        <f t="shared" ref="AA145:AA148" si="795">Q145+V145</f>
        <v>2.0499999999999998</v>
      </c>
      <c r="AB145" s="24">
        <f t="shared" ref="AB145:AD148" si="796">S145+X145</f>
        <v>86.143000000000001</v>
      </c>
      <c r="AC145" s="24">
        <f t="shared" si="796"/>
        <v>86.143000000000001</v>
      </c>
      <c r="AD145" s="24">
        <f t="shared" si="796"/>
        <v>0</v>
      </c>
      <c r="AE145" s="24">
        <f t="shared" ref="AE145:AE148" si="797">C145</f>
        <v>1.03</v>
      </c>
      <c r="AF145" s="24">
        <v>42.85</v>
      </c>
      <c r="AG145" s="24">
        <f>AE145*AF145</f>
        <v>44.1355</v>
      </c>
      <c r="AH145" s="24">
        <f>AG145-AI145</f>
        <v>44.1355</v>
      </c>
      <c r="AI145" s="24"/>
      <c r="AJ145" s="24">
        <f t="shared" si="733"/>
        <v>1.02</v>
      </c>
      <c r="AK145" s="24">
        <v>44.56</v>
      </c>
      <c r="AL145" s="24">
        <f>AJ145*AK145</f>
        <v>45.4512</v>
      </c>
      <c r="AM145" s="24">
        <f>AL145-AN145</f>
        <v>45.4512</v>
      </c>
      <c r="AN145" s="24"/>
      <c r="AO145" s="24">
        <f t="shared" ref="AO145:AO148" si="798">AE145+AJ145</f>
        <v>2.0499999999999998</v>
      </c>
      <c r="AP145" s="24">
        <f t="shared" ref="AP145:AP148" si="799">AG145+AL145</f>
        <v>89.586700000000008</v>
      </c>
      <c r="AQ145" s="24">
        <f t="shared" ref="AQ145:AQ148" si="800">AH145+AM145</f>
        <v>89.586700000000008</v>
      </c>
      <c r="AR145" s="24">
        <f t="shared" ref="AR145:AR148" si="801">AI145+AN145</f>
        <v>0</v>
      </c>
    </row>
    <row r="146" spans="1:44" hidden="1" x14ac:dyDescent="0.25">
      <c r="A146" s="17"/>
      <c r="B146" s="3" t="s">
        <v>25</v>
      </c>
      <c r="C146" s="24">
        <v>1.03</v>
      </c>
      <c r="D146" s="24">
        <v>32.270000000000003</v>
      </c>
      <c r="E146" s="24">
        <f>C146*D146</f>
        <v>33.238100000000003</v>
      </c>
      <c r="F146" s="24">
        <f>E146-G146</f>
        <v>33.238100000000003</v>
      </c>
      <c r="G146" s="24"/>
      <c r="H146" s="24">
        <v>1.02</v>
      </c>
      <c r="I146" s="24">
        <v>33.85</v>
      </c>
      <c r="J146" s="24">
        <f>H146*I146</f>
        <v>34.527000000000001</v>
      </c>
      <c r="K146" s="24">
        <f>J146-L146</f>
        <v>34.527000000000001</v>
      </c>
      <c r="L146" s="24"/>
      <c r="M146" s="24">
        <f t="shared" si="791"/>
        <v>2.0499999999999998</v>
      </c>
      <c r="N146" s="24">
        <f t="shared" si="792"/>
        <v>67.765100000000004</v>
      </c>
      <c r="O146" s="24">
        <f t="shared" si="792"/>
        <v>67.765100000000004</v>
      </c>
      <c r="P146" s="24">
        <f t="shared" si="792"/>
        <v>0</v>
      </c>
      <c r="Q146" s="24">
        <f t="shared" si="793"/>
        <v>1.03</v>
      </c>
      <c r="R146" s="24">
        <v>33.85</v>
      </c>
      <c r="S146" s="24">
        <f>Q146*R146</f>
        <v>34.865500000000004</v>
      </c>
      <c r="T146" s="24">
        <f>S146-U146</f>
        <v>34.865500000000004</v>
      </c>
      <c r="U146" s="24"/>
      <c r="V146" s="24">
        <f t="shared" si="794"/>
        <v>1.02</v>
      </c>
      <c r="W146" s="24">
        <v>35.200000000000003</v>
      </c>
      <c r="X146" s="24">
        <f>V146*W146</f>
        <v>35.904000000000003</v>
      </c>
      <c r="Y146" s="24">
        <f>X146-Z146</f>
        <v>35.904000000000003</v>
      </c>
      <c r="Z146" s="24"/>
      <c r="AA146" s="24">
        <f t="shared" si="795"/>
        <v>2.0499999999999998</v>
      </c>
      <c r="AB146" s="24">
        <f t="shared" si="796"/>
        <v>70.769500000000008</v>
      </c>
      <c r="AC146" s="24">
        <f t="shared" si="796"/>
        <v>70.769500000000008</v>
      </c>
      <c r="AD146" s="24">
        <f t="shared" si="796"/>
        <v>0</v>
      </c>
      <c r="AE146" s="24">
        <f t="shared" si="797"/>
        <v>1.03</v>
      </c>
      <c r="AF146" s="24">
        <v>35.200000000000003</v>
      </c>
      <c r="AG146" s="24">
        <f>AE146*AF146</f>
        <v>36.256000000000007</v>
      </c>
      <c r="AH146" s="24">
        <f>AG146-AI146</f>
        <v>36.256000000000007</v>
      </c>
      <c r="AI146" s="24"/>
      <c r="AJ146" s="24">
        <f t="shared" si="733"/>
        <v>1.02</v>
      </c>
      <c r="AK146" s="24">
        <v>36.61</v>
      </c>
      <c r="AL146" s="24">
        <f>AJ146*AK146</f>
        <v>37.342199999999998</v>
      </c>
      <c r="AM146" s="24">
        <f>AL146-AN146</f>
        <v>37.342199999999998</v>
      </c>
      <c r="AN146" s="24"/>
      <c r="AO146" s="24">
        <f t="shared" si="798"/>
        <v>2.0499999999999998</v>
      </c>
      <c r="AP146" s="24">
        <f t="shared" si="799"/>
        <v>73.598200000000006</v>
      </c>
      <c r="AQ146" s="24">
        <f t="shared" si="800"/>
        <v>73.598200000000006</v>
      </c>
      <c r="AR146" s="24">
        <f t="shared" si="801"/>
        <v>0</v>
      </c>
    </row>
    <row r="147" spans="1:44" ht="31.5" hidden="1" x14ac:dyDescent="0.25">
      <c r="A147" s="17"/>
      <c r="B147" s="3" t="s">
        <v>157</v>
      </c>
      <c r="C147" s="24">
        <v>1.03</v>
      </c>
      <c r="D147" s="24">
        <v>32.270000000000003</v>
      </c>
      <c r="E147" s="24">
        <f>C147*D147*0.5</f>
        <v>16.619050000000001</v>
      </c>
      <c r="F147" s="24">
        <f>E147-G147</f>
        <v>16.619050000000001</v>
      </c>
      <c r="G147" s="24"/>
      <c r="H147" s="24">
        <v>1.02</v>
      </c>
      <c r="I147" s="24">
        <v>33.85</v>
      </c>
      <c r="J147" s="24">
        <f>H147*I147*0.5</f>
        <v>17.263500000000001</v>
      </c>
      <c r="K147" s="24">
        <f>J147-L147</f>
        <v>17.263500000000001</v>
      </c>
      <c r="L147" s="24"/>
      <c r="M147" s="24">
        <f t="shared" si="791"/>
        <v>2.0499999999999998</v>
      </c>
      <c r="N147" s="24">
        <f t="shared" si="792"/>
        <v>33.882550000000002</v>
      </c>
      <c r="O147" s="24">
        <f t="shared" si="792"/>
        <v>33.882550000000002</v>
      </c>
      <c r="P147" s="24">
        <f t="shared" si="792"/>
        <v>0</v>
      </c>
      <c r="Q147" s="24">
        <f t="shared" si="793"/>
        <v>1.03</v>
      </c>
      <c r="R147" s="24">
        <v>33.85</v>
      </c>
      <c r="S147" s="24">
        <f>Q147*R147*0.5</f>
        <v>17.432750000000002</v>
      </c>
      <c r="T147" s="24">
        <f>S147-U147</f>
        <v>17.432750000000002</v>
      </c>
      <c r="U147" s="24"/>
      <c r="V147" s="24">
        <f t="shared" si="794"/>
        <v>1.02</v>
      </c>
      <c r="W147" s="24">
        <v>35.200000000000003</v>
      </c>
      <c r="X147" s="24">
        <f>V147*W147*0.5</f>
        <v>17.952000000000002</v>
      </c>
      <c r="Y147" s="24">
        <f>X147-Z147</f>
        <v>17.952000000000002</v>
      </c>
      <c r="Z147" s="24"/>
      <c r="AA147" s="24">
        <f t="shared" si="795"/>
        <v>2.0499999999999998</v>
      </c>
      <c r="AB147" s="24">
        <f t="shared" si="796"/>
        <v>35.384750000000004</v>
      </c>
      <c r="AC147" s="24">
        <f t="shared" si="796"/>
        <v>35.384750000000004</v>
      </c>
      <c r="AD147" s="24">
        <f t="shared" si="796"/>
        <v>0</v>
      </c>
      <c r="AE147" s="24">
        <f t="shared" si="797"/>
        <v>1.03</v>
      </c>
      <c r="AF147" s="24">
        <v>35.200000000000003</v>
      </c>
      <c r="AG147" s="24">
        <f>AE147*AF147*0.5</f>
        <v>18.128000000000004</v>
      </c>
      <c r="AH147" s="24">
        <f>AG147-AI147</f>
        <v>18.128000000000004</v>
      </c>
      <c r="AI147" s="24"/>
      <c r="AJ147" s="24">
        <f t="shared" si="733"/>
        <v>1.02</v>
      </c>
      <c r="AK147" s="24">
        <v>36.61</v>
      </c>
      <c r="AL147" s="24">
        <f>AJ147*AK147*0.5</f>
        <v>18.671099999999999</v>
      </c>
      <c r="AM147" s="24">
        <f>AL147-AN147</f>
        <v>18.671099999999999</v>
      </c>
      <c r="AN147" s="24"/>
      <c r="AO147" s="24">
        <f t="shared" si="798"/>
        <v>2.0499999999999998</v>
      </c>
      <c r="AP147" s="24">
        <f t="shared" si="799"/>
        <v>36.799100000000003</v>
      </c>
      <c r="AQ147" s="24">
        <f t="shared" si="800"/>
        <v>36.799100000000003</v>
      </c>
      <c r="AR147" s="24">
        <f t="shared" si="801"/>
        <v>0</v>
      </c>
    </row>
    <row r="148" spans="1:44" ht="47.25" hidden="1" x14ac:dyDescent="0.25">
      <c r="A148" s="17"/>
      <c r="B148" s="3" t="s">
        <v>162</v>
      </c>
      <c r="C148" s="24">
        <v>1.03</v>
      </c>
      <c r="D148" s="24">
        <v>32.270000000000003</v>
      </c>
      <c r="E148" s="24">
        <f>C148*D148*2</f>
        <v>66.476200000000006</v>
      </c>
      <c r="F148" s="24">
        <f>E148-G148</f>
        <v>66.476200000000006</v>
      </c>
      <c r="G148" s="24"/>
      <c r="H148" s="24">
        <v>1.02</v>
      </c>
      <c r="I148" s="24">
        <v>33.85</v>
      </c>
      <c r="J148" s="24">
        <f>H148*I148*2</f>
        <v>69.054000000000002</v>
      </c>
      <c r="K148" s="24">
        <f>J148-L148</f>
        <v>69.054000000000002</v>
      </c>
      <c r="L148" s="24"/>
      <c r="M148" s="24">
        <f t="shared" si="791"/>
        <v>2.0499999999999998</v>
      </c>
      <c r="N148" s="24">
        <f t="shared" si="792"/>
        <v>135.53020000000001</v>
      </c>
      <c r="O148" s="24">
        <f t="shared" si="792"/>
        <v>135.53020000000001</v>
      </c>
      <c r="P148" s="24">
        <f t="shared" si="792"/>
        <v>0</v>
      </c>
      <c r="Q148" s="24">
        <f t="shared" si="793"/>
        <v>1.03</v>
      </c>
      <c r="R148" s="24">
        <v>33.85</v>
      </c>
      <c r="S148" s="24">
        <f>Q148*R148*2</f>
        <v>69.731000000000009</v>
      </c>
      <c r="T148" s="24">
        <f>S148-U148</f>
        <v>69.731000000000009</v>
      </c>
      <c r="U148" s="24"/>
      <c r="V148" s="24">
        <f t="shared" si="794"/>
        <v>1.02</v>
      </c>
      <c r="W148" s="24">
        <v>35.200000000000003</v>
      </c>
      <c r="X148" s="24">
        <f>V148*W148*2</f>
        <v>71.808000000000007</v>
      </c>
      <c r="Y148" s="24">
        <f>X148-Z148</f>
        <v>71.808000000000007</v>
      </c>
      <c r="Z148" s="24"/>
      <c r="AA148" s="24">
        <f t="shared" si="795"/>
        <v>2.0499999999999998</v>
      </c>
      <c r="AB148" s="24">
        <f t="shared" si="796"/>
        <v>141.53900000000002</v>
      </c>
      <c r="AC148" s="24">
        <f t="shared" si="796"/>
        <v>141.53900000000002</v>
      </c>
      <c r="AD148" s="24">
        <f t="shared" si="796"/>
        <v>0</v>
      </c>
      <c r="AE148" s="24">
        <f t="shared" si="797"/>
        <v>1.03</v>
      </c>
      <c r="AF148" s="24">
        <v>35.200000000000003</v>
      </c>
      <c r="AG148" s="24">
        <f>AE148*AF148*2</f>
        <v>72.512000000000015</v>
      </c>
      <c r="AH148" s="24">
        <f>AG148-AI148</f>
        <v>72.512000000000015</v>
      </c>
      <c r="AI148" s="24"/>
      <c r="AJ148" s="24">
        <f t="shared" si="733"/>
        <v>1.02</v>
      </c>
      <c r="AK148" s="24">
        <v>36.61</v>
      </c>
      <c r="AL148" s="24">
        <f>AJ148*AK148*2</f>
        <v>74.684399999999997</v>
      </c>
      <c r="AM148" s="24">
        <f>AL148-AN148</f>
        <v>74.684399999999997</v>
      </c>
      <c r="AN148" s="24"/>
      <c r="AO148" s="24">
        <f t="shared" si="798"/>
        <v>2.0499999999999998</v>
      </c>
      <c r="AP148" s="24">
        <f t="shared" si="799"/>
        <v>147.19640000000001</v>
      </c>
      <c r="AQ148" s="24">
        <f t="shared" si="800"/>
        <v>147.19640000000001</v>
      </c>
      <c r="AR148" s="24">
        <f t="shared" si="801"/>
        <v>0</v>
      </c>
    </row>
    <row r="149" spans="1:44" s="15" customFormat="1" ht="31.5" hidden="1" x14ac:dyDescent="0.25">
      <c r="A149" s="22" t="s">
        <v>95</v>
      </c>
      <c r="B149" s="10" t="s">
        <v>39</v>
      </c>
      <c r="C149" s="8"/>
      <c r="D149" s="8"/>
      <c r="E149" s="8">
        <f t="shared" ref="E149" si="802">E150+E151+E152+E153</f>
        <v>455.15275000000008</v>
      </c>
      <c r="F149" s="8">
        <f t="shared" ref="F149" si="803">F150+F151+F152+F153</f>
        <v>455.15275000000008</v>
      </c>
      <c r="G149" s="8">
        <f t="shared" ref="G149" si="804">G150+G151+G152+G153</f>
        <v>0</v>
      </c>
      <c r="H149" s="8"/>
      <c r="I149" s="8"/>
      <c r="J149" s="8">
        <f t="shared" ref="J149" si="805">J150+J151+J152+J153</f>
        <v>408.76800000000003</v>
      </c>
      <c r="K149" s="8">
        <f t="shared" ref="K149" si="806">K150+K151+K152+K153</f>
        <v>408.76800000000003</v>
      </c>
      <c r="L149" s="8">
        <f t="shared" ref="L149" si="807">L150+L151+L152+L153</f>
        <v>0</v>
      </c>
      <c r="M149" s="8"/>
      <c r="N149" s="8">
        <f t="shared" ref="N149" si="808">N150+N151+N152+N153</f>
        <v>863.92075</v>
      </c>
      <c r="O149" s="8">
        <f t="shared" ref="O149" si="809">O150+O151+O152+O153</f>
        <v>863.92075</v>
      </c>
      <c r="P149" s="8">
        <f t="shared" ref="P149" si="810">P150+P151+P152+P153</f>
        <v>0</v>
      </c>
      <c r="Q149" s="8"/>
      <c r="R149" s="8"/>
      <c r="S149" s="8">
        <f t="shared" ref="S149" si="811">S150+S151+S152+S153</f>
        <v>477.42825000000005</v>
      </c>
      <c r="T149" s="8">
        <f t="shared" ref="T149" si="812">T150+T151+T152+T153</f>
        <v>477.42825000000005</v>
      </c>
      <c r="U149" s="8">
        <f t="shared" ref="U149" si="813">U150+U151+U152+U153</f>
        <v>0</v>
      </c>
      <c r="V149" s="8"/>
      <c r="W149" s="8"/>
      <c r="X149" s="8">
        <f t="shared" ref="X149" si="814">X150+X151+X152+X153</f>
        <v>425.08800000000008</v>
      </c>
      <c r="Y149" s="8">
        <f t="shared" ref="Y149" si="815">Y150+Y151+Y152+Y153</f>
        <v>425.08800000000008</v>
      </c>
      <c r="Z149" s="8">
        <f t="shared" ref="Z149" si="816">Z150+Z151+Z152+Z153</f>
        <v>0</v>
      </c>
      <c r="AA149" s="8"/>
      <c r="AB149" s="8">
        <f t="shared" ref="AB149" si="817">AB150+AB151+AB152+AB153</f>
        <v>902.51625000000013</v>
      </c>
      <c r="AC149" s="8">
        <f t="shared" ref="AC149" si="818">AC150+AC151+AC152+AC153</f>
        <v>902.51625000000013</v>
      </c>
      <c r="AD149" s="8">
        <f t="shared" ref="AD149" si="819">AD150+AD151+AD152+AD153</f>
        <v>0</v>
      </c>
      <c r="AE149" s="8"/>
      <c r="AF149" s="8"/>
      <c r="AG149" s="8">
        <f t="shared" ref="AG149:AI149" si="820">AG150+AG151+AG152+AG153</f>
        <v>496.48950000000008</v>
      </c>
      <c r="AH149" s="8">
        <f t="shared" si="820"/>
        <v>496.48950000000008</v>
      </c>
      <c r="AI149" s="8">
        <f t="shared" si="820"/>
        <v>0</v>
      </c>
      <c r="AJ149" s="8"/>
      <c r="AK149" s="8"/>
      <c r="AL149" s="8">
        <f t="shared" ref="AL149:AN149" si="821">AL150+AL151+AL152+AL153</f>
        <v>442.0992</v>
      </c>
      <c r="AM149" s="8">
        <f t="shared" si="821"/>
        <v>442.0992</v>
      </c>
      <c r="AN149" s="8">
        <f t="shared" si="821"/>
        <v>0</v>
      </c>
      <c r="AO149" s="8"/>
      <c r="AP149" s="8">
        <f t="shared" ref="AP149:AR149" si="822">AP150+AP151+AP152+AP153</f>
        <v>938.58870000000002</v>
      </c>
      <c r="AQ149" s="8">
        <f t="shared" si="822"/>
        <v>938.58870000000002</v>
      </c>
      <c r="AR149" s="8">
        <f t="shared" si="822"/>
        <v>0</v>
      </c>
    </row>
    <row r="150" spans="1:44" hidden="1" x14ac:dyDescent="0.25">
      <c r="A150" s="17"/>
      <c r="B150" s="3" t="s">
        <v>23</v>
      </c>
      <c r="C150" s="24">
        <v>2.99</v>
      </c>
      <c r="D150" s="24">
        <v>39.28</v>
      </c>
      <c r="E150" s="24">
        <f>C150*D150</f>
        <v>117.44720000000001</v>
      </c>
      <c r="F150" s="24">
        <f>E150-G150</f>
        <v>117.44720000000001</v>
      </c>
      <c r="G150" s="24"/>
      <c r="H150" s="24">
        <v>2.56</v>
      </c>
      <c r="I150" s="24">
        <v>41.2</v>
      </c>
      <c r="J150" s="24">
        <f>H150*I150</f>
        <v>105.47200000000001</v>
      </c>
      <c r="K150" s="24">
        <f>J150-L150</f>
        <v>105.47200000000001</v>
      </c>
      <c r="L150" s="24"/>
      <c r="M150" s="24">
        <f t="shared" ref="M150:M153" si="823">C150+H150</f>
        <v>5.5500000000000007</v>
      </c>
      <c r="N150" s="24">
        <f t="shared" ref="N150:P153" si="824">E150+J150</f>
        <v>222.91920000000002</v>
      </c>
      <c r="O150" s="24">
        <f t="shared" si="824"/>
        <v>222.91920000000002</v>
      </c>
      <c r="P150" s="24">
        <f t="shared" si="824"/>
        <v>0</v>
      </c>
      <c r="Q150" s="24">
        <f t="shared" ref="Q150:Q153" si="825">C150</f>
        <v>2.99</v>
      </c>
      <c r="R150" s="24">
        <v>41.2</v>
      </c>
      <c r="S150" s="24">
        <f>Q150*R150</f>
        <v>123.18800000000002</v>
      </c>
      <c r="T150" s="24">
        <f>S150-U150</f>
        <v>123.18800000000002</v>
      </c>
      <c r="U150" s="24"/>
      <c r="V150" s="24">
        <f t="shared" ref="V150:V153" si="826">H150</f>
        <v>2.56</v>
      </c>
      <c r="W150" s="24">
        <v>42.85</v>
      </c>
      <c r="X150" s="24">
        <f>V150*W150</f>
        <v>109.69600000000001</v>
      </c>
      <c r="Y150" s="24">
        <f>X150-Z150</f>
        <v>109.69600000000001</v>
      </c>
      <c r="Z150" s="24"/>
      <c r="AA150" s="24">
        <f t="shared" ref="AA150:AA153" si="827">Q150+V150</f>
        <v>5.5500000000000007</v>
      </c>
      <c r="AB150" s="24">
        <f t="shared" ref="AB150:AD153" si="828">S150+X150</f>
        <v>232.88400000000001</v>
      </c>
      <c r="AC150" s="24">
        <f t="shared" si="828"/>
        <v>232.88400000000001</v>
      </c>
      <c r="AD150" s="24">
        <f t="shared" si="828"/>
        <v>0</v>
      </c>
      <c r="AE150" s="24">
        <f t="shared" ref="AE150:AE153" si="829">C150</f>
        <v>2.99</v>
      </c>
      <c r="AF150" s="24">
        <v>42.85</v>
      </c>
      <c r="AG150" s="24">
        <f>AE150*AF150</f>
        <v>128.12150000000003</v>
      </c>
      <c r="AH150" s="24">
        <f>AG150-AI150</f>
        <v>128.12150000000003</v>
      </c>
      <c r="AI150" s="24"/>
      <c r="AJ150" s="24">
        <f t="shared" si="733"/>
        <v>2.56</v>
      </c>
      <c r="AK150" s="24">
        <v>44.56</v>
      </c>
      <c r="AL150" s="24">
        <f>AJ150*AK150</f>
        <v>114.07360000000001</v>
      </c>
      <c r="AM150" s="24">
        <f>AL150-AN150</f>
        <v>114.07360000000001</v>
      </c>
      <c r="AN150" s="24"/>
      <c r="AO150" s="24">
        <f t="shared" ref="AO150:AO153" si="830">AE150+AJ150</f>
        <v>5.5500000000000007</v>
      </c>
      <c r="AP150" s="24">
        <f t="shared" ref="AP150:AP153" si="831">AG150+AL150</f>
        <v>242.19510000000002</v>
      </c>
      <c r="AQ150" s="24">
        <f t="shared" ref="AQ150:AQ153" si="832">AH150+AM150</f>
        <v>242.19510000000002</v>
      </c>
      <c r="AR150" s="24">
        <f t="shared" ref="AR150:AR153" si="833">AI150+AN150</f>
        <v>0</v>
      </c>
    </row>
    <row r="151" spans="1:44" hidden="1" x14ac:dyDescent="0.25">
      <c r="A151" s="17"/>
      <c r="B151" s="3" t="s">
        <v>25</v>
      </c>
      <c r="C151" s="24">
        <v>2.99</v>
      </c>
      <c r="D151" s="24">
        <v>32.270000000000003</v>
      </c>
      <c r="E151" s="24">
        <f>C151*D151</f>
        <v>96.487300000000019</v>
      </c>
      <c r="F151" s="24">
        <f>E151-G151</f>
        <v>96.487300000000019</v>
      </c>
      <c r="G151" s="24"/>
      <c r="H151" s="24">
        <v>2.56</v>
      </c>
      <c r="I151" s="24">
        <v>33.85</v>
      </c>
      <c r="J151" s="24">
        <f>H151*I151</f>
        <v>86.656000000000006</v>
      </c>
      <c r="K151" s="24">
        <f>J151-L151</f>
        <v>86.656000000000006</v>
      </c>
      <c r="L151" s="24"/>
      <c r="M151" s="24">
        <f t="shared" si="823"/>
        <v>5.5500000000000007</v>
      </c>
      <c r="N151" s="24">
        <f t="shared" si="824"/>
        <v>183.14330000000001</v>
      </c>
      <c r="O151" s="24">
        <f t="shared" si="824"/>
        <v>183.14330000000001</v>
      </c>
      <c r="P151" s="24">
        <f t="shared" si="824"/>
        <v>0</v>
      </c>
      <c r="Q151" s="24">
        <f t="shared" si="825"/>
        <v>2.99</v>
      </c>
      <c r="R151" s="24">
        <v>33.85</v>
      </c>
      <c r="S151" s="24">
        <f>Q151*R151</f>
        <v>101.21150000000002</v>
      </c>
      <c r="T151" s="24">
        <f>S151-U151</f>
        <v>101.21150000000002</v>
      </c>
      <c r="U151" s="24"/>
      <c r="V151" s="24">
        <f t="shared" si="826"/>
        <v>2.56</v>
      </c>
      <c r="W151" s="24">
        <v>35.200000000000003</v>
      </c>
      <c r="X151" s="24">
        <f>V151*W151</f>
        <v>90.112000000000009</v>
      </c>
      <c r="Y151" s="24">
        <f>X151-Z151</f>
        <v>90.112000000000009</v>
      </c>
      <c r="Z151" s="24"/>
      <c r="AA151" s="24">
        <f t="shared" si="827"/>
        <v>5.5500000000000007</v>
      </c>
      <c r="AB151" s="24">
        <f t="shared" si="828"/>
        <v>191.32350000000002</v>
      </c>
      <c r="AC151" s="24">
        <f t="shared" si="828"/>
        <v>191.32350000000002</v>
      </c>
      <c r="AD151" s="24">
        <f t="shared" si="828"/>
        <v>0</v>
      </c>
      <c r="AE151" s="24">
        <f t="shared" si="829"/>
        <v>2.99</v>
      </c>
      <c r="AF151" s="24">
        <v>35.200000000000003</v>
      </c>
      <c r="AG151" s="24">
        <f>AE151*AF151</f>
        <v>105.24800000000002</v>
      </c>
      <c r="AH151" s="24">
        <f>AG151-AI151</f>
        <v>105.24800000000002</v>
      </c>
      <c r="AI151" s="24"/>
      <c r="AJ151" s="24">
        <f t="shared" si="733"/>
        <v>2.56</v>
      </c>
      <c r="AK151" s="24">
        <v>36.61</v>
      </c>
      <c r="AL151" s="24">
        <f>AJ151*AK151</f>
        <v>93.721599999999995</v>
      </c>
      <c r="AM151" s="24">
        <f>AL151-AN151</f>
        <v>93.721599999999995</v>
      </c>
      <c r="AN151" s="24"/>
      <c r="AO151" s="24">
        <f t="shared" si="830"/>
        <v>5.5500000000000007</v>
      </c>
      <c r="AP151" s="24">
        <f t="shared" si="831"/>
        <v>198.96960000000001</v>
      </c>
      <c r="AQ151" s="24">
        <f t="shared" si="832"/>
        <v>198.96960000000001</v>
      </c>
      <c r="AR151" s="24">
        <f t="shared" si="833"/>
        <v>0</v>
      </c>
    </row>
    <row r="152" spans="1:44" ht="31.5" hidden="1" x14ac:dyDescent="0.25">
      <c r="A152" s="17"/>
      <c r="B152" s="3" t="s">
        <v>157</v>
      </c>
      <c r="C152" s="24">
        <v>2.99</v>
      </c>
      <c r="D152" s="24">
        <v>32.270000000000003</v>
      </c>
      <c r="E152" s="24">
        <f>C152*D152*0.5</f>
        <v>48.243650000000009</v>
      </c>
      <c r="F152" s="24">
        <f>E152-G152</f>
        <v>48.243650000000009</v>
      </c>
      <c r="G152" s="24"/>
      <c r="H152" s="24">
        <v>2.56</v>
      </c>
      <c r="I152" s="24">
        <v>33.85</v>
      </c>
      <c r="J152" s="24">
        <f>H152*I152*0.5</f>
        <v>43.328000000000003</v>
      </c>
      <c r="K152" s="24">
        <f>J152-L152</f>
        <v>43.328000000000003</v>
      </c>
      <c r="L152" s="24"/>
      <c r="M152" s="24">
        <f t="shared" si="823"/>
        <v>5.5500000000000007</v>
      </c>
      <c r="N152" s="24">
        <f t="shared" si="824"/>
        <v>91.571650000000005</v>
      </c>
      <c r="O152" s="24">
        <f t="shared" si="824"/>
        <v>91.571650000000005</v>
      </c>
      <c r="P152" s="24">
        <f t="shared" si="824"/>
        <v>0</v>
      </c>
      <c r="Q152" s="24">
        <f t="shared" si="825"/>
        <v>2.99</v>
      </c>
      <c r="R152" s="24">
        <v>33.85</v>
      </c>
      <c r="S152" s="24">
        <f>Q152*R152*0.5</f>
        <v>50.605750000000008</v>
      </c>
      <c r="T152" s="24">
        <f>S152-U152</f>
        <v>50.605750000000008</v>
      </c>
      <c r="U152" s="24"/>
      <c r="V152" s="24">
        <f t="shared" si="826"/>
        <v>2.56</v>
      </c>
      <c r="W152" s="24">
        <v>35.200000000000003</v>
      </c>
      <c r="X152" s="24">
        <f>V152*W152*0.5</f>
        <v>45.056000000000004</v>
      </c>
      <c r="Y152" s="24">
        <f>X152-Z152</f>
        <v>45.056000000000004</v>
      </c>
      <c r="Z152" s="24"/>
      <c r="AA152" s="24">
        <f t="shared" si="827"/>
        <v>5.5500000000000007</v>
      </c>
      <c r="AB152" s="24">
        <f t="shared" si="828"/>
        <v>95.661750000000012</v>
      </c>
      <c r="AC152" s="24">
        <f t="shared" si="828"/>
        <v>95.661750000000012</v>
      </c>
      <c r="AD152" s="24">
        <f t="shared" si="828"/>
        <v>0</v>
      </c>
      <c r="AE152" s="24">
        <f t="shared" si="829"/>
        <v>2.99</v>
      </c>
      <c r="AF152" s="24">
        <v>35.200000000000003</v>
      </c>
      <c r="AG152" s="24">
        <f>AE152*AF152*0.5</f>
        <v>52.624000000000009</v>
      </c>
      <c r="AH152" s="24">
        <f>AG152-AI152</f>
        <v>52.624000000000009</v>
      </c>
      <c r="AI152" s="24"/>
      <c r="AJ152" s="24">
        <f t="shared" si="733"/>
        <v>2.56</v>
      </c>
      <c r="AK152" s="24">
        <v>36.61</v>
      </c>
      <c r="AL152" s="24">
        <f>AJ152*AK152*0.5</f>
        <v>46.860799999999998</v>
      </c>
      <c r="AM152" s="24">
        <f>AL152-AN152</f>
        <v>46.860799999999998</v>
      </c>
      <c r="AN152" s="24"/>
      <c r="AO152" s="24">
        <f t="shared" si="830"/>
        <v>5.5500000000000007</v>
      </c>
      <c r="AP152" s="24">
        <f t="shared" si="831"/>
        <v>99.484800000000007</v>
      </c>
      <c r="AQ152" s="24">
        <f t="shared" si="832"/>
        <v>99.484800000000007</v>
      </c>
      <c r="AR152" s="24">
        <f t="shared" si="833"/>
        <v>0</v>
      </c>
    </row>
    <row r="153" spans="1:44" ht="47.25" hidden="1" x14ac:dyDescent="0.25">
      <c r="A153" s="17"/>
      <c r="B153" s="3" t="s">
        <v>162</v>
      </c>
      <c r="C153" s="24">
        <v>2.99</v>
      </c>
      <c r="D153" s="24">
        <v>32.270000000000003</v>
      </c>
      <c r="E153" s="24">
        <f>C153*D153*2</f>
        <v>192.97460000000004</v>
      </c>
      <c r="F153" s="24">
        <f>E153-G153</f>
        <v>192.97460000000004</v>
      </c>
      <c r="G153" s="24"/>
      <c r="H153" s="24">
        <v>2.56</v>
      </c>
      <c r="I153" s="24">
        <v>33.85</v>
      </c>
      <c r="J153" s="24">
        <f>H153*I153*2</f>
        <v>173.31200000000001</v>
      </c>
      <c r="K153" s="24">
        <f>J153-L153</f>
        <v>173.31200000000001</v>
      </c>
      <c r="L153" s="24"/>
      <c r="M153" s="24">
        <f t="shared" si="823"/>
        <v>5.5500000000000007</v>
      </c>
      <c r="N153" s="24">
        <f t="shared" si="824"/>
        <v>366.28660000000002</v>
      </c>
      <c r="O153" s="24">
        <f t="shared" si="824"/>
        <v>366.28660000000002</v>
      </c>
      <c r="P153" s="24">
        <f t="shared" si="824"/>
        <v>0</v>
      </c>
      <c r="Q153" s="24">
        <f t="shared" si="825"/>
        <v>2.99</v>
      </c>
      <c r="R153" s="24">
        <v>33.85</v>
      </c>
      <c r="S153" s="24">
        <f>Q153*R153*2</f>
        <v>202.42300000000003</v>
      </c>
      <c r="T153" s="24">
        <f>S153-U153</f>
        <v>202.42300000000003</v>
      </c>
      <c r="U153" s="24"/>
      <c r="V153" s="24">
        <f t="shared" si="826"/>
        <v>2.56</v>
      </c>
      <c r="W153" s="24">
        <v>35.200000000000003</v>
      </c>
      <c r="X153" s="24">
        <f>V153*W153*2</f>
        <v>180.22400000000002</v>
      </c>
      <c r="Y153" s="24">
        <f>X153-Z153</f>
        <v>180.22400000000002</v>
      </c>
      <c r="Z153" s="24"/>
      <c r="AA153" s="24">
        <f t="shared" si="827"/>
        <v>5.5500000000000007</v>
      </c>
      <c r="AB153" s="24">
        <f t="shared" si="828"/>
        <v>382.64700000000005</v>
      </c>
      <c r="AC153" s="24">
        <f t="shared" si="828"/>
        <v>382.64700000000005</v>
      </c>
      <c r="AD153" s="24">
        <f t="shared" si="828"/>
        <v>0</v>
      </c>
      <c r="AE153" s="24">
        <f t="shared" si="829"/>
        <v>2.99</v>
      </c>
      <c r="AF153" s="24">
        <v>35.200000000000003</v>
      </c>
      <c r="AG153" s="24">
        <f>AE153*AF153*2</f>
        <v>210.49600000000004</v>
      </c>
      <c r="AH153" s="24">
        <f>AG153-AI153</f>
        <v>210.49600000000004</v>
      </c>
      <c r="AI153" s="24"/>
      <c r="AJ153" s="24">
        <f t="shared" si="733"/>
        <v>2.56</v>
      </c>
      <c r="AK153" s="24">
        <v>36.61</v>
      </c>
      <c r="AL153" s="24">
        <f>AJ153*AK153*2</f>
        <v>187.44319999999999</v>
      </c>
      <c r="AM153" s="24">
        <f>AL153-AN153</f>
        <v>187.44319999999999</v>
      </c>
      <c r="AN153" s="24"/>
      <c r="AO153" s="24">
        <f t="shared" si="830"/>
        <v>5.5500000000000007</v>
      </c>
      <c r="AP153" s="24">
        <f t="shared" si="831"/>
        <v>397.93920000000003</v>
      </c>
      <c r="AQ153" s="24">
        <f t="shared" si="832"/>
        <v>397.93920000000003</v>
      </c>
      <c r="AR153" s="24">
        <f t="shared" si="833"/>
        <v>0</v>
      </c>
    </row>
    <row r="154" spans="1:44" s="15" customFormat="1" ht="31.5" hidden="1" x14ac:dyDescent="0.25">
      <c r="A154" s="22" t="s">
        <v>96</v>
      </c>
      <c r="B154" s="10" t="s">
        <v>40</v>
      </c>
      <c r="C154" s="8"/>
      <c r="D154" s="8"/>
      <c r="E154" s="8">
        <f t="shared" ref="E154" si="834">E155+E156+E157+E158</f>
        <v>333.37275</v>
      </c>
      <c r="F154" s="8">
        <f t="shared" ref="F154" si="835">F155+F156+F157+F158</f>
        <v>333.37275</v>
      </c>
      <c r="G154" s="8">
        <f t="shared" ref="G154" si="836">G155+G156+G157+G158</f>
        <v>0</v>
      </c>
      <c r="H154" s="8"/>
      <c r="I154" s="8"/>
      <c r="J154" s="8">
        <f t="shared" ref="J154" si="837">J155+J156+J157+J158</f>
        <v>338.51099999999997</v>
      </c>
      <c r="K154" s="8">
        <f t="shared" ref="K154" si="838">K155+K156+K157+K158</f>
        <v>338.51099999999997</v>
      </c>
      <c r="L154" s="8">
        <f t="shared" ref="L154" si="839">L155+L156+L157+L158</f>
        <v>0</v>
      </c>
      <c r="M154" s="8"/>
      <c r="N154" s="8">
        <f t="shared" ref="N154" si="840">N155+N156+N157+N158</f>
        <v>671.88375000000008</v>
      </c>
      <c r="O154" s="8">
        <f t="shared" ref="O154" si="841">O155+O156+O157+O158</f>
        <v>671.88375000000008</v>
      </c>
      <c r="P154" s="8">
        <f t="shared" ref="P154" si="842">P155+P156+P157+P158</f>
        <v>0</v>
      </c>
      <c r="Q154" s="8"/>
      <c r="R154" s="8"/>
      <c r="S154" s="8">
        <f t="shared" ref="S154" si="843">S155+S156+S157+S158</f>
        <v>349.68825000000004</v>
      </c>
      <c r="T154" s="8">
        <f t="shared" ref="T154" si="844">T155+T156+T157+T158</f>
        <v>349.68825000000004</v>
      </c>
      <c r="U154" s="8">
        <f t="shared" ref="U154" si="845">U155+U156+U157+U158</f>
        <v>0</v>
      </c>
      <c r="V154" s="8"/>
      <c r="W154" s="8"/>
      <c r="X154" s="8">
        <f t="shared" ref="X154" si="846">X155+X156+X157+X158</f>
        <v>352.02600000000007</v>
      </c>
      <c r="Y154" s="8">
        <f t="shared" ref="Y154" si="847">Y155+Y156+Y157+Y158</f>
        <v>352.02600000000007</v>
      </c>
      <c r="Z154" s="8">
        <f t="shared" ref="Z154" si="848">Z155+Z156+Z157+Z158</f>
        <v>0</v>
      </c>
      <c r="AA154" s="8"/>
      <c r="AB154" s="8">
        <f t="shared" ref="AB154" si="849">AB155+AB156+AB157+AB158</f>
        <v>701.71424999999999</v>
      </c>
      <c r="AC154" s="8">
        <f t="shared" ref="AC154" si="850">AC155+AC156+AC157+AC158</f>
        <v>701.71424999999999</v>
      </c>
      <c r="AD154" s="8">
        <f t="shared" ref="AD154" si="851">AD155+AD156+AD157+AD158</f>
        <v>0</v>
      </c>
      <c r="AE154" s="8"/>
      <c r="AF154" s="8"/>
      <c r="AG154" s="8">
        <f t="shared" ref="AG154:AI154" si="852">AG155+AG156+AG157+AG158</f>
        <v>363.64950000000005</v>
      </c>
      <c r="AH154" s="8">
        <f t="shared" si="852"/>
        <v>363.64950000000005</v>
      </c>
      <c r="AI154" s="8">
        <f t="shared" si="852"/>
        <v>0</v>
      </c>
      <c r="AJ154" s="8"/>
      <c r="AK154" s="8"/>
      <c r="AL154" s="8">
        <f t="shared" ref="AL154:AN154" si="853">AL155+AL156+AL157+AL158</f>
        <v>366.11340000000001</v>
      </c>
      <c r="AM154" s="8">
        <f t="shared" si="853"/>
        <v>366.11340000000001</v>
      </c>
      <c r="AN154" s="8">
        <f t="shared" si="853"/>
        <v>0</v>
      </c>
      <c r="AO154" s="8"/>
      <c r="AP154" s="8">
        <f t="shared" ref="AP154:AR154" si="854">AP155+AP156+AP157+AP158</f>
        <v>729.76290000000006</v>
      </c>
      <c r="AQ154" s="8">
        <f t="shared" si="854"/>
        <v>729.76290000000006</v>
      </c>
      <c r="AR154" s="8">
        <f t="shared" si="854"/>
        <v>0</v>
      </c>
    </row>
    <row r="155" spans="1:44" hidden="1" x14ac:dyDescent="0.25">
      <c r="A155" s="17"/>
      <c r="B155" s="3" t="s">
        <v>23</v>
      </c>
      <c r="C155" s="24">
        <v>2.19</v>
      </c>
      <c r="D155" s="24">
        <v>39.28</v>
      </c>
      <c r="E155" s="24">
        <f>C155*D155</f>
        <v>86.023200000000003</v>
      </c>
      <c r="F155" s="24">
        <f>E155-G155</f>
        <v>86.023200000000003</v>
      </c>
      <c r="G155" s="24"/>
      <c r="H155" s="24">
        <v>2.12</v>
      </c>
      <c r="I155" s="24">
        <v>41.2</v>
      </c>
      <c r="J155" s="24">
        <f>H155*I155</f>
        <v>87.344000000000008</v>
      </c>
      <c r="K155" s="24">
        <f>J155-L155</f>
        <v>87.344000000000008</v>
      </c>
      <c r="L155" s="24"/>
      <c r="M155" s="24">
        <f t="shared" ref="M155:M158" si="855">C155+H155</f>
        <v>4.3100000000000005</v>
      </c>
      <c r="N155" s="24">
        <f t="shared" ref="N155:P158" si="856">E155+J155</f>
        <v>173.36720000000003</v>
      </c>
      <c r="O155" s="24">
        <f t="shared" si="856"/>
        <v>173.36720000000003</v>
      </c>
      <c r="P155" s="24">
        <f t="shared" si="856"/>
        <v>0</v>
      </c>
      <c r="Q155" s="24">
        <f t="shared" ref="Q155:Q158" si="857">C155</f>
        <v>2.19</v>
      </c>
      <c r="R155" s="24">
        <v>41.2</v>
      </c>
      <c r="S155" s="24">
        <f>Q155*R155</f>
        <v>90.228000000000009</v>
      </c>
      <c r="T155" s="24">
        <f>S155-U155</f>
        <v>90.228000000000009</v>
      </c>
      <c r="U155" s="24"/>
      <c r="V155" s="24">
        <f t="shared" ref="V155:V158" si="858">H155</f>
        <v>2.12</v>
      </c>
      <c r="W155" s="24">
        <v>42.85</v>
      </c>
      <c r="X155" s="24">
        <f>V155*W155</f>
        <v>90.842000000000013</v>
      </c>
      <c r="Y155" s="24">
        <f>X155-Z155</f>
        <v>90.842000000000013</v>
      </c>
      <c r="Z155" s="24"/>
      <c r="AA155" s="24">
        <f t="shared" ref="AA155:AA158" si="859">Q155+V155</f>
        <v>4.3100000000000005</v>
      </c>
      <c r="AB155" s="24">
        <f t="shared" ref="AB155:AD158" si="860">S155+X155</f>
        <v>181.07000000000002</v>
      </c>
      <c r="AC155" s="24">
        <f t="shared" si="860"/>
        <v>181.07000000000002</v>
      </c>
      <c r="AD155" s="24">
        <f t="shared" si="860"/>
        <v>0</v>
      </c>
      <c r="AE155" s="24">
        <f t="shared" ref="AE155:AE158" si="861">C155</f>
        <v>2.19</v>
      </c>
      <c r="AF155" s="24">
        <v>42.85</v>
      </c>
      <c r="AG155" s="24">
        <f>AE155*AF155</f>
        <v>93.841499999999996</v>
      </c>
      <c r="AH155" s="24">
        <f>AG155-AI155</f>
        <v>93.841499999999996</v>
      </c>
      <c r="AI155" s="24"/>
      <c r="AJ155" s="24">
        <f t="shared" si="733"/>
        <v>2.12</v>
      </c>
      <c r="AK155" s="24">
        <v>44.56</v>
      </c>
      <c r="AL155" s="24">
        <f>AJ155*AK155</f>
        <v>94.467200000000005</v>
      </c>
      <c r="AM155" s="24">
        <f>AL155-AN155</f>
        <v>94.467200000000005</v>
      </c>
      <c r="AN155" s="24"/>
      <c r="AO155" s="24">
        <f t="shared" ref="AO155:AO158" si="862">AE155+AJ155</f>
        <v>4.3100000000000005</v>
      </c>
      <c r="AP155" s="24">
        <f t="shared" ref="AP155:AP158" si="863">AG155+AL155</f>
        <v>188.30869999999999</v>
      </c>
      <c r="AQ155" s="24">
        <f t="shared" ref="AQ155:AQ158" si="864">AH155+AM155</f>
        <v>188.30869999999999</v>
      </c>
      <c r="AR155" s="24">
        <f t="shared" ref="AR155:AR158" si="865">AI155+AN155</f>
        <v>0</v>
      </c>
    </row>
    <row r="156" spans="1:44" hidden="1" x14ac:dyDescent="0.25">
      <c r="A156" s="17"/>
      <c r="B156" s="3" t="s">
        <v>25</v>
      </c>
      <c r="C156" s="24">
        <v>2.19</v>
      </c>
      <c r="D156" s="24">
        <v>32.270000000000003</v>
      </c>
      <c r="E156" s="24">
        <f>C156*D156</f>
        <v>70.671300000000002</v>
      </c>
      <c r="F156" s="24">
        <f>E156-G156</f>
        <v>70.671300000000002</v>
      </c>
      <c r="G156" s="24"/>
      <c r="H156" s="24">
        <v>2.12</v>
      </c>
      <c r="I156" s="24">
        <v>33.85</v>
      </c>
      <c r="J156" s="24">
        <f>H156*I156</f>
        <v>71.762</v>
      </c>
      <c r="K156" s="24">
        <f>J156-L156</f>
        <v>71.762</v>
      </c>
      <c r="L156" s="24"/>
      <c r="M156" s="24">
        <f t="shared" si="855"/>
        <v>4.3100000000000005</v>
      </c>
      <c r="N156" s="24">
        <f t="shared" si="856"/>
        <v>142.4333</v>
      </c>
      <c r="O156" s="24">
        <f t="shared" si="856"/>
        <v>142.4333</v>
      </c>
      <c r="P156" s="24">
        <f t="shared" si="856"/>
        <v>0</v>
      </c>
      <c r="Q156" s="24">
        <f t="shared" si="857"/>
        <v>2.19</v>
      </c>
      <c r="R156" s="24">
        <v>33.85</v>
      </c>
      <c r="S156" s="24">
        <f>Q156*R156</f>
        <v>74.131500000000003</v>
      </c>
      <c r="T156" s="24">
        <f>S156-U156</f>
        <v>74.131500000000003</v>
      </c>
      <c r="U156" s="24"/>
      <c r="V156" s="24">
        <f t="shared" si="858"/>
        <v>2.12</v>
      </c>
      <c r="W156" s="24">
        <v>35.200000000000003</v>
      </c>
      <c r="X156" s="24">
        <f>V156*W156</f>
        <v>74.624000000000009</v>
      </c>
      <c r="Y156" s="24">
        <f>X156-Z156</f>
        <v>74.624000000000009</v>
      </c>
      <c r="Z156" s="24"/>
      <c r="AA156" s="24">
        <f t="shared" si="859"/>
        <v>4.3100000000000005</v>
      </c>
      <c r="AB156" s="24">
        <f t="shared" si="860"/>
        <v>148.75550000000001</v>
      </c>
      <c r="AC156" s="24">
        <f t="shared" si="860"/>
        <v>148.75550000000001</v>
      </c>
      <c r="AD156" s="24">
        <f t="shared" si="860"/>
        <v>0</v>
      </c>
      <c r="AE156" s="24">
        <f t="shared" si="861"/>
        <v>2.19</v>
      </c>
      <c r="AF156" s="24">
        <v>35.200000000000003</v>
      </c>
      <c r="AG156" s="24">
        <f>AE156*AF156</f>
        <v>77.088000000000008</v>
      </c>
      <c r="AH156" s="24">
        <f>AG156-AI156</f>
        <v>77.088000000000008</v>
      </c>
      <c r="AI156" s="24"/>
      <c r="AJ156" s="24">
        <f t="shared" si="733"/>
        <v>2.12</v>
      </c>
      <c r="AK156" s="24">
        <v>36.61</v>
      </c>
      <c r="AL156" s="24">
        <f>AJ156*AK156</f>
        <v>77.613200000000006</v>
      </c>
      <c r="AM156" s="24">
        <f>AL156-AN156</f>
        <v>77.613200000000006</v>
      </c>
      <c r="AN156" s="24"/>
      <c r="AO156" s="24">
        <f t="shared" si="862"/>
        <v>4.3100000000000005</v>
      </c>
      <c r="AP156" s="24">
        <f t="shared" si="863"/>
        <v>154.70120000000003</v>
      </c>
      <c r="AQ156" s="24">
        <f t="shared" si="864"/>
        <v>154.70120000000003</v>
      </c>
      <c r="AR156" s="24">
        <f t="shared" si="865"/>
        <v>0</v>
      </c>
    </row>
    <row r="157" spans="1:44" ht="31.5" hidden="1" x14ac:dyDescent="0.25">
      <c r="A157" s="17"/>
      <c r="B157" s="3" t="s">
        <v>157</v>
      </c>
      <c r="C157" s="24">
        <v>2.19</v>
      </c>
      <c r="D157" s="24">
        <v>32.270000000000003</v>
      </c>
      <c r="E157" s="24">
        <f>C157*D157*0.5</f>
        <v>35.335650000000001</v>
      </c>
      <c r="F157" s="24">
        <f>E157-G157</f>
        <v>35.335650000000001</v>
      </c>
      <c r="G157" s="24"/>
      <c r="H157" s="24">
        <v>2.12</v>
      </c>
      <c r="I157" s="24">
        <v>33.85</v>
      </c>
      <c r="J157" s="24">
        <f>H157*I157*0.5</f>
        <v>35.881</v>
      </c>
      <c r="K157" s="24">
        <f>J157-L157</f>
        <v>35.881</v>
      </c>
      <c r="L157" s="24"/>
      <c r="M157" s="24">
        <f t="shared" si="855"/>
        <v>4.3100000000000005</v>
      </c>
      <c r="N157" s="24">
        <f t="shared" si="856"/>
        <v>71.216650000000001</v>
      </c>
      <c r="O157" s="24">
        <f t="shared" si="856"/>
        <v>71.216650000000001</v>
      </c>
      <c r="P157" s="24">
        <f t="shared" si="856"/>
        <v>0</v>
      </c>
      <c r="Q157" s="24">
        <f t="shared" si="857"/>
        <v>2.19</v>
      </c>
      <c r="R157" s="24">
        <v>33.85</v>
      </c>
      <c r="S157" s="24">
        <f>Q157*R157*0.5</f>
        <v>37.065750000000001</v>
      </c>
      <c r="T157" s="24">
        <f>S157-U157</f>
        <v>37.065750000000001</v>
      </c>
      <c r="U157" s="24"/>
      <c r="V157" s="24">
        <f t="shared" si="858"/>
        <v>2.12</v>
      </c>
      <c r="W157" s="24">
        <v>35.200000000000003</v>
      </c>
      <c r="X157" s="24">
        <f>V157*W157*0.5</f>
        <v>37.312000000000005</v>
      </c>
      <c r="Y157" s="24">
        <f>X157-Z157</f>
        <v>37.312000000000005</v>
      </c>
      <c r="Z157" s="24"/>
      <c r="AA157" s="24">
        <f t="shared" si="859"/>
        <v>4.3100000000000005</v>
      </c>
      <c r="AB157" s="24">
        <f t="shared" si="860"/>
        <v>74.377750000000006</v>
      </c>
      <c r="AC157" s="24">
        <f t="shared" si="860"/>
        <v>74.377750000000006</v>
      </c>
      <c r="AD157" s="24">
        <f t="shared" si="860"/>
        <v>0</v>
      </c>
      <c r="AE157" s="24">
        <f t="shared" si="861"/>
        <v>2.19</v>
      </c>
      <c r="AF157" s="24">
        <v>35.200000000000003</v>
      </c>
      <c r="AG157" s="24">
        <f>AE157*AF157*0.5</f>
        <v>38.544000000000004</v>
      </c>
      <c r="AH157" s="24">
        <f>AG157-AI157</f>
        <v>38.544000000000004</v>
      </c>
      <c r="AI157" s="24"/>
      <c r="AJ157" s="24">
        <f t="shared" si="733"/>
        <v>2.12</v>
      </c>
      <c r="AK157" s="24">
        <v>36.61</v>
      </c>
      <c r="AL157" s="24">
        <f>AJ157*AK157*0.5</f>
        <v>38.806600000000003</v>
      </c>
      <c r="AM157" s="24">
        <f>AL157-AN157</f>
        <v>38.806600000000003</v>
      </c>
      <c r="AN157" s="24"/>
      <c r="AO157" s="24">
        <f t="shared" si="862"/>
        <v>4.3100000000000005</v>
      </c>
      <c r="AP157" s="24">
        <f t="shared" si="863"/>
        <v>77.350600000000014</v>
      </c>
      <c r="AQ157" s="24">
        <f t="shared" si="864"/>
        <v>77.350600000000014</v>
      </c>
      <c r="AR157" s="24">
        <f t="shared" si="865"/>
        <v>0</v>
      </c>
    </row>
    <row r="158" spans="1:44" ht="47.25" hidden="1" x14ac:dyDescent="0.25">
      <c r="A158" s="17"/>
      <c r="B158" s="3" t="s">
        <v>162</v>
      </c>
      <c r="C158" s="24">
        <v>2.19</v>
      </c>
      <c r="D158" s="24">
        <v>32.270000000000003</v>
      </c>
      <c r="E158" s="24">
        <f>C158*D158*2</f>
        <v>141.3426</v>
      </c>
      <c r="F158" s="24">
        <f>E158-G158</f>
        <v>141.3426</v>
      </c>
      <c r="G158" s="24"/>
      <c r="H158" s="24">
        <v>2.12</v>
      </c>
      <c r="I158" s="24">
        <v>33.85</v>
      </c>
      <c r="J158" s="24">
        <f>H158*I158*2</f>
        <v>143.524</v>
      </c>
      <c r="K158" s="24">
        <f>J158-L158</f>
        <v>143.524</v>
      </c>
      <c r="L158" s="24"/>
      <c r="M158" s="24">
        <f t="shared" si="855"/>
        <v>4.3100000000000005</v>
      </c>
      <c r="N158" s="24">
        <f t="shared" si="856"/>
        <v>284.86660000000001</v>
      </c>
      <c r="O158" s="24">
        <f t="shared" si="856"/>
        <v>284.86660000000001</v>
      </c>
      <c r="P158" s="24">
        <f t="shared" si="856"/>
        <v>0</v>
      </c>
      <c r="Q158" s="24">
        <f t="shared" si="857"/>
        <v>2.19</v>
      </c>
      <c r="R158" s="24">
        <v>33.85</v>
      </c>
      <c r="S158" s="24">
        <f>Q158*R158*2</f>
        <v>148.26300000000001</v>
      </c>
      <c r="T158" s="24">
        <f>S158-U158</f>
        <v>148.26300000000001</v>
      </c>
      <c r="U158" s="24"/>
      <c r="V158" s="24">
        <f t="shared" si="858"/>
        <v>2.12</v>
      </c>
      <c r="W158" s="24">
        <v>35.200000000000003</v>
      </c>
      <c r="X158" s="24">
        <f>V158*W158*2</f>
        <v>149.24800000000002</v>
      </c>
      <c r="Y158" s="24">
        <f>X158-Z158</f>
        <v>149.24800000000002</v>
      </c>
      <c r="Z158" s="24"/>
      <c r="AA158" s="24">
        <f t="shared" si="859"/>
        <v>4.3100000000000005</v>
      </c>
      <c r="AB158" s="24">
        <f t="shared" si="860"/>
        <v>297.51100000000002</v>
      </c>
      <c r="AC158" s="24">
        <f t="shared" si="860"/>
        <v>297.51100000000002</v>
      </c>
      <c r="AD158" s="24">
        <f t="shared" si="860"/>
        <v>0</v>
      </c>
      <c r="AE158" s="24">
        <f t="shared" si="861"/>
        <v>2.19</v>
      </c>
      <c r="AF158" s="24">
        <v>35.200000000000003</v>
      </c>
      <c r="AG158" s="24">
        <f>AE158*AF158*2</f>
        <v>154.17600000000002</v>
      </c>
      <c r="AH158" s="24">
        <f>AG158-AI158</f>
        <v>154.17600000000002</v>
      </c>
      <c r="AI158" s="24"/>
      <c r="AJ158" s="24">
        <f t="shared" si="733"/>
        <v>2.12</v>
      </c>
      <c r="AK158" s="24">
        <v>36.61</v>
      </c>
      <c r="AL158" s="24">
        <f>AJ158*AK158*2</f>
        <v>155.22640000000001</v>
      </c>
      <c r="AM158" s="24">
        <f>AL158-AN158</f>
        <v>155.22640000000001</v>
      </c>
      <c r="AN158" s="24"/>
      <c r="AO158" s="24">
        <f t="shared" si="862"/>
        <v>4.3100000000000005</v>
      </c>
      <c r="AP158" s="24">
        <f t="shared" si="863"/>
        <v>309.40240000000006</v>
      </c>
      <c r="AQ158" s="24">
        <f t="shared" si="864"/>
        <v>309.40240000000006</v>
      </c>
      <c r="AR158" s="24">
        <f t="shared" si="865"/>
        <v>0</v>
      </c>
    </row>
    <row r="159" spans="1:44" s="15" customFormat="1" ht="31.5" hidden="1" x14ac:dyDescent="0.25">
      <c r="A159" s="22" t="s">
        <v>97</v>
      </c>
      <c r="B159" s="10" t="s">
        <v>41</v>
      </c>
      <c r="C159" s="8"/>
      <c r="D159" s="8"/>
      <c r="E159" s="8">
        <f t="shared" ref="E159" si="866">E160+E161+E162+E163</f>
        <v>650.00075000000004</v>
      </c>
      <c r="F159" s="8">
        <f t="shared" ref="F159" si="867">F160+F161+F162+F163</f>
        <v>650.00075000000004</v>
      </c>
      <c r="G159" s="8">
        <f t="shared" ref="G159" si="868">G160+G161+G162+G163</f>
        <v>0</v>
      </c>
      <c r="H159" s="8"/>
      <c r="I159" s="8"/>
      <c r="J159" s="8">
        <f t="shared" ref="J159" si="869">J160+J161+J162+J163</f>
        <v>595.58775000000003</v>
      </c>
      <c r="K159" s="8">
        <f t="shared" ref="K159" si="870">K160+K161+K162+K163</f>
        <v>595.58775000000003</v>
      </c>
      <c r="L159" s="8">
        <f t="shared" ref="L159" si="871">L160+L161+L162+L163</f>
        <v>0</v>
      </c>
      <c r="M159" s="8"/>
      <c r="N159" s="8">
        <f t="shared" ref="N159" si="872">N160+N161+N162+N163</f>
        <v>1245.5885000000001</v>
      </c>
      <c r="O159" s="8">
        <f t="shared" ref="O159" si="873">O160+O161+O162+O163</f>
        <v>1245.5885000000001</v>
      </c>
      <c r="P159" s="8">
        <f t="shared" ref="P159" si="874">P160+P161+P162+P163</f>
        <v>0</v>
      </c>
      <c r="Q159" s="8"/>
      <c r="R159" s="8"/>
      <c r="S159" s="8">
        <f t="shared" ref="S159" si="875">S160+S161+S162+S163</f>
        <v>681.81224999999995</v>
      </c>
      <c r="T159" s="8">
        <f t="shared" ref="T159" si="876">T160+T161+T162+T163</f>
        <v>681.81224999999995</v>
      </c>
      <c r="U159" s="8">
        <f t="shared" ref="U159" si="877">U160+U161+U162+U163</f>
        <v>0</v>
      </c>
      <c r="V159" s="8"/>
      <c r="W159" s="8"/>
      <c r="X159" s="8">
        <f t="shared" ref="X159" si="878">X160+X161+X162+X163</f>
        <v>619.36650000000009</v>
      </c>
      <c r="Y159" s="8">
        <f t="shared" ref="Y159" si="879">Y160+Y161+Y162+Y163</f>
        <v>619.36650000000009</v>
      </c>
      <c r="Z159" s="8">
        <f t="shared" ref="Z159" si="880">Z160+Z161+Z162+Z163</f>
        <v>0</v>
      </c>
      <c r="AA159" s="8"/>
      <c r="AB159" s="8">
        <f t="shared" ref="AB159" si="881">AB160+AB161+AB162+AB163</f>
        <v>1301.17875</v>
      </c>
      <c r="AC159" s="8">
        <f t="shared" ref="AC159" si="882">AC160+AC161+AC162+AC163</f>
        <v>1301.17875</v>
      </c>
      <c r="AD159" s="8">
        <f t="shared" ref="AD159" si="883">AD160+AD161+AD162+AD163</f>
        <v>0</v>
      </c>
      <c r="AE159" s="8"/>
      <c r="AF159" s="8"/>
      <c r="AG159" s="8">
        <f t="shared" ref="AG159:AI159" si="884">AG160+AG161+AG162+AG163</f>
        <v>709.0335</v>
      </c>
      <c r="AH159" s="8">
        <f t="shared" si="884"/>
        <v>709.0335</v>
      </c>
      <c r="AI159" s="8">
        <f t="shared" si="884"/>
        <v>0</v>
      </c>
      <c r="AJ159" s="8"/>
      <c r="AK159" s="8"/>
      <c r="AL159" s="8">
        <f t="shared" ref="AL159:AN159" si="885">AL160+AL161+AL162+AL163</f>
        <v>644.15234999999996</v>
      </c>
      <c r="AM159" s="8">
        <f t="shared" si="885"/>
        <v>644.15234999999996</v>
      </c>
      <c r="AN159" s="8">
        <f t="shared" si="885"/>
        <v>0</v>
      </c>
      <c r="AO159" s="8"/>
      <c r="AP159" s="8">
        <f t="shared" ref="AP159:AR159" si="886">AP160+AP161+AP162+AP163</f>
        <v>1353.1858499999998</v>
      </c>
      <c r="AQ159" s="8">
        <f t="shared" si="886"/>
        <v>1353.1858499999998</v>
      </c>
      <c r="AR159" s="8">
        <f t="shared" si="886"/>
        <v>0</v>
      </c>
    </row>
    <row r="160" spans="1:44" hidden="1" x14ac:dyDescent="0.25">
      <c r="A160" s="17"/>
      <c r="B160" s="3" t="s">
        <v>23</v>
      </c>
      <c r="C160" s="24">
        <v>4.2699999999999996</v>
      </c>
      <c r="D160" s="24">
        <v>39.28</v>
      </c>
      <c r="E160" s="24">
        <f>C160*D160</f>
        <v>167.72559999999999</v>
      </c>
      <c r="F160" s="24">
        <f>E160-G160</f>
        <v>167.72559999999999</v>
      </c>
      <c r="G160" s="24"/>
      <c r="H160" s="24">
        <v>3.73</v>
      </c>
      <c r="I160" s="24">
        <v>41.2</v>
      </c>
      <c r="J160" s="24">
        <f>H160*I160</f>
        <v>153.67600000000002</v>
      </c>
      <c r="K160" s="24">
        <f>J160-L160</f>
        <v>153.67600000000002</v>
      </c>
      <c r="L160" s="24"/>
      <c r="M160" s="24">
        <f t="shared" ref="M160:M163" si="887">C160+H160</f>
        <v>8</v>
      </c>
      <c r="N160" s="24">
        <f t="shared" ref="N160:P163" si="888">E160+J160</f>
        <v>321.40160000000003</v>
      </c>
      <c r="O160" s="24">
        <f t="shared" si="888"/>
        <v>321.40160000000003</v>
      </c>
      <c r="P160" s="24">
        <f t="shared" si="888"/>
        <v>0</v>
      </c>
      <c r="Q160" s="24">
        <f t="shared" ref="Q160:Q163" si="889">C160</f>
        <v>4.2699999999999996</v>
      </c>
      <c r="R160" s="24">
        <v>41.2</v>
      </c>
      <c r="S160" s="24">
        <f>Q160*R160</f>
        <v>175.92400000000001</v>
      </c>
      <c r="T160" s="24">
        <f>S160-U160</f>
        <v>175.92400000000001</v>
      </c>
      <c r="U160" s="24"/>
      <c r="V160" s="24">
        <f t="shared" ref="V160:V163" si="890">H160</f>
        <v>3.73</v>
      </c>
      <c r="W160" s="24">
        <v>42.85</v>
      </c>
      <c r="X160" s="24">
        <f>V160*W160</f>
        <v>159.8305</v>
      </c>
      <c r="Y160" s="24">
        <f>X160-Z160</f>
        <v>159.8305</v>
      </c>
      <c r="Z160" s="24"/>
      <c r="AA160" s="24">
        <f t="shared" ref="AA160:AA163" si="891">Q160+V160</f>
        <v>8</v>
      </c>
      <c r="AB160" s="24">
        <f t="shared" ref="AB160:AD163" si="892">S160+X160</f>
        <v>335.75450000000001</v>
      </c>
      <c r="AC160" s="24">
        <f t="shared" si="892"/>
        <v>335.75450000000001</v>
      </c>
      <c r="AD160" s="24">
        <f t="shared" si="892"/>
        <v>0</v>
      </c>
      <c r="AE160" s="24">
        <f t="shared" ref="AE160:AE163" si="893">C160</f>
        <v>4.2699999999999996</v>
      </c>
      <c r="AF160" s="24">
        <v>42.85</v>
      </c>
      <c r="AG160" s="24">
        <f>AE160*AF160</f>
        <v>182.96949999999998</v>
      </c>
      <c r="AH160" s="24">
        <f>AG160-AI160</f>
        <v>182.96949999999998</v>
      </c>
      <c r="AI160" s="24"/>
      <c r="AJ160" s="24">
        <f t="shared" si="733"/>
        <v>3.73</v>
      </c>
      <c r="AK160" s="24">
        <v>44.56</v>
      </c>
      <c r="AL160" s="24">
        <f>AJ160*AK160</f>
        <v>166.2088</v>
      </c>
      <c r="AM160" s="24">
        <f>AL160-AN160</f>
        <v>166.2088</v>
      </c>
      <c r="AN160" s="24"/>
      <c r="AO160" s="24">
        <f t="shared" ref="AO160:AO163" si="894">AE160+AJ160</f>
        <v>8</v>
      </c>
      <c r="AP160" s="24">
        <f t="shared" ref="AP160:AP163" si="895">AG160+AL160</f>
        <v>349.17829999999998</v>
      </c>
      <c r="AQ160" s="24">
        <f t="shared" ref="AQ160:AQ163" si="896">AH160+AM160</f>
        <v>349.17829999999998</v>
      </c>
      <c r="AR160" s="24">
        <f t="shared" ref="AR160:AR163" si="897">AI160+AN160</f>
        <v>0</v>
      </c>
    </row>
    <row r="161" spans="1:44" hidden="1" x14ac:dyDescent="0.25">
      <c r="A161" s="17"/>
      <c r="B161" s="3" t="s">
        <v>25</v>
      </c>
      <c r="C161" s="24">
        <v>4.2699999999999996</v>
      </c>
      <c r="D161" s="24">
        <v>32.270000000000003</v>
      </c>
      <c r="E161" s="24">
        <f>C161*D161</f>
        <v>137.7929</v>
      </c>
      <c r="F161" s="24">
        <f>E161-G161</f>
        <v>137.7929</v>
      </c>
      <c r="G161" s="24"/>
      <c r="H161" s="24">
        <v>3.73</v>
      </c>
      <c r="I161" s="24">
        <v>33.85</v>
      </c>
      <c r="J161" s="24">
        <f>H161*I161</f>
        <v>126.26050000000001</v>
      </c>
      <c r="K161" s="24">
        <f>J161-L161</f>
        <v>126.26050000000001</v>
      </c>
      <c r="L161" s="24"/>
      <c r="M161" s="24">
        <f t="shared" si="887"/>
        <v>8</v>
      </c>
      <c r="N161" s="24">
        <f t="shared" si="888"/>
        <v>264.05340000000001</v>
      </c>
      <c r="O161" s="24">
        <f t="shared" si="888"/>
        <v>264.05340000000001</v>
      </c>
      <c r="P161" s="24">
        <f t="shared" si="888"/>
        <v>0</v>
      </c>
      <c r="Q161" s="24">
        <f t="shared" si="889"/>
        <v>4.2699999999999996</v>
      </c>
      <c r="R161" s="24">
        <v>33.85</v>
      </c>
      <c r="S161" s="24">
        <f>Q161*R161</f>
        <v>144.5395</v>
      </c>
      <c r="T161" s="24">
        <f>S161-U161</f>
        <v>144.5395</v>
      </c>
      <c r="U161" s="24"/>
      <c r="V161" s="24">
        <f t="shared" si="890"/>
        <v>3.73</v>
      </c>
      <c r="W161" s="24">
        <v>35.200000000000003</v>
      </c>
      <c r="X161" s="24">
        <f>V161*W161</f>
        <v>131.29600000000002</v>
      </c>
      <c r="Y161" s="24">
        <f>X161-Z161</f>
        <v>131.29600000000002</v>
      </c>
      <c r="Z161" s="24"/>
      <c r="AA161" s="24">
        <f t="shared" si="891"/>
        <v>8</v>
      </c>
      <c r="AB161" s="24">
        <f t="shared" si="892"/>
        <v>275.83550000000002</v>
      </c>
      <c r="AC161" s="24">
        <f t="shared" si="892"/>
        <v>275.83550000000002</v>
      </c>
      <c r="AD161" s="24">
        <f t="shared" si="892"/>
        <v>0</v>
      </c>
      <c r="AE161" s="24">
        <f t="shared" si="893"/>
        <v>4.2699999999999996</v>
      </c>
      <c r="AF161" s="24">
        <v>35.200000000000003</v>
      </c>
      <c r="AG161" s="24">
        <f>AE161*AF161</f>
        <v>150.304</v>
      </c>
      <c r="AH161" s="24">
        <f>AG161-AI161</f>
        <v>150.304</v>
      </c>
      <c r="AI161" s="24"/>
      <c r="AJ161" s="24">
        <f t="shared" si="733"/>
        <v>3.73</v>
      </c>
      <c r="AK161" s="24">
        <v>36.61</v>
      </c>
      <c r="AL161" s="24">
        <f>AJ161*AK161</f>
        <v>136.55529999999999</v>
      </c>
      <c r="AM161" s="24">
        <f>AL161-AN161</f>
        <v>136.55529999999999</v>
      </c>
      <c r="AN161" s="24"/>
      <c r="AO161" s="24">
        <f t="shared" si="894"/>
        <v>8</v>
      </c>
      <c r="AP161" s="24">
        <f t="shared" si="895"/>
        <v>286.85929999999996</v>
      </c>
      <c r="AQ161" s="24">
        <f t="shared" si="896"/>
        <v>286.85929999999996</v>
      </c>
      <c r="AR161" s="24">
        <f t="shared" si="897"/>
        <v>0</v>
      </c>
    </row>
    <row r="162" spans="1:44" ht="31.5" hidden="1" x14ac:dyDescent="0.25">
      <c r="A162" s="17"/>
      <c r="B162" s="3" t="s">
        <v>157</v>
      </c>
      <c r="C162" s="24">
        <v>4.2699999999999996</v>
      </c>
      <c r="D162" s="24">
        <v>32.270000000000003</v>
      </c>
      <c r="E162" s="24">
        <f>C162*D162*0.5</f>
        <v>68.896450000000002</v>
      </c>
      <c r="F162" s="24">
        <f>E162-G162</f>
        <v>68.896450000000002</v>
      </c>
      <c r="G162" s="24"/>
      <c r="H162" s="24">
        <v>3.73</v>
      </c>
      <c r="I162" s="24">
        <v>33.85</v>
      </c>
      <c r="J162" s="24">
        <f>H162*I162*0.5</f>
        <v>63.130250000000004</v>
      </c>
      <c r="K162" s="24">
        <f>J162-L162</f>
        <v>63.130250000000004</v>
      </c>
      <c r="L162" s="24"/>
      <c r="M162" s="24">
        <f t="shared" si="887"/>
        <v>8</v>
      </c>
      <c r="N162" s="24">
        <f t="shared" si="888"/>
        <v>132.02670000000001</v>
      </c>
      <c r="O162" s="24">
        <f t="shared" si="888"/>
        <v>132.02670000000001</v>
      </c>
      <c r="P162" s="24">
        <f t="shared" si="888"/>
        <v>0</v>
      </c>
      <c r="Q162" s="24">
        <f t="shared" si="889"/>
        <v>4.2699999999999996</v>
      </c>
      <c r="R162" s="24">
        <v>33.85</v>
      </c>
      <c r="S162" s="24">
        <f>Q162*R162*0.5</f>
        <v>72.269750000000002</v>
      </c>
      <c r="T162" s="24">
        <f>S162-U162</f>
        <v>72.269750000000002</v>
      </c>
      <c r="U162" s="24"/>
      <c r="V162" s="24">
        <f t="shared" si="890"/>
        <v>3.73</v>
      </c>
      <c r="W162" s="24">
        <v>35.200000000000003</v>
      </c>
      <c r="X162" s="24">
        <f>V162*W162*0.5</f>
        <v>65.64800000000001</v>
      </c>
      <c r="Y162" s="24">
        <f>X162-Z162</f>
        <v>65.64800000000001</v>
      </c>
      <c r="Z162" s="24"/>
      <c r="AA162" s="24">
        <f t="shared" si="891"/>
        <v>8</v>
      </c>
      <c r="AB162" s="24">
        <f t="shared" si="892"/>
        <v>137.91775000000001</v>
      </c>
      <c r="AC162" s="24">
        <f t="shared" si="892"/>
        <v>137.91775000000001</v>
      </c>
      <c r="AD162" s="24">
        <f t="shared" si="892"/>
        <v>0</v>
      </c>
      <c r="AE162" s="24">
        <f t="shared" si="893"/>
        <v>4.2699999999999996</v>
      </c>
      <c r="AF162" s="24">
        <v>35.200000000000003</v>
      </c>
      <c r="AG162" s="24">
        <f>AE162*AF162*0.5</f>
        <v>75.152000000000001</v>
      </c>
      <c r="AH162" s="24">
        <f>AG162-AI162</f>
        <v>75.152000000000001</v>
      </c>
      <c r="AI162" s="24"/>
      <c r="AJ162" s="24">
        <f t="shared" si="733"/>
        <v>3.73</v>
      </c>
      <c r="AK162" s="24">
        <v>36.61</v>
      </c>
      <c r="AL162" s="24">
        <f>AJ162*AK162*0.5</f>
        <v>68.277649999999994</v>
      </c>
      <c r="AM162" s="24">
        <f>AL162-AN162</f>
        <v>68.277649999999994</v>
      </c>
      <c r="AN162" s="24"/>
      <c r="AO162" s="24">
        <f t="shared" si="894"/>
        <v>8</v>
      </c>
      <c r="AP162" s="24">
        <f t="shared" si="895"/>
        <v>143.42964999999998</v>
      </c>
      <c r="AQ162" s="24">
        <f t="shared" si="896"/>
        <v>143.42964999999998</v>
      </c>
      <c r="AR162" s="24">
        <f t="shared" si="897"/>
        <v>0</v>
      </c>
    </row>
    <row r="163" spans="1:44" ht="47.25" hidden="1" x14ac:dyDescent="0.25">
      <c r="A163" s="17"/>
      <c r="B163" s="3" t="s">
        <v>162</v>
      </c>
      <c r="C163" s="24">
        <v>4.2699999999999996</v>
      </c>
      <c r="D163" s="24">
        <v>32.270000000000003</v>
      </c>
      <c r="E163" s="24">
        <f>C163*D163*2</f>
        <v>275.58580000000001</v>
      </c>
      <c r="F163" s="24">
        <f>E163-G163</f>
        <v>275.58580000000001</v>
      </c>
      <c r="G163" s="24"/>
      <c r="H163" s="24">
        <v>3.73</v>
      </c>
      <c r="I163" s="24">
        <v>33.85</v>
      </c>
      <c r="J163" s="24">
        <f>H163*I163*2</f>
        <v>252.52100000000002</v>
      </c>
      <c r="K163" s="24">
        <f>J163-L163</f>
        <v>252.52100000000002</v>
      </c>
      <c r="L163" s="24"/>
      <c r="M163" s="24">
        <f t="shared" si="887"/>
        <v>8</v>
      </c>
      <c r="N163" s="24">
        <f t="shared" si="888"/>
        <v>528.10680000000002</v>
      </c>
      <c r="O163" s="24">
        <f t="shared" si="888"/>
        <v>528.10680000000002</v>
      </c>
      <c r="P163" s="24">
        <f t="shared" si="888"/>
        <v>0</v>
      </c>
      <c r="Q163" s="24">
        <f t="shared" si="889"/>
        <v>4.2699999999999996</v>
      </c>
      <c r="R163" s="24">
        <v>33.85</v>
      </c>
      <c r="S163" s="24">
        <f>Q163*R163*2</f>
        <v>289.07900000000001</v>
      </c>
      <c r="T163" s="24">
        <f>S163-U163</f>
        <v>289.07900000000001</v>
      </c>
      <c r="U163" s="24"/>
      <c r="V163" s="24">
        <f t="shared" si="890"/>
        <v>3.73</v>
      </c>
      <c r="W163" s="24">
        <v>35.200000000000003</v>
      </c>
      <c r="X163" s="24">
        <f>V163*W163*2</f>
        <v>262.59200000000004</v>
      </c>
      <c r="Y163" s="24">
        <f>X163-Z163</f>
        <v>262.59200000000004</v>
      </c>
      <c r="Z163" s="24"/>
      <c r="AA163" s="24">
        <f t="shared" si="891"/>
        <v>8</v>
      </c>
      <c r="AB163" s="24">
        <f t="shared" si="892"/>
        <v>551.67100000000005</v>
      </c>
      <c r="AC163" s="24">
        <f t="shared" si="892"/>
        <v>551.67100000000005</v>
      </c>
      <c r="AD163" s="24">
        <f t="shared" si="892"/>
        <v>0</v>
      </c>
      <c r="AE163" s="24">
        <f t="shared" si="893"/>
        <v>4.2699999999999996</v>
      </c>
      <c r="AF163" s="24">
        <v>35.200000000000003</v>
      </c>
      <c r="AG163" s="24">
        <f>AE163*AF163*2</f>
        <v>300.608</v>
      </c>
      <c r="AH163" s="24">
        <f>AG163-AI163</f>
        <v>300.608</v>
      </c>
      <c r="AI163" s="24"/>
      <c r="AJ163" s="24">
        <f t="shared" si="733"/>
        <v>3.73</v>
      </c>
      <c r="AK163" s="24">
        <v>36.61</v>
      </c>
      <c r="AL163" s="24">
        <f>AJ163*AK163*2</f>
        <v>273.11059999999998</v>
      </c>
      <c r="AM163" s="24">
        <f>AL163-AN163</f>
        <v>273.11059999999998</v>
      </c>
      <c r="AN163" s="24"/>
      <c r="AO163" s="24">
        <f t="shared" si="894"/>
        <v>8</v>
      </c>
      <c r="AP163" s="24">
        <f t="shared" si="895"/>
        <v>573.71859999999992</v>
      </c>
      <c r="AQ163" s="24">
        <f t="shared" si="896"/>
        <v>573.71859999999992</v>
      </c>
      <c r="AR163" s="24">
        <f t="shared" si="897"/>
        <v>0</v>
      </c>
    </row>
    <row r="164" spans="1:44" s="15" customFormat="1" ht="31.5" hidden="1" x14ac:dyDescent="0.25">
      <c r="A164" s="22" t="s">
        <v>98</v>
      </c>
      <c r="B164" s="10" t="s">
        <v>42</v>
      </c>
      <c r="C164" s="8"/>
      <c r="D164" s="8"/>
      <c r="E164" s="8">
        <f t="shared" ref="E164" si="898">E165+E166+E167+E168</f>
        <v>453.63049999999998</v>
      </c>
      <c r="F164" s="8">
        <f t="shared" ref="F164" si="899">F165+F166+F167+F168</f>
        <v>453.63049999999998</v>
      </c>
      <c r="G164" s="8">
        <f t="shared" ref="G164" si="900">G165+G166+G167+G168</f>
        <v>0</v>
      </c>
      <c r="H164" s="8"/>
      <c r="I164" s="8"/>
      <c r="J164" s="8">
        <f t="shared" ref="J164" si="901">J165+J166+J167+J168</f>
        <v>434.31600000000003</v>
      </c>
      <c r="K164" s="8">
        <f t="shared" ref="K164" si="902">K165+K166+K167+K168</f>
        <v>434.31600000000003</v>
      </c>
      <c r="L164" s="8">
        <f t="shared" ref="L164" si="903">L165+L166+L167+L168</f>
        <v>0</v>
      </c>
      <c r="M164" s="8"/>
      <c r="N164" s="8">
        <f t="shared" ref="N164" si="904">N165+N166+N167+N168</f>
        <v>887.94650000000001</v>
      </c>
      <c r="O164" s="8">
        <f t="shared" ref="O164" si="905">O165+O166+O167+O168</f>
        <v>887.94650000000001</v>
      </c>
      <c r="P164" s="8">
        <f t="shared" ref="P164" si="906">P165+P166+P167+P168</f>
        <v>0</v>
      </c>
      <c r="Q164" s="8"/>
      <c r="R164" s="8"/>
      <c r="S164" s="8">
        <f t="shared" ref="S164" si="907">S165+S166+S167+S168</f>
        <v>475.83150000000001</v>
      </c>
      <c r="T164" s="8">
        <f t="shared" ref="T164" si="908">T165+T166+T167+T168</f>
        <v>475.83150000000001</v>
      </c>
      <c r="U164" s="8">
        <f t="shared" ref="U164" si="909">U165+U166+U167+U168</f>
        <v>0</v>
      </c>
      <c r="V164" s="8"/>
      <c r="W164" s="8"/>
      <c r="X164" s="8">
        <f t="shared" ref="X164" si="910">X165+X166+X167+X168</f>
        <v>451.65600000000006</v>
      </c>
      <c r="Y164" s="8">
        <f t="shared" ref="Y164" si="911">Y165+Y166+Y167+Y168</f>
        <v>451.65600000000006</v>
      </c>
      <c r="Z164" s="8">
        <f t="shared" ref="Z164" si="912">Z165+Z166+Z167+Z168</f>
        <v>0</v>
      </c>
      <c r="AA164" s="8"/>
      <c r="AB164" s="8">
        <f t="shared" ref="AB164" si="913">AB165+AB166+AB167+AB168</f>
        <v>927.48750000000007</v>
      </c>
      <c r="AC164" s="8">
        <f t="shared" ref="AC164" si="914">AC165+AC166+AC167+AC168</f>
        <v>927.48750000000007</v>
      </c>
      <c r="AD164" s="8">
        <f t="shared" ref="AD164" si="915">AD165+AD166+AD167+AD168</f>
        <v>0</v>
      </c>
      <c r="AE164" s="8"/>
      <c r="AF164" s="8"/>
      <c r="AG164" s="8">
        <f t="shared" ref="AG164:AI164" si="916">AG165+AG166+AG167+AG168</f>
        <v>494.82899999999995</v>
      </c>
      <c r="AH164" s="8">
        <f t="shared" si="916"/>
        <v>494.82899999999995</v>
      </c>
      <c r="AI164" s="8">
        <f t="shared" si="916"/>
        <v>0</v>
      </c>
      <c r="AJ164" s="8"/>
      <c r="AK164" s="8"/>
      <c r="AL164" s="8">
        <f t="shared" ref="AL164:AN164" si="917">AL165+AL166+AL167+AL168</f>
        <v>469.73040000000003</v>
      </c>
      <c r="AM164" s="8">
        <f t="shared" si="917"/>
        <v>469.73040000000003</v>
      </c>
      <c r="AN164" s="8">
        <f t="shared" si="917"/>
        <v>0</v>
      </c>
      <c r="AO164" s="8"/>
      <c r="AP164" s="8">
        <f t="shared" ref="AP164:AR164" si="918">AP165+AP166+AP167+AP168</f>
        <v>964.5594000000001</v>
      </c>
      <c r="AQ164" s="8">
        <f t="shared" si="918"/>
        <v>964.5594000000001</v>
      </c>
      <c r="AR164" s="8">
        <f t="shared" si="918"/>
        <v>0</v>
      </c>
    </row>
    <row r="165" spans="1:44" hidden="1" x14ac:dyDescent="0.25">
      <c r="A165" s="17"/>
      <c r="B165" s="3" t="s">
        <v>23</v>
      </c>
      <c r="C165" s="24">
        <v>2.98</v>
      </c>
      <c r="D165" s="24">
        <v>39.28</v>
      </c>
      <c r="E165" s="24">
        <f>C165*D165</f>
        <v>117.0544</v>
      </c>
      <c r="F165" s="24">
        <f>E165-G165</f>
        <v>117.0544</v>
      </c>
      <c r="G165" s="24"/>
      <c r="H165" s="24">
        <v>2.72</v>
      </c>
      <c r="I165" s="24">
        <v>41.2</v>
      </c>
      <c r="J165" s="24">
        <f>H165*I165</f>
        <v>112.06400000000002</v>
      </c>
      <c r="K165" s="24">
        <f>J165-L165</f>
        <v>112.06400000000002</v>
      </c>
      <c r="L165" s="24"/>
      <c r="M165" s="24">
        <f t="shared" ref="M165:M168" si="919">C165+H165</f>
        <v>5.7</v>
      </c>
      <c r="N165" s="24">
        <f t="shared" ref="N165:P166" si="920">E165+J165</f>
        <v>229.11840000000001</v>
      </c>
      <c r="O165" s="24">
        <f t="shared" si="920"/>
        <v>229.11840000000001</v>
      </c>
      <c r="P165" s="24">
        <f t="shared" si="920"/>
        <v>0</v>
      </c>
      <c r="Q165" s="24">
        <f t="shared" ref="Q165:Q168" si="921">C165</f>
        <v>2.98</v>
      </c>
      <c r="R165" s="24">
        <v>41.2</v>
      </c>
      <c r="S165" s="24">
        <f>Q165*R165</f>
        <v>122.77600000000001</v>
      </c>
      <c r="T165" s="24">
        <f>S165-U165</f>
        <v>122.77600000000001</v>
      </c>
      <c r="U165" s="24"/>
      <c r="V165" s="24">
        <f t="shared" ref="V165:V168" si="922">H165</f>
        <v>2.72</v>
      </c>
      <c r="W165" s="24">
        <v>42.85</v>
      </c>
      <c r="X165" s="24">
        <f>V165*W165</f>
        <v>116.55200000000001</v>
      </c>
      <c r="Y165" s="24">
        <f>X165-Z165</f>
        <v>116.55200000000001</v>
      </c>
      <c r="Z165" s="24"/>
      <c r="AA165" s="24">
        <f t="shared" ref="AA165:AA168" si="923">Q165+V165</f>
        <v>5.7</v>
      </c>
      <c r="AB165" s="24">
        <f t="shared" ref="AB165:AD166" si="924">S165+X165</f>
        <v>239.32800000000003</v>
      </c>
      <c r="AC165" s="24">
        <f t="shared" si="924"/>
        <v>239.32800000000003</v>
      </c>
      <c r="AD165" s="24">
        <f t="shared" si="924"/>
        <v>0</v>
      </c>
      <c r="AE165" s="24">
        <f t="shared" ref="AE165:AE168" si="925">C165</f>
        <v>2.98</v>
      </c>
      <c r="AF165" s="24">
        <v>42.85</v>
      </c>
      <c r="AG165" s="24">
        <f>AE165*AF165</f>
        <v>127.693</v>
      </c>
      <c r="AH165" s="24">
        <f>AG165-AI165</f>
        <v>127.693</v>
      </c>
      <c r="AI165" s="24"/>
      <c r="AJ165" s="24">
        <f t="shared" si="733"/>
        <v>2.72</v>
      </c>
      <c r="AK165" s="24">
        <v>44.56</v>
      </c>
      <c r="AL165" s="24">
        <f>AJ165*AK165</f>
        <v>121.20320000000001</v>
      </c>
      <c r="AM165" s="24">
        <f>AL165-AN165</f>
        <v>121.20320000000001</v>
      </c>
      <c r="AN165" s="24"/>
      <c r="AO165" s="24">
        <f t="shared" ref="AO165:AO168" si="926">AE165+AJ165</f>
        <v>5.7</v>
      </c>
      <c r="AP165" s="24">
        <f t="shared" ref="AP165:AP166" si="927">AG165+AL165</f>
        <v>248.89620000000002</v>
      </c>
      <c r="AQ165" s="24">
        <f t="shared" ref="AQ165:AQ166" si="928">AH165+AM165</f>
        <v>248.89620000000002</v>
      </c>
      <c r="AR165" s="24">
        <f t="shared" ref="AR165:AR166" si="929">AI165+AN165</f>
        <v>0</v>
      </c>
    </row>
    <row r="166" spans="1:44" hidden="1" x14ac:dyDescent="0.25">
      <c r="A166" s="17"/>
      <c r="B166" s="3" t="s">
        <v>25</v>
      </c>
      <c r="C166" s="24">
        <v>2.98</v>
      </c>
      <c r="D166" s="24">
        <v>32.270000000000003</v>
      </c>
      <c r="E166" s="24">
        <f>C166*D166</f>
        <v>96.164600000000007</v>
      </c>
      <c r="F166" s="24">
        <f>E166-G166</f>
        <v>96.164600000000007</v>
      </c>
      <c r="G166" s="24"/>
      <c r="H166" s="24">
        <v>2.72</v>
      </c>
      <c r="I166" s="24">
        <v>33.85</v>
      </c>
      <c r="J166" s="24">
        <f>H166*I166</f>
        <v>92.072000000000017</v>
      </c>
      <c r="K166" s="24">
        <f>J166-L166</f>
        <v>92.072000000000017</v>
      </c>
      <c r="L166" s="24"/>
      <c r="M166" s="24">
        <f t="shared" si="919"/>
        <v>5.7</v>
      </c>
      <c r="N166" s="24">
        <f t="shared" si="920"/>
        <v>188.23660000000001</v>
      </c>
      <c r="O166" s="24">
        <f t="shared" si="920"/>
        <v>188.23660000000001</v>
      </c>
      <c r="P166" s="24">
        <f t="shared" si="920"/>
        <v>0</v>
      </c>
      <c r="Q166" s="24">
        <f t="shared" si="921"/>
        <v>2.98</v>
      </c>
      <c r="R166" s="24">
        <v>33.85</v>
      </c>
      <c r="S166" s="24">
        <f>Q166*R166</f>
        <v>100.873</v>
      </c>
      <c r="T166" s="24">
        <f>S166-U166</f>
        <v>100.873</v>
      </c>
      <c r="U166" s="24"/>
      <c r="V166" s="24">
        <f t="shared" si="922"/>
        <v>2.72</v>
      </c>
      <c r="W166" s="24">
        <v>35.200000000000003</v>
      </c>
      <c r="X166" s="24">
        <f>V166*W166</f>
        <v>95.744000000000014</v>
      </c>
      <c r="Y166" s="24">
        <f>X166-Z166</f>
        <v>95.744000000000014</v>
      </c>
      <c r="Z166" s="24"/>
      <c r="AA166" s="24">
        <f t="shared" si="923"/>
        <v>5.7</v>
      </c>
      <c r="AB166" s="24">
        <f t="shared" si="924"/>
        <v>196.61700000000002</v>
      </c>
      <c r="AC166" s="24">
        <f t="shared" si="924"/>
        <v>196.61700000000002</v>
      </c>
      <c r="AD166" s="24">
        <f t="shared" si="924"/>
        <v>0</v>
      </c>
      <c r="AE166" s="24">
        <f t="shared" si="925"/>
        <v>2.98</v>
      </c>
      <c r="AF166" s="24">
        <v>35.200000000000003</v>
      </c>
      <c r="AG166" s="24">
        <f>AE166*AF166</f>
        <v>104.896</v>
      </c>
      <c r="AH166" s="24">
        <f>AG166-AI166</f>
        <v>104.896</v>
      </c>
      <c r="AI166" s="24"/>
      <c r="AJ166" s="24">
        <f t="shared" si="733"/>
        <v>2.72</v>
      </c>
      <c r="AK166" s="24">
        <v>36.61</v>
      </c>
      <c r="AL166" s="24">
        <f>AJ166*AK166</f>
        <v>99.5792</v>
      </c>
      <c r="AM166" s="24">
        <f>AL166-AN166</f>
        <v>99.5792</v>
      </c>
      <c r="AN166" s="24"/>
      <c r="AO166" s="24">
        <f t="shared" si="926"/>
        <v>5.7</v>
      </c>
      <c r="AP166" s="24">
        <f t="shared" si="927"/>
        <v>204.4752</v>
      </c>
      <c r="AQ166" s="24">
        <f t="shared" si="928"/>
        <v>204.4752</v>
      </c>
      <c r="AR166" s="24">
        <f t="shared" si="929"/>
        <v>0</v>
      </c>
    </row>
    <row r="167" spans="1:44" ht="31.5" hidden="1" x14ac:dyDescent="0.25">
      <c r="A167" s="17"/>
      <c r="B167" s="3" t="s">
        <v>157</v>
      </c>
      <c r="C167" s="24">
        <v>2.98</v>
      </c>
      <c r="D167" s="24">
        <v>32.270000000000003</v>
      </c>
      <c r="E167" s="24">
        <f>C167*D167*0.5</f>
        <v>48.082300000000004</v>
      </c>
      <c r="F167" s="24">
        <f>E167</f>
        <v>48.082300000000004</v>
      </c>
      <c r="G167" s="24"/>
      <c r="H167" s="24">
        <v>2.72</v>
      </c>
      <c r="I167" s="24">
        <v>33.85</v>
      </c>
      <c r="J167" s="24">
        <f>H167*I167*0.5</f>
        <v>46.036000000000008</v>
      </c>
      <c r="K167" s="24">
        <f>J167</f>
        <v>46.036000000000008</v>
      </c>
      <c r="L167" s="24"/>
      <c r="M167" s="24">
        <f t="shared" si="919"/>
        <v>5.7</v>
      </c>
      <c r="N167" s="24">
        <f>E167+J167</f>
        <v>94.118300000000005</v>
      </c>
      <c r="O167" s="24">
        <f>N167</f>
        <v>94.118300000000005</v>
      </c>
      <c r="P167" s="24">
        <v>0</v>
      </c>
      <c r="Q167" s="24">
        <f t="shared" si="921"/>
        <v>2.98</v>
      </c>
      <c r="R167" s="24">
        <v>33.85</v>
      </c>
      <c r="S167" s="24">
        <f>Q167*R167*0.5</f>
        <v>50.436500000000002</v>
      </c>
      <c r="T167" s="24">
        <f>S167</f>
        <v>50.436500000000002</v>
      </c>
      <c r="U167" s="24"/>
      <c r="V167" s="24">
        <f t="shared" si="922"/>
        <v>2.72</v>
      </c>
      <c r="W167" s="24">
        <v>35.200000000000003</v>
      </c>
      <c r="X167" s="24">
        <f>V167*W167*0.5</f>
        <v>47.872000000000007</v>
      </c>
      <c r="Y167" s="24">
        <f>X167</f>
        <v>47.872000000000007</v>
      </c>
      <c r="Z167" s="24"/>
      <c r="AA167" s="24">
        <f t="shared" si="923"/>
        <v>5.7</v>
      </c>
      <c r="AB167" s="24">
        <f>S167+X167</f>
        <v>98.308500000000009</v>
      </c>
      <c r="AC167" s="24">
        <f>AB167</f>
        <v>98.308500000000009</v>
      </c>
      <c r="AD167" s="24">
        <v>0</v>
      </c>
      <c r="AE167" s="24">
        <f t="shared" si="925"/>
        <v>2.98</v>
      </c>
      <c r="AF167" s="24">
        <v>35.200000000000003</v>
      </c>
      <c r="AG167" s="24">
        <f>AE167*AF167*0.5</f>
        <v>52.448</v>
      </c>
      <c r="AH167" s="24">
        <f>AG167</f>
        <v>52.448</v>
      </c>
      <c r="AI167" s="24"/>
      <c r="AJ167" s="24">
        <f t="shared" si="733"/>
        <v>2.72</v>
      </c>
      <c r="AK167" s="24">
        <v>36.61</v>
      </c>
      <c r="AL167" s="24">
        <f>AJ167*AK167*0.5</f>
        <v>49.7896</v>
      </c>
      <c r="AM167" s="24">
        <f>AL167</f>
        <v>49.7896</v>
      </c>
      <c r="AN167" s="24"/>
      <c r="AO167" s="24">
        <f t="shared" si="926"/>
        <v>5.7</v>
      </c>
      <c r="AP167" s="24">
        <f>AG167+AL167</f>
        <v>102.2376</v>
      </c>
      <c r="AQ167" s="24">
        <f>AP167</f>
        <v>102.2376</v>
      </c>
      <c r="AR167" s="24">
        <v>0</v>
      </c>
    </row>
    <row r="168" spans="1:44" ht="47.25" hidden="1" x14ac:dyDescent="0.25">
      <c r="A168" s="17"/>
      <c r="B168" s="3" t="s">
        <v>162</v>
      </c>
      <c r="C168" s="24">
        <v>2.98</v>
      </c>
      <c r="D168" s="24">
        <v>32.270000000000003</v>
      </c>
      <c r="E168" s="24">
        <f>C168*D168*2</f>
        <v>192.32920000000001</v>
      </c>
      <c r="F168" s="24">
        <f>E168-G168</f>
        <v>192.32920000000001</v>
      </c>
      <c r="G168" s="24"/>
      <c r="H168" s="24">
        <v>2.72</v>
      </c>
      <c r="I168" s="24">
        <v>33.85</v>
      </c>
      <c r="J168" s="24">
        <f>H168*I168*2</f>
        <v>184.14400000000003</v>
      </c>
      <c r="K168" s="24">
        <f>J168-L168</f>
        <v>184.14400000000003</v>
      </c>
      <c r="L168" s="24"/>
      <c r="M168" s="24">
        <f t="shared" si="919"/>
        <v>5.7</v>
      </c>
      <c r="N168" s="24">
        <f t="shared" ref="N168" si="930">E168+J168</f>
        <v>376.47320000000002</v>
      </c>
      <c r="O168" s="24">
        <f t="shared" ref="O168" si="931">F168+K168</f>
        <v>376.47320000000002</v>
      </c>
      <c r="P168" s="24">
        <f t="shared" ref="P168" si="932">G168+L168</f>
        <v>0</v>
      </c>
      <c r="Q168" s="24">
        <f t="shared" si="921"/>
        <v>2.98</v>
      </c>
      <c r="R168" s="24">
        <v>33.85</v>
      </c>
      <c r="S168" s="24">
        <f>Q168*R168*2</f>
        <v>201.74600000000001</v>
      </c>
      <c r="T168" s="24">
        <f>S168-U168</f>
        <v>201.74600000000001</v>
      </c>
      <c r="U168" s="24"/>
      <c r="V168" s="24">
        <f t="shared" si="922"/>
        <v>2.72</v>
      </c>
      <c r="W168" s="24">
        <v>35.200000000000003</v>
      </c>
      <c r="X168" s="24">
        <f>V168*W168*2</f>
        <v>191.48800000000003</v>
      </c>
      <c r="Y168" s="24">
        <f>X168-Z168</f>
        <v>191.48800000000003</v>
      </c>
      <c r="Z168" s="24"/>
      <c r="AA168" s="24">
        <f t="shared" si="923"/>
        <v>5.7</v>
      </c>
      <c r="AB168" s="24">
        <f t="shared" ref="AB168" si="933">S168+X168</f>
        <v>393.23400000000004</v>
      </c>
      <c r="AC168" s="24">
        <f t="shared" ref="AC168" si="934">T168+Y168</f>
        <v>393.23400000000004</v>
      </c>
      <c r="AD168" s="24">
        <f t="shared" ref="AD168" si="935">U168+Z168</f>
        <v>0</v>
      </c>
      <c r="AE168" s="24">
        <f t="shared" si="925"/>
        <v>2.98</v>
      </c>
      <c r="AF168" s="24">
        <v>35.200000000000003</v>
      </c>
      <c r="AG168" s="24">
        <f>AE168*AF168*2</f>
        <v>209.792</v>
      </c>
      <c r="AH168" s="24">
        <f>AG168-AI168</f>
        <v>209.792</v>
      </c>
      <c r="AI168" s="24"/>
      <c r="AJ168" s="24">
        <f t="shared" si="733"/>
        <v>2.72</v>
      </c>
      <c r="AK168" s="24">
        <v>36.61</v>
      </c>
      <c r="AL168" s="24">
        <f>AJ168*AK168*2</f>
        <v>199.1584</v>
      </c>
      <c r="AM168" s="24">
        <f>AL168-AN168</f>
        <v>199.1584</v>
      </c>
      <c r="AN168" s="24"/>
      <c r="AO168" s="24">
        <f t="shared" si="926"/>
        <v>5.7</v>
      </c>
      <c r="AP168" s="24">
        <f t="shared" ref="AP168" si="936">AG168+AL168</f>
        <v>408.9504</v>
      </c>
      <c r="AQ168" s="24">
        <f t="shared" ref="AQ168" si="937">AH168+AM168</f>
        <v>408.9504</v>
      </c>
      <c r="AR168" s="24">
        <f t="shared" ref="AR168" si="938">AI168+AN168</f>
        <v>0</v>
      </c>
    </row>
    <row r="169" spans="1:44" s="15" customFormat="1" ht="31.5" hidden="1" x14ac:dyDescent="0.25">
      <c r="A169" s="22" t="s">
        <v>99</v>
      </c>
      <c r="B169" s="10" t="s">
        <v>156</v>
      </c>
      <c r="C169" s="8"/>
      <c r="D169" s="8"/>
      <c r="E169" s="8">
        <f t="shared" ref="E169:G169" si="939">E170+E171+E172+E173</f>
        <v>1520.7277500000002</v>
      </c>
      <c r="F169" s="8">
        <f t="shared" si="939"/>
        <v>1520.7277500000002</v>
      </c>
      <c r="G169" s="8">
        <f t="shared" si="939"/>
        <v>0</v>
      </c>
      <c r="H169" s="8"/>
      <c r="I169" s="8"/>
      <c r="J169" s="8">
        <f t="shared" ref="J169:L169" si="940">J170+J171+J172+J173</f>
        <v>1724.4900000000002</v>
      </c>
      <c r="K169" s="8">
        <f t="shared" si="940"/>
        <v>1724.4900000000002</v>
      </c>
      <c r="L169" s="8">
        <f t="shared" si="940"/>
        <v>0</v>
      </c>
      <c r="M169" s="8"/>
      <c r="N169" s="8">
        <f t="shared" ref="N169:P169" si="941">N170+N171+N172+N173</f>
        <v>3245.2177500000003</v>
      </c>
      <c r="O169" s="8">
        <f t="shared" si="941"/>
        <v>3245.2177500000003</v>
      </c>
      <c r="P169" s="8">
        <f t="shared" si="941"/>
        <v>0</v>
      </c>
      <c r="Q169" s="8"/>
      <c r="R169" s="8"/>
      <c r="S169" s="8">
        <f t="shared" ref="S169:U169" si="942">S170+S171+S172+S173</f>
        <v>1595.1532500000003</v>
      </c>
      <c r="T169" s="8">
        <f t="shared" si="942"/>
        <v>1595.1532500000003</v>
      </c>
      <c r="U169" s="8">
        <f t="shared" si="942"/>
        <v>0</v>
      </c>
      <c r="V169" s="8"/>
      <c r="W169" s="8"/>
      <c r="X169" s="8">
        <f t="shared" ref="X169:Z169" si="943">X170+X171+X172+X173</f>
        <v>1793.3400000000001</v>
      </c>
      <c r="Y169" s="8">
        <f t="shared" si="943"/>
        <v>1793.3400000000001</v>
      </c>
      <c r="Z169" s="8">
        <f t="shared" si="943"/>
        <v>0</v>
      </c>
      <c r="AA169" s="8"/>
      <c r="AB169" s="8">
        <f t="shared" ref="AB169:AD169" si="944">AB170+AB171+AB172+AB173</f>
        <v>3388.4932500000004</v>
      </c>
      <c r="AC169" s="8">
        <f t="shared" si="944"/>
        <v>3388.4932500000004</v>
      </c>
      <c r="AD169" s="8">
        <f t="shared" si="944"/>
        <v>0</v>
      </c>
      <c r="AE169" s="8"/>
      <c r="AF169" s="8"/>
      <c r="AG169" s="8">
        <f t="shared" ref="AG169:AI169" si="945">AG170+AG171+AG172+AG173</f>
        <v>1658.8395</v>
      </c>
      <c r="AH169" s="8">
        <f t="shared" si="945"/>
        <v>1658.8395</v>
      </c>
      <c r="AI169" s="8">
        <f t="shared" si="945"/>
        <v>0</v>
      </c>
      <c r="AJ169" s="8"/>
      <c r="AK169" s="8"/>
      <c r="AL169" s="8">
        <f t="shared" ref="AL169:AN169" si="946">AL170+AL171+AL172+AL173</f>
        <v>1865.1060000000002</v>
      </c>
      <c r="AM169" s="8">
        <f t="shared" si="946"/>
        <v>1865.1060000000002</v>
      </c>
      <c r="AN169" s="8">
        <f t="shared" si="946"/>
        <v>0</v>
      </c>
      <c r="AO169" s="8"/>
      <c r="AP169" s="8">
        <f t="shared" ref="AP169:AR169" si="947">AP170+AP171+AP172+AP173</f>
        <v>3523.9455000000003</v>
      </c>
      <c r="AQ169" s="8">
        <f t="shared" si="947"/>
        <v>3523.9455000000003</v>
      </c>
      <c r="AR169" s="8">
        <f t="shared" si="947"/>
        <v>0</v>
      </c>
    </row>
    <row r="170" spans="1:44" hidden="1" x14ac:dyDescent="0.25">
      <c r="A170" s="17"/>
      <c r="B170" s="3" t="s">
        <v>23</v>
      </c>
      <c r="C170" s="24">
        <v>9.99</v>
      </c>
      <c r="D170" s="24">
        <v>39.28</v>
      </c>
      <c r="E170" s="24">
        <f>C170*D170</f>
        <v>392.40720000000005</v>
      </c>
      <c r="F170" s="24">
        <f>E170-G170</f>
        <v>392.40720000000005</v>
      </c>
      <c r="G170" s="24"/>
      <c r="H170" s="24">
        <v>10.8</v>
      </c>
      <c r="I170" s="24">
        <v>41.2</v>
      </c>
      <c r="J170" s="24">
        <f>H170*I170</f>
        <v>444.96000000000004</v>
      </c>
      <c r="K170" s="24">
        <f>J170-L170</f>
        <v>444.96000000000004</v>
      </c>
      <c r="L170" s="24"/>
      <c r="M170" s="24">
        <f t="shared" ref="M170:M173" si="948">C170+H170</f>
        <v>20.79</v>
      </c>
      <c r="N170" s="24">
        <f t="shared" ref="N170:N171" si="949">E170+J170</f>
        <v>837.36720000000014</v>
      </c>
      <c r="O170" s="24">
        <f t="shared" ref="O170:O171" si="950">F170+K170</f>
        <v>837.36720000000014</v>
      </c>
      <c r="P170" s="24">
        <f t="shared" ref="P170:P171" si="951">G170+L170</f>
        <v>0</v>
      </c>
      <c r="Q170" s="24">
        <f t="shared" ref="Q170:Q173" si="952">C170</f>
        <v>9.99</v>
      </c>
      <c r="R170" s="24">
        <v>41.2</v>
      </c>
      <c r="S170" s="24">
        <f>Q170*R170</f>
        <v>411.58800000000002</v>
      </c>
      <c r="T170" s="24">
        <f>S170-U170</f>
        <v>411.58800000000002</v>
      </c>
      <c r="U170" s="24"/>
      <c r="V170" s="24">
        <f t="shared" ref="V170:V173" si="953">H170</f>
        <v>10.8</v>
      </c>
      <c r="W170" s="24">
        <v>42.85</v>
      </c>
      <c r="X170" s="24">
        <f>V170*W170</f>
        <v>462.78000000000003</v>
      </c>
      <c r="Y170" s="24">
        <f>X170-Z170</f>
        <v>462.78000000000003</v>
      </c>
      <c r="Z170" s="24"/>
      <c r="AA170" s="24">
        <f t="shared" ref="AA170:AA173" si="954">Q170+V170</f>
        <v>20.79</v>
      </c>
      <c r="AB170" s="24">
        <f t="shared" ref="AB170:AB171" si="955">S170+X170</f>
        <v>874.36800000000005</v>
      </c>
      <c r="AC170" s="24">
        <f t="shared" ref="AC170:AC171" si="956">T170+Y170</f>
        <v>874.36800000000005</v>
      </c>
      <c r="AD170" s="24">
        <f t="shared" ref="AD170:AD171" si="957">U170+Z170</f>
        <v>0</v>
      </c>
      <c r="AE170" s="24">
        <f t="shared" ref="AE170:AE173" si="958">C170</f>
        <v>9.99</v>
      </c>
      <c r="AF170" s="24">
        <v>42.85</v>
      </c>
      <c r="AG170" s="24">
        <f>AE170*AF170</f>
        <v>428.07150000000001</v>
      </c>
      <c r="AH170" s="24">
        <f>AG170-AI170</f>
        <v>428.07150000000001</v>
      </c>
      <c r="AI170" s="24"/>
      <c r="AJ170" s="24">
        <f t="shared" ref="AJ170:AJ173" si="959">H170</f>
        <v>10.8</v>
      </c>
      <c r="AK170" s="24">
        <v>44.56</v>
      </c>
      <c r="AL170" s="24">
        <f>AJ170*AK170</f>
        <v>481.24800000000005</v>
      </c>
      <c r="AM170" s="24">
        <f>AL170-AN170</f>
        <v>481.24800000000005</v>
      </c>
      <c r="AN170" s="24"/>
      <c r="AO170" s="24">
        <f t="shared" ref="AO170:AO173" si="960">AE170+AJ170</f>
        <v>20.79</v>
      </c>
      <c r="AP170" s="24">
        <f t="shared" ref="AP170:AP171" si="961">AG170+AL170</f>
        <v>909.31950000000006</v>
      </c>
      <c r="AQ170" s="24">
        <f t="shared" ref="AQ170:AQ171" si="962">AH170+AM170</f>
        <v>909.31950000000006</v>
      </c>
      <c r="AR170" s="24">
        <f t="shared" ref="AR170:AR171" si="963">AI170+AN170</f>
        <v>0</v>
      </c>
    </row>
    <row r="171" spans="1:44" hidden="1" x14ac:dyDescent="0.25">
      <c r="A171" s="17"/>
      <c r="B171" s="3" t="s">
        <v>25</v>
      </c>
      <c r="C171" s="24">
        <v>9.99</v>
      </c>
      <c r="D171" s="24">
        <v>32.270000000000003</v>
      </c>
      <c r="E171" s="24">
        <f>C171*D171</f>
        <v>322.37730000000005</v>
      </c>
      <c r="F171" s="24">
        <f>E171-G171</f>
        <v>322.37730000000005</v>
      </c>
      <c r="G171" s="24"/>
      <c r="H171" s="24">
        <v>10.8</v>
      </c>
      <c r="I171" s="24">
        <v>33.85</v>
      </c>
      <c r="J171" s="24">
        <f>H171*I171</f>
        <v>365.58000000000004</v>
      </c>
      <c r="K171" s="24">
        <f>J171-L171</f>
        <v>365.58000000000004</v>
      </c>
      <c r="L171" s="24"/>
      <c r="M171" s="24">
        <f t="shared" si="948"/>
        <v>20.79</v>
      </c>
      <c r="N171" s="24">
        <f t="shared" si="949"/>
        <v>687.95730000000003</v>
      </c>
      <c r="O171" s="24">
        <f t="shared" si="950"/>
        <v>687.95730000000003</v>
      </c>
      <c r="P171" s="24">
        <f t="shared" si="951"/>
        <v>0</v>
      </c>
      <c r="Q171" s="24">
        <f t="shared" si="952"/>
        <v>9.99</v>
      </c>
      <c r="R171" s="24">
        <v>33.85</v>
      </c>
      <c r="S171" s="24">
        <f>Q171*R171</f>
        <v>338.16150000000005</v>
      </c>
      <c r="T171" s="24">
        <f>S171-U171</f>
        <v>338.16150000000005</v>
      </c>
      <c r="U171" s="24"/>
      <c r="V171" s="24">
        <f t="shared" si="953"/>
        <v>10.8</v>
      </c>
      <c r="W171" s="24">
        <v>35.200000000000003</v>
      </c>
      <c r="X171" s="24">
        <f>V171*W171</f>
        <v>380.16000000000008</v>
      </c>
      <c r="Y171" s="24">
        <f>X171-Z171</f>
        <v>380.16000000000008</v>
      </c>
      <c r="Z171" s="24"/>
      <c r="AA171" s="24">
        <f t="shared" si="954"/>
        <v>20.79</v>
      </c>
      <c r="AB171" s="24">
        <f t="shared" si="955"/>
        <v>718.32150000000013</v>
      </c>
      <c r="AC171" s="24">
        <f t="shared" si="956"/>
        <v>718.32150000000013</v>
      </c>
      <c r="AD171" s="24">
        <f t="shared" si="957"/>
        <v>0</v>
      </c>
      <c r="AE171" s="24">
        <f t="shared" si="958"/>
        <v>9.99</v>
      </c>
      <c r="AF171" s="24">
        <v>35.200000000000003</v>
      </c>
      <c r="AG171" s="24">
        <f>AE171*AF171</f>
        <v>351.64800000000002</v>
      </c>
      <c r="AH171" s="24">
        <f>AG171-AI171</f>
        <v>351.64800000000002</v>
      </c>
      <c r="AI171" s="24"/>
      <c r="AJ171" s="24">
        <f t="shared" si="959"/>
        <v>10.8</v>
      </c>
      <c r="AK171" s="24">
        <v>36.61</v>
      </c>
      <c r="AL171" s="24">
        <f>AJ171*AK171</f>
        <v>395.38800000000003</v>
      </c>
      <c r="AM171" s="24">
        <f>AL171-AN171</f>
        <v>395.38800000000003</v>
      </c>
      <c r="AN171" s="24"/>
      <c r="AO171" s="24">
        <f t="shared" si="960"/>
        <v>20.79</v>
      </c>
      <c r="AP171" s="24">
        <f t="shared" si="961"/>
        <v>747.03600000000006</v>
      </c>
      <c r="AQ171" s="24">
        <f t="shared" si="962"/>
        <v>747.03600000000006</v>
      </c>
      <c r="AR171" s="24">
        <f t="shared" si="963"/>
        <v>0</v>
      </c>
    </row>
    <row r="172" spans="1:44" ht="31.5" hidden="1" x14ac:dyDescent="0.25">
      <c r="A172" s="17"/>
      <c r="B172" s="3" t="s">
        <v>157</v>
      </c>
      <c r="C172" s="24">
        <v>9.99</v>
      </c>
      <c r="D172" s="24">
        <v>32.270000000000003</v>
      </c>
      <c r="E172" s="24">
        <f>C172*D172*0.5</f>
        <v>161.18865000000002</v>
      </c>
      <c r="F172" s="24">
        <f>E172</f>
        <v>161.18865000000002</v>
      </c>
      <c r="G172" s="24"/>
      <c r="H172" s="24">
        <v>10.8</v>
      </c>
      <c r="I172" s="24">
        <v>33.85</v>
      </c>
      <c r="J172" s="24">
        <f>H172*I172*0.5</f>
        <v>182.79000000000002</v>
      </c>
      <c r="K172" s="24">
        <f>J172</f>
        <v>182.79000000000002</v>
      </c>
      <c r="L172" s="24"/>
      <c r="M172" s="24">
        <f t="shared" si="948"/>
        <v>20.79</v>
      </c>
      <c r="N172" s="24">
        <f>E172+J172</f>
        <v>343.97865000000002</v>
      </c>
      <c r="O172" s="24">
        <f>N172</f>
        <v>343.97865000000002</v>
      </c>
      <c r="P172" s="24">
        <v>0</v>
      </c>
      <c r="Q172" s="24">
        <f t="shared" si="952"/>
        <v>9.99</v>
      </c>
      <c r="R172" s="24">
        <v>33.85</v>
      </c>
      <c r="S172" s="24">
        <f>Q172*R172*0.5</f>
        <v>169.08075000000002</v>
      </c>
      <c r="T172" s="24">
        <f>S172</f>
        <v>169.08075000000002</v>
      </c>
      <c r="U172" s="24"/>
      <c r="V172" s="24">
        <f t="shared" si="953"/>
        <v>10.8</v>
      </c>
      <c r="W172" s="24">
        <v>35.200000000000003</v>
      </c>
      <c r="X172" s="24">
        <f>V172*W172*0.5</f>
        <v>190.08000000000004</v>
      </c>
      <c r="Y172" s="24">
        <f>X172</f>
        <v>190.08000000000004</v>
      </c>
      <c r="Z172" s="24"/>
      <c r="AA172" s="24">
        <f t="shared" si="954"/>
        <v>20.79</v>
      </c>
      <c r="AB172" s="24">
        <f>S172+X172</f>
        <v>359.16075000000006</v>
      </c>
      <c r="AC172" s="24">
        <f>AB172</f>
        <v>359.16075000000006</v>
      </c>
      <c r="AD172" s="24">
        <v>0</v>
      </c>
      <c r="AE172" s="24">
        <f t="shared" si="958"/>
        <v>9.99</v>
      </c>
      <c r="AF172" s="24">
        <v>35.200000000000003</v>
      </c>
      <c r="AG172" s="24">
        <f>AE172*AF172*0.5</f>
        <v>175.82400000000001</v>
      </c>
      <c r="AH172" s="24">
        <f>AG172</f>
        <v>175.82400000000001</v>
      </c>
      <c r="AI172" s="24"/>
      <c r="AJ172" s="24">
        <f t="shared" si="959"/>
        <v>10.8</v>
      </c>
      <c r="AK172" s="24">
        <v>36.61</v>
      </c>
      <c r="AL172" s="24">
        <f>AJ172*AK172*0.5</f>
        <v>197.69400000000002</v>
      </c>
      <c r="AM172" s="24">
        <f>AL172</f>
        <v>197.69400000000002</v>
      </c>
      <c r="AN172" s="24"/>
      <c r="AO172" s="24">
        <f t="shared" si="960"/>
        <v>20.79</v>
      </c>
      <c r="AP172" s="24">
        <f>AG172+AL172</f>
        <v>373.51800000000003</v>
      </c>
      <c r="AQ172" s="24">
        <f>AP172</f>
        <v>373.51800000000003</v>
      </c>
      <c r="AR172" s="24">
        <v>0</v>
      </c>
    </row>
    <row r="173" spans="1:44" ht="47.25" hidden="1" x14ac:dyDescent="0.25">
      <c r="A173" s="17"/>
      <c r="B173" s="3" t="s">
        <v>162</v>
      </c>
      <c r="C173" s="24">
        <v>9.99</v>
      </c>
      <c r="D173" s="24">
        <v>32.270000000000003</v>
      </c>
      <c r="E173" s="24">
        <f>C173*D173*2</f>
        <v>644.7546000000001</v>
      </c>
      <c r="F173" s="24">
        <f>E173-G173</f>
        <v>644.7546000000001</v>
      </c>
      <c r="G173" s="24"/>
      <c r="H173" s="24">
        <v>10.8</v>
      </c>
      <c r="I173" s="24">
        <v>33.85</v>
      </c>
      <c r="J173" s="24">
        <f>H173*I173*2</f>
        <v>731.16000000000008</v>
      </c>
      <c r="K173" s="24">
        <f>J173-L173</f>
        <v>731.16000000000008</v>
      </c>
      <c r="L173" s="24"/>
      <c r="M173" s="24">
        <f t="shared" si="948"/>
        <v>20.79</v>
      </c>
      <c r="N173" s="24">
        <f t="shared" ref="N173" si="964">E173+J173</f>
        <v>1375.9146000000001</v>
      </c>
      <c r="O173" s="24">
        <f t="shared" ref="O173" si="965">F173+K173</f>
        <v>1375.9146000000001</v>
      </c>
      <c r="P173" s="24">
        <f t="shared" ref="P173" si="966">G173+L173</f>
        <v>0</v>
      </c>
      <c r="Q173" s="24">
        <f t="shared" si="952"/>
        <v>9.99</v>
      </c>
      <c r="R173" s="24">
        <v>33.85</v>
      </c>
      <c r="S173" s="24">
        <f>Q173*R173*2</f>
        <v>676.32300000000009</v>
      </c>
      <c r="T173" s="24">
        <f>S173-U173</f>
        <v>676.32300000000009</v>
      </c>
      <c r="U173" s="24"/>
      <c r="V173" s="24">
        <f t="shared" si="953"/>
        <v>10.8</v>
      </c>
      <c r="W173" s="24">
        <v>35.200000000000003</v>
      </c>
      <c r="X173" s="24">
        <f>V173*W173*2</f>
        <v>760.32000000000016</v>
      </c>
      <c r="Y173" s="24">
        <f>X173-Z173</f>
        <v>760.32000000000016</v>
      </c>
      <c r="Z173" s="24"/>
      <c r="AA173" s="24">
        <f t="shared" si="954"/>
        <v>20.79</v>
      </c>
      <c r="AB173" s="24">
        <f t="shared" ref="AB173" si="967">S173+X173</f>
        <v>1436.6430000000003</v>
      </c>
      <c r="AC173" s="24">
        <f t="shared" ref="AC173" si="968">T173+Y173</f>
        <v>1436.6430000000003</v>
      </c>
      <c r="AD173" s="24">
        <f t="shared" ref="AD173" si="969">U173+Z173</f>
        <v>0</v>
      </c>
      <c r="AE173" s="24">
        <f t="shared" si="958"/>
        <v>9.99</v>
      </c>
      <c r="AF173" s="24">
        <v>35.200000000000003</v>
      </c>
      <c r="AG173" s="24">
        <f>AE173*AF173*2</f>
        <v>703.29600000000005</v>
      </c>
      <c r="AH173" s="24">
        <f>AG173-AI173</f>
        <v>703.29600000000005</v>
      </c>
      <c r="AI173" s="24"/>
      <c r="AJ173" s="24">
        <f t="shared" si="959"/>
        <v>10.8</v>
      </c>
      <c r="AK173" s="24">
        <v>36.61</v>
      </c>
      <c r="AL173" s="24">
        <f>AJ173*AK173*2</f>
        <v>790.77600000000007</v>
      </c>
      <c r="AM173" s="24">
        <f>AL173-AN173</f>
        <v>790.77600000000007</v>
      </c>
      <c r="AN173" s="24"/>
      <c r="AO173" s="24">
        <f t="shared" si="960"/>
        <v>20.79</v>
      </c>
      <c r="AP173" s="24">
        <f t="shared" ref="AP173" si="970">AG173+AL173</f>
        <v>1494.0720000000001</v>
      </c>
      <c r="AQ173" s="24">
        <f t="shared" ref="AQ173" si="971">AH173+AM173</f>
        <v>1494.0720000000001</v>
      </c>
      <c r="AR173" s="24">
        <f t="shared" ref="AR173" si="972">AI173+AN173</f>
        <v>0</v>
      </c>
    </row>
    <row r="174" spans="1:44" s="15" customFormat="1" ht="47.25" hidden="1" x14ac:dyDescent="0.25">
      <c r="A174" s="22" t="s">
        <v>100</v>
      </c>
      <c r="B174" s="7" t="s">
        <v>145</v>
      </c>
      <c r="C174" s="8"/>
      <c r="D174" s="8"/>
      <c r="E174" s="8">
        <f t="shared" ref="E174" si="973">E175+E176+E177+E178+E179</f>
        <v>262.70614999999998</v>
      </c>
      <c r="F174" s="8">
        <f t="shared" ref="F174" si="974">F175+F176+F177+F178+F179</f>
        <v>262.70614999999998</v>
      </c>
      <c r="G174" s="8">
        <f t="shared" ref="G174" si="975">G175+G176+G177+G178+G179</f>
        <v>0</v>
      </c>
      <c r="H174" s="8"/>
      <c r="I174" s="8"/>
      <c r="J174" s="8">
        <f t="shared" ref="J174" si="976">J175+J176+J177+J178+J179</f>
        <v>355.84325000000001</v>
      </c>
      <c r="K174" s="8">
        <f t="shared" ref="K174" si="977">K175+K176+K177+K178+K179</f>
        <v>355.84325000000001</v>
      </c>
      <c r="L174" s="8">
        <f t="shared" ref="L174" si="978">L175+L176+L177+L178+L179</f>
        <v>0</v>
      </c>
      <c r="M174" s="8"/>
      <c r="N174" s="8">
        <f t="shared" ref="N174" si="979">N175+N176+N177+N178+N179</f>
        <v>618.54940000000011</v>
      </c>
      <c r="O174" s="8">
        <f t="shared" ref="O174" si="980">O175+O176+O177+O178+O179</f>
        <v>618.54940000000011</v>
      </c>
      <c r="P174" s="8">
        <f t="shared" ref="P174" si="981">P175+P176+P177+P178+P179</f>
        <v>0</v>
      </c>
      <c r="Q174" s="8"/>
      <c r="R174" s="8"/>
      <c r="S174" s="8">
        <f t="shared" ref="S174" si="982">S175+S176+S177+S178+S179</f>
        <v>275.56684999999999</v>
      </c>
      <c r="T174" s="8">
        <f t="shared" ref="T174" si="983">T175+T176+T177+T178+T179</f>
        <v>275.56684999999999</v>
      </c>
      <c r="U174" s="8">
        <f t="shared" ref="U174" si="984">U175+U176+U177+U178+U179</f>
        <v>0</v>
      </c>
      <c r="V174" s="8"/>
      <c r="W174" s="8"/>
      <c r="X174" s="8">
        <f t="shared" ref="X174" si="985">X175+X176+X177+X178+X179</f>
        <v>370.05200000000002</v>
      </c>
      <c r="Y174" s="8">
        <f t="shared" ref="Y174" si="986">Y175+Y176+Y177+Y178+Y179</f>
        <v>370.05200000000002</v>
      </c>
      <c r="Z174" s="8">
        <f t="shared" ref="Z174" si="987">Z175+Z176+Z177+Z178+Z179</f>
        <v>0</v>
      </c>
      <c r="AA174" s="8"/>
      <c r="AB174" s="8">
        <f t="shared" ref="AB174" si="988">AB175+AB176+AB177+AB178+AB179</f>
        <v>645.61884999999995</v>
      </c>
      <c r="AC174" s="8">
        <f t="shared" ref="AC174" si="989">AC175+AC176+AC177+AC178+AC179</f>
        <v>645.61884999999995</v>
      </c>
      <c r="AD174" s="8">
        <f t="shared" ref="AD174" si="990">AD175+AD176+AD177+AD178+AD179</f>
        <v>0</v>
      </c>
      <c r="AE174" s="8"/>
      <c r="AF174" s="8"/>
      <c r="AG174" s="8">
        <f t="shared" ref="AG174:AI174" si="991">AG175+AG176+AG177+AG178+AG179</f>
        <v>286.57100000000003</v>
      </c>
      <c r="AH174" s="8">
        <f t="shared" si="991"/>
        <v>286.57100000000003</v>
      </c>
      <c r="AI174" s="8">
        <f t="shared" si="991"/>
        <v>0</v>
      </c>
      <c r="AJ174" s="8"/>
      <c r="AK174" s="8"/>
      <c r="AL174" s="8">
        <f t="shared" ref="AL174:AN174" si="992">AL175+AL176+AL177+AL178+AL179</f>
        <v>384.86054999999999</v>
      </c>
      <c r="AM174" s="8">
        <f t="shared" si="992"/>
        <v>384.86054999999999</v>
      </c>
      <c r="AN174" s="8">
        <f t="shared" si="992"/>
        <v>0</v>
      </c>
      <c r="AO174" s="8"/>
      <c r="AP174" s="8">
        <f t="shared" ref="AP174:AR174" si="993">AP175+AP176+AP177+AP178+AP179</f>
        <v>671.43155000000002</v>
      </c>
      <c r="AQ174" s="8">
        <f t="shared" si="993"/>
        <v>671.43155000000002</v>
      </c>
      <c r="AR174" s="8">
        <f t="shared" si="993"/>
        <v>0</v>
      </c>
    </row>
    <row r="175" spans="1:44" hidden="1" x14ac:dyDescent="0.25">
      <c r="A175" s="17"/>
      <c r="B175" s="3" t="s">
        <v>43</v>
      </c>
      <c r="C175" s="24">
        <v>1.1200000000000001</v>
      </c>
      <c r="D175" s="24">
        <v>39.28</v>
      </c>
      <c r="E175" s="24">
        <f>C175*D175</f>
        <v>43.993600000000008</v>
      </c>
      <c r="F175" s="24">
        <f>E175-G175</f>
        <v>43.993600000000008</v>
      </c>
      <c r="G175" s="24"/>
      <c r="H175" s="24">
        <v>1.74</v>
      </c>
      <c r="I175" s="24">
        <v>41.2</v>
      </c>
      <c r="J175" s="24">
        <f>H175*I175</f>
        <v>71.688000000000002</v>
      </c>
      <c r="K175" s="24">
        <f>J175-L175</f>
        <v>71.688000000000002</v>
      </c>
      <c r="L175" s="24"/>
      <c r="M175" s="24">
        <f t="shared" ref="M175:M179" si="994">C175+H175</f>
        <v>2.8600000000000003</v>
      </c>
      <c r="N175" s="24">
        <f t="shared" ref="N175:P177" si="995">E175+J175</f>
        <v>115.6816</v>
      </c>
      <c r="O175" s="24">
        <f t="shared" si="995"/>
        <v>115.6816</v>
      </c>
      <c r="P175" s="24">
        <f t="shared" si="995"/>
        <v>0</v>
      </c>
      <c r="Q175" s="24">
        <f t="shared" ref="Q175:Q179" si="996">C175</f>
        <v>1.1200000000000001</v>
      </c>
      <c r="R175" s="24">
        <v>41.2</v>
      </c>
      <c r="S175" s="24">
        <f>Q175*R175</f>
        <v>46.144000000000005</v>
      </c>
      <c r="T175" s="24">
        <f>S175-U175</f>
        <v>46.144000000000005</v>
      </c>
      <c r="U175" s="24"/>
      <c r="V175" s="24">
        <f t="shared" ref="V175:V179" si="997">H175</f>
        <v>1.74</v>
      </c>
      <c r="W175" s="24">
        <v>42.85</v>
      </c>
      <c r="X175" s="24">
        <f>V175*W175</f>
        <v>74.558999999999997</v>
      </c>
      <c r="Y175" s="24">
        <f>X175-Z175</f>
        <v>74.558999999999997</v>
      </c>
      <c r="Z175" s="24"/>
      <c r="AA175" s="24">
        <f t="shared" ref="AA175:AA179" si="998">Q175+V175</f>
        <v>2.8600000000000003</v>
      </c>
      <c r="AB175" s="24">
        <f t="shared" ref="AB175:AD177" si="999">S175+X175</f>
        <v>120.703</v>
      </c>
      <c r="AC175" s="24">
        <f t="shared" si="999"/>
        <v>120.703</v>
      </c>
      <c r="AD175" s="24">
        <f t="shared" si="999"/>
        <v>0</v>
      </c>
      <c r="AE175" s="24">
        <f t="shared" ref="AE175:AE179" si="1000">C175</f>
        <v>1.1200000000000001</v>
      </c>
      <c r="AF175" s="24">
        <v>42.85</v>
      </c>
      <c r="AG175" s="24">
        <f>AE175*AF175</f>
        <v>47.992000000000004</v>
      </c>
      <c r="AH175" s="24">
        <f>AG175-AI175</f>
        <v>47.992000000000004</v>
      </c>
      <c r="AI175" s="24"/>
      <c r="AJ175" s="24">
        <f t="shared" si="733"/>
        <v>1.74</v>
      </c>
      <c r="AK175" s="24">
        <v>44.56</v>
      </c>
      <c r="AL175" s="24">
        <f>AJ175*AK175</f>
        <v>77.534400000000005</v>
      </c>
      <c r="AM175" s="24">
        <f>AL175-AN175</f>
        <v>77.534400000000005</v>
      </c>
      <c r="AN175" s="24"/>
      <c r="AO175" s="24">
        <f t="shared" ref="AO175:AO179" si="1001">AE175+AJ175</f>
        <v>2.8600000000000003</v>
      </c>
      <c r="AP175" s="24">
        <f t="shared" ref="AP175:AP177" si="1002">AG175+AL175</f>
        <v>125.52640000000001</v>
      </c>
      <c r="AQ175" s="24">
        <f t="shared" ref="AQ175:AQ177" si="1003">AH175+AM175</f>
        <v>125.52640000000001</v>
      </c>
      <c r="AR175" s="24">
        <f t="shared" ref="AR175:AR177" si="1004">AI175+AN175</f>
        <v>0</v>
      </c>
    </row>
    <row r="176" spans="1:44" hidden="1" x14ac:dyDescent="0.25">
      <c r="A176" s="17"/>
      <c r="B176" s="3" t="s">
        <v>44</v>
      </c>
      <c r="C176" s="24">
        <v>1.43</v>
      </c>
      <c r="D176" s="24">
        <v>32.270000000000003</v>
      </c>
      <c r="E176" s="24">
        <f>C176*D176</f>
        <v>46.146100000000004</v>
      </c>
      <c r="F176" s="24">
        <f>E176-G176</f>
        <v>46.146100000000004</v>
      </c>
      <c r="G176" s="24"/>
      <c r="H176" s="24">
        <v>1.99</v>
      </c>
      <c r="I176" s="24">
        <v>33.85</v>
      </c>
      <c r="J176" s="24">
        <f>H176*I176</f>
        <v>67.361500000000007</v>
      </c>
      <c r="K176" s="24">
        <f>J176-L176</f>
        <v>67.361500000000007</v>
      </c>
      <c r="L176" s="24"/>
      <c r="M176" s="24">
        <f t="shared" si="994"/>
        <v>3.42</v>
      </c>
      <c r="N176" s="24">
        <f t="shared" si="995"/>
        <v>113.50760000000001</v>
      </c>
      <c r="O176" s="24">
        <f t="shared" si="995"/>
        <v>113.50760000000001</v>
      </c>
      <c r="P176" s="24">
        <f t="shared" si="995"/>
        <v>0</v>
      </c>
      <c r="Q176" s="24">
        <f t="shared" si="996"/>
        <v>1.43</v>
      </c>
      <c r="R176" s="24">
        <v>33.85</v>
      </c>
      <c r="S176" s="24">
        <f>Q176*R176</f>
        <v>48.405499999999996</v>
      </c>
      <c r="T176" s="24">
        <f>S176-U176</f>
        <v>48.405499999999996</v>
      </c>
      <c r="U176" s="24"/>
      <c r="V176" s="24">
        <f t="shared" si="997"/>
        <v>1.99</v>
      </c>
      <c r="W176" s="24">
        <v>35.200000000000003</v>
      </c>
      <c r="X176" s="24">
        <f>V176*W176</f>
        <v>70.048000000000002</v>
      </c>
      <c r="Y176" s="24">
        <f>X176-Z176</f>
        <v>70.048000000000002</v>
      </c>
      <c r="Z176" s="24"/>
      <c r="AA176" s="24">
        <f t="shared" si="998"/>
        <v>3.42</v>
      </c>
      <c r="AB176" s="24">
        <f t="shared" si="999"/>
        <v>118.45349999999999</v>
      </c>
      <c r="AC176" s="24">
        <f t="shared" si="999"/>
        <v>118.45349999999999</v>
      </c>
      <c r="AD176" s="24">
        <f t="shared" si="999"/>
        <v>0</v>
      </c>
      <c r="AE176" s="24">
        <f t="shared" si="1000"/>
        <v>1.43</v>
      </c>
      <c r="AF176" s="24">
        <v>35.200000000000003</v>
      </c>
      <c r="AG176" s="24">
        <f>AE176*AF176</f>
        <v>50.335999999999999</v>
      </c>
      <c r="AH176" s="24">
        <f>AG176-AI176</f>
        <v>50.335999999999999</v>
      </c>
      <c r="AI176" s="24"/>
      <c r="AJ176" s="24">
        <f t="shared" si="733"/>
        <v>1.99</v>
      </c>
      <c r="AK176" s="24">
        <v>36.61</v>
      </c>
      <c r="AL176" s="24">
        <f>AJ176*AK176</f>
        <v>72.853899999999996</v>
      </c>
      <c r="AM176" s="24">
        <f>AL176-AN176</f>
        <v>72.853899999999996</v>
      </c>
      <c r="AN176" s="24"/>
      <c r="AO176" s="24">
        <f t="shared" si="1001"/>
        <v>3.42</v>
      </c>
      <c r="AP176" s="24">
        <f t="shared" si="1002"/>
        <v>123.18989999999999</v>
      </c>
      <c r="AQ176" s="24">
        <f t="shared" si="1003"/>
        <v>123.18989999999999</v>
      </c>
      <c r="AR176" s="24">
        <f t="shared" si="1004"/>
        <v>0</v>
      </c>
    </row>
    <row r="177" spans="1:44" hidden="1" x14ac:dyDescent="0.25">
      <c r="A177" s="17"/>
      <c r="B177" s="3" t="s">
        <v>24</v>
      </c>
      <c r="C177" s="24">
        <v>0.31</v>
      </c>
      <c r="D177" s="24">
        <v>184.52</v>
      </c>
      <c r="E177" s="24">
        <f>C177*D177</f>
        <v>57.2012</v>
      </c>
      <c r="F177" s="24">
        <f>E177-G177</f>
        <v>57.2012</v>
      </c>
      <c r="G177" s="24"/>
      <c r="H177" s="24">
        <v>0.25</v>
      </c>
      <c r="I177" s="24">
        <v>193.56</v>
      </c>
      <c r="J177" s="24">
        <f>H177*I177</f>
        <v>48.39</v>
      </c>
      <c r="K177" s="24">
        <f>J177-L177</f>
        <v>48.39</v>
      </c>
      <c r="L177" s="24"/>
      <c r="M177" s="24">
        <f t="shared" si="994"/>
        <v>0.56000000000000005</v>
      </c>
      <c r="N177" s="24">
        <f t="shared" si="995"/>
        <v>105.5912</v>
      </c>
      <c r="O177" s="24">
        <f t="shared" si="995"/>
        <v>105.5912</v>
      </c>
      <c r="P177" s="24">
        <f t="shared" si="995"/>
        <v>0</v>
      </c>
      <c r="Q177" s="24">
        <f t="shared" si="996"/>
        <v>0.31</v>
      </c>
      <c r="R177" s="24">
        <v>193.56</v>
      </c>
      <c r="S177" s="24">
        <f>Q177*R177</f>
        <v>60.003599999999999</v>
      </c>
      <c r="T177" s="24">
        <f>S177-U177</f>
        <v>60.003599999999999</v>
      </c>
      <c r="U177" s="24"/>
      <c r="V177" s="24">
        <f t="shared" si="997"/>
        <v>0.25</v>
      </c>
      <c r="W177" s="24">
        <v>201.3</v>
      </c>
      <c r="X177" s="24">
        <f>V177*W177</f>
        <v>50.325000000000003</v>
      </c>
      <c r="Y177" s="24">
        <f>X177-Z177</f>
        <v>50.325000000000003</v>
      </c>
      <c r="Z177" s="24"/>
      <c r="AA177" s="24">
        <f t="shared" si="998"/>
        <v>0.56000000000000005</v>
      </c>
      <c r="AB177" s="24">
        <f t="shared" si="999"/>
        <v>110.32859999999999</v>
      </c>
      <c r="AC177" s="24">
        <f t="shared" si="999"/>
        <v>110.32859999999999</v>
      </c>
      <c r="AD177" s="24">
        <f t="shared" si="999"/>
        <v>0</v>
      </c>
      <c r="AE177" s="24">
        <f t="shared" si="1000"/>
        <v>0.31</v>
      </c>
      <c r="AF177" s="24">
        <v>201.3</v>
      </c>
      <c r="AG177" s="24">
        <f>AE177*AF177</f>
        <v>62.403000000000006</v>
      </c>
      <c r="AH177" s="24">
        <f>AG177-AI177</f>
        <v>62.403000000000006</v>
      </c>
      <c r="AI177" s="24"/>
      <c r="AJ177" s="24">
        <f t="shared" si="733"/>
        <v>0.25</v>
      </c>
      <c r="AK177" s="24">
        <v>209.35</v>
      </c>
      <c r="AL177" s="24">
        <f>AJ177*AK177</f>
        <v>52.337499999999999</v>
      </c>
      <c r="AM177" s="24">
        <f>AL177-AN177</f>
        <v>52.337499999999999</v>
      </c>
      <c r="AN177" s="24"/>
      <c r="AO177" s="24">
        <f t="shared" si="1001"/>
        <v>0.56000000000000005</v>
      </c>
      <c r="AP177" s="24">
        <f t="shared" si="1002"/>
        <v>114.7405</v>
      </c>
      <c r="AQ177" s="24">
        <f t="shared" si="1003"/>
        <v>114.7405</v>
      </c>
      <c r="AR177" s="24">
        <f t="shared" si="1004"/>
        <v>0</v>
      </c>
    </row>
    <row r="178" spans="1:44" ht="31.5" hidden="1" x14ac:dyDescent="0.25">
      <c r="A178" s="17"/>
      <c r="B178" s="3" t="s">
        <v>157</v>
      </c>
      <c r="C178" s="24">
        <v>1.43</v>
      </c>
      <c r="D178" s="24">
        <v>32.270000000000003</v>
      </c>
      <c r="E178" s="24">
        <f>C178*D178*0.5</f>
        <v>23.073050000000002</v>
      </c>
      <c r="F178" s="24">
        <f>E178</f>
        <v>23.073050000000002</v>
      </c>
      <c r="G178" s="24"/>
      <c r="H178" s="24">
        <v>1.99</v>
      </c>
      <c r="I178" s="24">
        <v>33.85</v>
      </c>
      <c r="J178" s="24">
        <f>H178*I178*0.5</f>
        <v>33.680750000000003</v>
      </c>
      <c r="K178" s="24">
        <f>J178</f>
        <v>33.680750000000003</v>
      </c>
      <c r="L178" s="24"/>
      <c r="M178" s="24">
        <f t="shared" si="994"/>
        <v>3.42</v>
      </c>
      <c r="N178" s="24">
        <f>E178+J178</f>
        <v>56.753800000000005</v>
      </c>
      <c r="O178" s="24">
        <f>N178</f>
        <v>56.753800000000005</v>
      </c>
      <c r="P178" s="24">
        <v>0</v>
      </c>
      <c r="Q178" s="24">
        <f t="shared" si="996"/>
        <v>1.43</v>
      </c>
      <c r="R178" s="24">
        <v>33.85</v>
      </c>
      <c r="S178" s="24">
        <f>Q178*R178*0.5</f>
        <v>24.202749999999998</v>
      </c>
      <c r="T178" s="24">
        <f>S178</f>
        <v>24.202749999999998</v>
      </c>
      <c r="U178" s="24"/>
      <c r="V178" s="24">
        <f t="shared" si="997"/>
        <v>1.99</v>
      </c>
      <c r="W178" s="24">
        <v>35.200000000000003</v>
      </c>
      <c r="X178" s="24">
        <f>V178*W178*0.5</f>
        <v>35.024000000000001</v>
      </c>
      <c r="Y178" s="24">
        <f>X178</f>
        <v>35.024000000000001</v>
      </c>
      <c r="Z178" s="24"/>
      <c r="AA178" s="24">
        <f t="shared" si="998"/>
        <v>3.42</v>
      </c>
      <c r="AB178" s="24">
        <f>S178+X178</f>
        <v>59.226749999999996</v>
      </c>
      <c r="AC178" s="24">
        <f>AB178</f>
        <v>59.226749999999996</v>
      </c>
      <c r="AD178" s="24">
        <v>0</v>
      </c>
      <c r="AE178" s="24">
        <f t="shared" si="1000"/>
        <v>1.43</v>
      </c>
      <c r="AF178" s="24">
        <v>35.200000000000003</v>
      </c>
      <c r="AG178" s="24">
        <f>AE178*AF178*0.5</f>
        <v>25.167999999999999</v>
      </c>
      <c r="AH178" s="24">
        <f>AG178</f>
        <v>25.167999999999999</v>
      </c>
      <c r="AI178" s="24"/>
      <c r="AJ178" s="24">
        <f t="shared" si="733"/>
        <v>1.99</v>
      </c>
      <c r="AK178" s="24">
        <v>36.61</v>
      </c>
      <c r="AL178" s="24">
        <f>AJ178*AK178*0.5</f>
        <v>36.426949999999998</v>
      </c>
      <c r="AM178" s="24">
        <f>AL178</f>
        <v>36.426949999999998</v>
      </c>
      <c r="AN178" s="24"/>
      <c r="AO178" s="24">
        <f t="shared" si="1001"/>
        <v>3.42</v>
      </c>
      <c r="AP178" s="24">
        <f>AG178+AL178</f>
        <v>61.594949999999997</v>
      </c>
      <c r="AQ178" s="24">
        <f>AP178</f>
        <v>61.594949999999997</v>
      </c>
      <c r="AR178" s="24">
        <v>0</v>
      </c>
    </row>
    <row r="179" spans="1:44" ht="47.25" hidden="1" x14ac:dyDescent="0.25">
      <c r="A179" s="17"/>
      <c r="B179" s="3" t="s">
        <v>162</v>
      </c>
      <c r="C179" s="24">
        <v>1.43</v>
      </c>
      <c r="D179" s="24">
        <v>32.270000000000003</v>
      </c>
      <c r="E179" s="24">
        <f>C179*D179*2</f>
        <v>92.292200000000008</v>
      </c>
      <c r="F179" s="24">
        <f>E179-G179</f>
        <v>92.292200000000008</v>
      </c>
      <c r="G179" s="24"/>
      <c r="H179" s="24">
        <v>1.99</v>
      </c>
      <c r="I179" s="24">
        <v>33.85</v>
      </c>
      <c r="J179" s="24">
        <f>H179*I179*2</f>
        <v>134.72300000000001</v>
      </c>
      <c r="K179" s="24">
        <f>J179-L179</f>
        <v>134.72300000000001</v>
      </c>
      <c r="L179" s="24"/>
      <c r="M179" s="24">
        <f t="shared" si="994"/>
        <v>3.42</v>
      </c>
      <c r="N179" s="24">
        <f t="shared" ref="N179" si="1005">E179+J179</f>
        <v>227.01520000000002</v>
      </c>
      <c r="O179" s="24">
        <f t="shared" ref="O179" si="1006">F179+K179</f>
        <v>227.01520000000002</v>
      </c>
      <c r="P179" s="24">
        <f t="shared" ref="P179" si="1007">G179+L179</f>
        <v>0</v>
      </c>
      <c r="Q179" s="24">
        <f t="shared" si="996"/>
        <v>1.43</v>
      </c>
      <c r="R179" s="24">
        <v>33.85</v>
      </c>
      <c r="S179" s="24">
        <f>Q179*R179*2</f>
        <v>96.810999999999993</v>
      </c>
      <c r="T179" s="24">
        <f>S179-U179</f>
        <v>96.810999999999993</v>
      </c>
      <c r="U179" s="24"/>
      <c r="V179" s="24">
        <f t="shared" si="997"/>
        <v>1.99</v>
      </c>
      <c r="W179" s="24">
        <v>35.200000000000003</v>
      </c>
      <c r="X179" s="24">
        <f>V179*W179*2</f>
        <v>140.096</v>
      </c>
      <c r="Y179" s="24">
        <f>X179-Z179</f>
        <v>140.096</v>
      </c>
      <c r="Z179" s="24"/>
      <c r="AA179" s="24">
        <f t="shared" si="998"/>
        <v>3.42</v>
      </c>
      <c r="AB179" s="24">
        <f t="shared" ref="AB179" si="1008">S179+X179</f>
        <v>236.90699999999998</v>
      </c>
      <c r="AC179" s="24">
        <f t="shared" ref="AC179" si="1009">T179+Y179</f>
        <v>236.90699999999998</v>
      </c>
      <c r="AD179" s="24">
        <f t="shared" ref="AD179" si="1010">U179+Z179</f>
        <v>0</v>
      </c>
      <c r="AE179" s="24">
        <f t="shared" si="1000"/>
        <v>1.43</v>
      </c>
      <c r="AF179" s="24">
        <v>35.200000000000003</v>
      </c>
      <c r="AG179" s="24">
        <f>AE179*AF179*2</f>
        <v>100.672</v>
      </c>
      <c r="AH179" s="24">
        <f>AG179-AI179</f>
        <v>100.672</v>
      </c>
      <c r="AI179" s="24"/>
      <c r="AJ179" s="24">
        <f t="shared" si="733"/>
        <v>1.99</v>
      </c>
      <c r="AK179" s="24">
        <v>36.61</v>
      </c>
      <c r="AL179" s="24">
        <f>AJ179*AK179*2</f>
        <v>145.70779999999999</v>
      </c>
      <c r="AM179" s="24">
        <f>AL179-AN179</f>
        <v>145.70779999999999</v>
      </c>
      <c r="AN179" s="24"/>
      <c r="AO179" s="24">
        <f t="shared" si="1001"/>
        <v>3.42</v>
      </c>
      <c r="AP179" s="24">
        <f t="shared" ref="AP179" si="1011">AG179+AL179</f>
        <v>246.37979999999999</v>
      </c>
      <c r="AQ179" s="24">
        <f t="shared" ref="AQ179" si="1012">AH179+AM179</f>
        <v>246.37979999999999</v>
      </c>
      <c r="AR179" s="24">
        <f t="shared" ref="AR179" si="1013">AI179+AN179</f>
        <v>0</v>
      </c>
    </row>
    <row r="180" spans="1:44" s="15" customFormat="1" ht="31.5" hidden="1" x14ac:dyDescent="0.25">
      <c r="A180" s="22" t="s">
        <v>101</v>
      </c>
      <c r="B180" s="7" t="s">
        <v>146</v>
      </c>
      <c r="C180" s="8"/>
      <c r="D180" s="8"/>
      <c r="E180" s="8">
        <f t="shared" ref="E180" si="1014">E181+E182+E183+E184</f>
        <v>114.16875</v>
      </c>
      <c r="F180" s="8">
        <f t="shared" ref="F180" si="1015">F181+F182+F183+F184</f>
        <v>114.16875</v>
      </c>
      <c r="G180" s="8">
        <f t="shared" ref="G180" si="1016">G181+G182+G183+G184</f>
        <v>0</v>
      </c>
      <c r="H180" s="8"/>
      <c r="I180" s="8"/>
      <c r="J180" s="8">
        <f t="shared" ref="J180" si="1017">J181+J182+J183+J184</f>
        <v>105.38550000000001</v>
      </c>
      <c r="K180" s="8">
        <f t="shared" ref="K180" si="1018">K181+K182+K183+K184</f>
        <v>105.38550000000001</v>
      </c>
      <c r="L180" s="8">
        <f t="shared" ref="L180" si="1019">L181+L182+L183+L184</f>
        <v>0</v>
      </c>
      <c r="M180" s="8"/>
      <c r="N180" s="8">
        <f t="shared" ref="N180" si="1020">N181+N182+N183+N184</f>
        <v>219.55425000000002</v>
      </c>
      <c r="O180" s="8">
        <f t="shared" ref="O180" si="1021">O181+O182+O183+O184</f>
        <v>219.55425000000002</v>
      </c>
      <c r="P180" s="8">
        <f t="shared" ref="P180" si="1022">P181+P182+P183+P184</f>
        <v>0</v>
      </c>
      <c r="Q180" s="8"/>
      <c r="R180" s="8"/>
      <c r="S180" s="8">
        <f t="shared" ref="S180" si="1023">S181+S182+S183+S184</f>
        <v>119.75625000000002</v>
      </c>
      <c r="T180" s="8">
        <f t="shared" ref="T180" si="1024">T181+T182+T183+T184</f>
        <v>119.75625000000002</v>
      </c>
      <c r="U180" s="8">
        <f t="shared" ref="U180" si="1025">U181+U182+U183+U184</f>
        <v>0</v>
      </c>
      <c r="V180" s="8"/>
      <c r="W180" s="8"/>
      <c r="X180" s="8">
        <f t="shared" ref="X180" si="1026">X181+X182+X183+X184</f>
        <v>109.59300000000002</v>
      </c>
      <c r="Y180" s="8">
        <f t="shared" ref="Y180" si="1027">Y181+Y182+Y183+Y184</f>
        <v>109.59300000000002</v>
      </c>
      <c r="Z180" s="8">
        <f t="shared" ref="Z180" si="1028">Z181+Z182+Z183+Z184</f>
        <v>0</v>
      </c>
      <c r="AA180" s="8"/>
      <c r="AB180" s="8">
        <f t="shared" ref="AB180" si="1029">AB181+AB182+AB183+AB184</f>
        <v>229.34925000000001</v>
      </c>
      <c r="AC180" s="8">
        <f t="shared" ref="AC180" si="1030">AC181+AC182+AC183+AC184</f>
        <v>229.34925000000001</v>
      </c>
      <c r="AD180" s="8">
        <f t="shared" ref="AD180" si="1031">AD181+AD182+AD183+AD184</f>
        <v>0</v>
      </c>
      <c r="AE180" s="8"/>
      <c r="AF180" s="8"/>
      <c r="AG180" s="8">
        <f t="shared" ref="AG180:AI180" si="1032">AG181+AG182+AG183+AG184</f>
        <v>124.53750000000002</v>
      </c>
      <c r="AH180" s="8">
        <f t="shared" si="1032"/>
        <v>124.53750000000002</v>
      </c>
      <c r="AI180" s="8">
        <f t="shared" si="1032"/>
        <v>0</v>
      </c>
      <c r="AJ180" s="8"/>
      <c r="AK180" s="8"/>
      <c r="AL180" s="8">
        <f t="shared" ref="AL180:AN180" si="1033">AL181+AL182+AL183+AL184</f>
        <v>113.9787</v>
      </c>
      <c r="AM180" s="8">
        <f t="shared" si="1033"/>
        <v>113.9787</v>
      </c>
      <c r="AN180" s="8">
        <f t="shared" si="1033"/>
        <v>0</v>
      </c>
      <c r="AO180" s="8"/>
      <c r="AP180" s="8">
        <f t="shared" ref="AP180:AR180" si="1034">AP181+AP182+AP183+AP184</f>
        <v>238.51620000000003</v>
      </c>
      <c r="AQ180" s="8">
        <f t="shared" si="1034"/>
        <v>238.51620000000003</v>
      </c>
      <c r="AR180" s="8">
        <f t="shared" si="1034"/>
        <v>0</v>
      </c>
    </row>
    <row r="181" spans="1:44" hidden="1" x14ac:dyDescent="0.25">
      <c r="A181" s="17"/>
      <c r="B181" s="3" t="s">
        <v>43</v>
      </c>
      <c r="C181" s="24">
        <v>0.75</v>
      </c>
      <c r="D181" s="24">
        <v>39.28</v>
      </c>
      <c r="E181" s="24">
        <f>C181*D181</f>
        <v>29.46</v>
      </c>
      <c r="F181" s="24">
        <f>E181-G181</f>
        <v>29.46</v>
      </c>
      <c r="G181" s="24"/>
      <c r="H181" s="24">
        <v>0.66</v>
      </c>
      <c r="I181" s="24">
        <v>41.2</v>
      </c>
      <c r="J181" s="24">
        <f>H181*I181</f>
        <v>27.192000000000004</v>
      </c>
      <c r="K181" s="24">
        <f>J181-L181</f>
        <v>27.192000000000004</v>
      </c>
      <c r="L181" s="24"/>
      <c r="M181" s="24">
        <f t="shared" ref="M181:M184" si="1035">C181+H181</f>
        <v>1.4100000000000001</v>
      </c>
      <c r="N181" s="24">
        <f t="shared" ref="N181:P182" si="1036">E181+J181</f>
        <v>56.652000000000001</v>
      </c>
      <c r="O181" s="24">
        <f t="shared" si="1036"/>
        <v>56.652000000000001</v>
      </c>
      <c r="P181" s="24">
        <f t="shared" si="1036"/>
        <v>0</v>
      </c>
      <c r="Q181" s="24">
        <f t="shared" ref="Q181:Q184" si="1037">C181</f>
        <v>0.75</v>
      </c>
      <c r="R181" s="24">
        <v>41.2</v>
      </c>
      <c r="S181" s="24">
        <f>Q181*R181</f>
        <v>30.900000000000002</v>
      </c>
      <c r="T181" s="24">
        <f>S181-U181</f>
        <v>30.900000000000002</v>
      </c>
      <c r="U181" s="24"/>
      <c r="V181" s="24">
        <f t="shared" ref="V181:V184" si="1038">H181</f>
        <v>0.66</v>
      </c>
      <c r="W181" s="24">
        <v>42.85</v>
      </c>
      <c r="X181" s="24">
        <f>V181*W181</f>
        <v>28.281000000000002</v>
      </c>
      <c r="Y181" s="24">
        <f>X181-Z181</f>
        <v>28.281000000000002</v>
      </c>
      <c r="Z181" s="24"/>
      <c r="AA181" s="24">
        <f t="shared" ref="AA181:AA184" si="1039">Q181+V181</f>
        <v>1.4100000000000001</v>
      </c>
      <c r="AB181" s="24">
        <f t="shared" ref="AB181:AD182" si="1040">S181+X181</f>
        <v>59.181000000000004</v>
      </c>
      <c r="AC181" s="24">
        <f t="shared" si="1040"/>
        <v>59.181000000000004</v>
      </c>
      <c r="AD181" s="24">
        <f t="shared" si="1040"/>
        <v>0</v>
      </c>
      <c r="AE181" s="24">
        <f t="shared" ref="AE181:AE184" si="1041">C181</f>
        <v>0.75</v>
      </c>
      <c r="AF181" s="24">
        <v>42.85</v>
      </c>
      <c r="AG181" s="24">
        <f>AE181*AF181</f>
        <v>32.137500000000003</v>
      </c>
      <c r="AH181" s="24">
        <f>AG181-AI181</f>
        <v>32.137500000000003</v>
      </c>
      <c r="AI181" s="24"/>
      <c r="AJ181" s="24">
        <f t="shared" si="733"/>
        <v>0.66</v>
      </c>
      <c r="AK181" s="24">
        <v>44.56</v>
      </c>
      <c r="AL181" s="24">
        <f>AJ181*AK181</f>
        <v>29.409600000000005</v>
      </c>
      <c r="AM181" s="24">
        <f>AL181-AN181</f>
        <v>29.409600000000005</v>
      </c>
      <c r="AN181" s="24"/>
      <c r="AO181" s="24">
        <f t="shared" ref="AO181:AO184" si="1042">AE181+AJ181</f>
        <v>1.4100000000000001</v>
      </c>
      <c r="AP181" s="24">
        <f t="shared" ref="AP181:AP182" si="1043">AG181+AL181</f>
        <v>61.547100000000007</v>
      </c>
      <c r="AQ181" s="24">
        <f t="shared" ref="AQ181:AQ182" si="1044">AH181+AM181</f>
        <v>61.547100000000007</v>
      </c>
      <c r="AR181" s="24">
        <f t="shared" ref="AR181:AR182" si="1045">AI181+AN181</f>
        <v>0</v>
      </c>
    </row>
    <row r="182" spans="1:44" hidden="1" x14ac:dyDescent="0.25">
      <c r="A182" s="17"/>
      <c r="B182" s="3" t="s">
        <v>44</v>
      </c>
      <c r="C182" s="24">
        <v>0.75</v>
      </c>
      <c r="D182" s="24">
        <v>32.270000000000003</v>
      </c>
      <c r="E182" s="24">
        <f>C182*D182</f>
        <v>24.202500000000001</v>
      </c>
      <c r="F182" s="24">
        <f>E182-G182</f>
        <v>24.202500000000001</v>
      </c>
      <c r="G182" s="24"/>
      <c r="H182" s="24">
        <v>0.66</v>
      </c>
      <c r="I182" s="24">
        <v>33.85</v>
      </c>
      <c r="J182" s="24">
        <f>H182*I182</f>
        <v>22.341000000000001</v>
      </c>
      <c r="K182" s="24">
        <f>J182-L182</f>
        <v>22.341000000000001</v>
      </c>
      <c r="L182" s="24"/>
      <c r="M182" s="24">
        <f t="shared" si="1035"/>
        <v>1.4100000000000001</v>
      </c>
      <c r="N182" s="24">
        <f t="shared" si="1036"/>
        <v>46.543500000000002</v>
      </c>
      <c r="O182" s="24">
        <f t="shared" si="1036"/>
        <v>46.543500000000002</v>
      </c>
      <c r="P182" s="24">
        <f t="shared" si="1036"/>
        <v>0</v>
      </c>
      <c r="Q182" s="24">
        <f t="shared" si="1037"/>
        <v>0.75</v>
      </c>
      <c r="R182" s="24">
        <v>33.85</v>
      </c>
      <c r="S182" s="24">
        <f>Q182*R182</f>
        <v>25.387500000000003</v>
      </c>
      <c r="T182" s="24">
        <f>S182-U182</f>
        <v>25.387500000000003</v>
      </c>
      <c r="U182" s="24"/>
      <c r="V182" s="24">
        <f t="shared" si="1038"/>
        <v>0.66</v>
      </c>
      <c r="W182" s="24">
        <v>35.200000000000003</v>
      </c>
      <c r="X182" s="24">
        <f>V182*W182</f>
        <v>23.232000000000003</v>
      </c>
      <c r="Y182" s="24">
        <f>X182-Z182</f>
        <v>23.232000000000003</v>
      </c>
      <c r="Z182" s="24"/>
      <c r="AA182" s="24">
        <f t="shared" si="1039"/>
        <v>1.4100000000000001</v>
      </c>
      <c r="AB182" s="24">
        <f t="shared" si="1040"/>
        <v>48.619500000000002</v>
      </c>
      <c r="AC182" s="24">
        <f t="shared" si="1040"/>
        <v>48.619500000000002</v>
      </c>
      <c r="AD182" s="24">
        <f t="shared" si="1040"/>
        <v>0</v>
      </c>
      <c r="AE182" s="24">
        <f t="shared" si="1041"/>
        <v>0.75</v>
      </c>
      <c r="AF182" s="24">
        <v>35.200000000000003</v>
      </c>
      <c r="AG182" s="24">
        <f>AE182*AF182</f>
        <v>26.400000000000002</v>
      </c>
      <c r="AH182" s="24">
        <f>AG182-AI182</f>
        <v>26.400000000000002</v>
      </c>
      <c r="AI182" s="24"/>
      <c r="AJ182" s="24">
        <f t="shared" si="733"/>
        <v>0.66</v>
      </c>
      <c r="AK182" s="24">
        <v>36.61</v>
      </c>
      <c r="AL182" s="24">
        <f>AJ182*AK182</f>
        <v>24.162600000000001</v>
      </c>
      <c r="AM182" s="24">
        <f>AL182-AN182</f>
        <v>24.162600000000001</v>
      </c>
      <c r="AN182" s="24"/>
      <c r="AO182" s="24">
        <f t="shared" si="1042"/>
        <v>1.4100000000000001</v>
      </c>
      <c r="AP182" s="24">
        <f t="shared" si="1043"/>
        <v>50.562600000000003</v>
      </c>
      <c r="AQ182" s="24">
        <f t="shared" si="1044"/>
        <v>50.562600000000003</v>
      </c>
      <c r="AR182" s="24">
        <f t="shared" si="1045"/>
        <v>0</v>
      </c>
    </row>
    <row r="183" spans="1:44" ht="31.5" hidden="1" x14ac:dyDescent="0.25">
      <c r="A183" s="17"/>
      <c r="B183" s="3" t="s">
        <v>157</v>
      </c>
      <c r="C183" s="24">
        <v>0.75</v>
      </c>
      <c r="D183" s="24">
        <v>32.270000000000003</v>
      </c>
      <c r="E183" s="24">
        <f>C183*D183*0.5</f>
        <v>12.10125</v>
      </c>
      <c r="F183" s="24">
        <f>E183</f>
        <v>12.10125</v>
      </c>
      <c r="G183" s="24"/>
      <c r="H183" s="24">
        <v>0.66</v>
      </c>
      <c r="I183" s="24">
        <v>33.85</v>
      </c>
      <c r="J183" s="24">
        <f>H183*I183*0.5</f>
        <v>11.170500000000001</v>
      </c>
      <c r="K183" s="24">
        <f>J183</f>
        <v>11.170500000000001</v>
      </c>
      <c r="L183" s="24"/>
      <c r="M183" s="24">
        <f t="shared" si="1035"/>
        <v>1.4100000000000001</v>
      </c>
      <c r="N183" s="24">
        <f>E183+J183</f>
        <v>23.271750000000001</v>
      </c>
      <c r="O183" s="24">
        <f>N183</f>
        <v>23.271750000000001</v>
      </c>
      <c r="P183" s="24">
        <v>0</v>
      </c>
      <c r="Q183" s="24">
        <f t="shared" si="1037"/>
        <v>0.75</v>
      </c>
      <c r="R183" s="24">
        <v>33.85</v>
      </c>
      <c r="S183" s="24">
        <f>Q183*R183*0.5</f>
        <v>12.693750000000001</v>
      </c>
      <c r="T183" s="24">
        <f>S183</f>
        <v>12.693750000000001</v>
      </c>
      <c r="U183" s="24"/>
      <c r="V183" s="24">
        <f t="shared" si="1038"/>
        <v>0.66</v>
      </c>
      <c r="W183" s="24">
        <v>35.200000000000003</v>
      </c>
      <c r="X183" s="24">
        <f>V183*W183*0.5</f>
        <v>11.616000000000001</v>
      </c>
      <c r="Y183" s="24">
        <f>X183</f>
        <v>11.616000000000001</v>
      </c>
      <c r="Z183" s="24"/>
      <c r="AA183" s="24">
        <f t="shared" si="1039"/>
        <v>1.4100000000000001</v>
      </c>
      <c r="AB183" s="24">
        <f>S183+X183</f>
        <v>24.309750000000001</v>
      </c>
      <c r="AC183" s="24">
        <f>AB183</f>
        <v>24.309750000000001</v>
      </c>
      <c r="AD183" s="24">
        <v>0</v>
      </c>
      <c r="AE183" s="24">
        <f t="shared" si="1041"/>
        <v>0.75</v>
      </c>
      <c r="AF183" s="24">
        <v>35.200000000000003</v>
      </c>
      <c r="AG183" s="24">
        <f>AE183*AF183*0.5</f>
        <v>13.200000000000001</v>
      </c>
      <c r="AH183" s="24">
        <f>AG183</f>
        <v>13.200000000000001</v>
      </c>
      <c r="AI183" s="24"/>
      <c r="AJ183" s="24">
        <f t="shared" si="733"/>
        <v>0.66</v>
      </c>
      <c r="AK183" s="24">
        <v>36.61</v>
      </c>
      <c r="AL183" s="24">
        <f>AJ183*AK183*0.5</f>
        <v>12.081300000000001</v>
      </c>
      <c r="AM183" s="24">
        <f>AL183</f>
        <v>12.081300000000001</v>
      </c>
      <c r="AN183" s="24"/>
      <c r="AO183" s="24">
        <f t="shared" si="1042"/>
        <v>1.4100000000000001</v>
      </c>
      <c r="AP183" s="24">
        <f>AG183+AL183</f>
        <v>25.281300000000002</v>
      </c>
      <c r="AQ183" s="24">
        <f>AP183</f>
        <v>25.281300000000002</v>
      </c>
      <c r="AR183" s="24">
        <v>0</v>
      </c>
    </row>
    <row r="184" spans="1:44" ht="47.25" hidden="1" x14ac:dyDescent="0.25">
      <c r="A184" s="17"/>
      <c r="B184" s="3" t="s">
        <v>162</v>
      </c>
      <c r="C184" s="24">
        <v>0.75</v>
      </c>
      <c r="D184" s="24">
        <v>32.270000000000003</v>
      </c>
      <c r="E184" s="24">
        <f>C184*D184*2</f>
        <v>48.405000000000001</v>
      </c>
      <c r="F184" s="24">
        <f>E184-G184</f>
        <v>48.405000000000001</v>
      </c>
      <c r="G184" s="24"/>
      <c r="H184" s="24">
        <v>0.66</v>
      </c>
      <c r="I184" s="24">
        <v>33.85</v>
      </c>
      <c r="J184" s="24">
        <f>H184*I184*2</f>
        <v>44.682000000000002</v>
      </c>
      <c r="K184" s="24">
        <f>J184-L184</f>
        <v>44.682000000000002</v>
      </c>
      <c r="L184" s="24"/>
      <c r="M184" s="24">
        <f t="shared" si="1035"/>
        <v>1.4100000000000001</v>
      </c>
      <c r="N184" s="24">
        <f t="shared" ref="N184" si="1046">E184+J184</f>
        <v>93.087000000000003</v>
      </c>
      <c r="O184" s="24">
        <f t="shared" ref="O184" si="1047">F184+K184</f>
        <v>93.087000000000003</v>
      </c>
      <c r="P184" s="24">
        <f t="shared" ref="P184" si="1048">G184+L184</f>
        <v>0</v>
      </c>
      <c r="Q184" s="24">
        <f t="shared" si="1037"/>
        <v>0.75</v>
      </c>
      <c r="R184" s="24">
        <v>33.85</v>
      </c>
      <c r="S184" s="24">
        <f>Q184*R184*2</f>
        <v>50.775000000000006</v>
      </c>
      <c r="T184" s="24">
        <f>S184-U184</f>
        <v>50.775000000000006</v>
      </c>
      <c r="U184" s="24"/>
      <c r="V184" s="24">
        <f t="shared" si="1038"/>
        <v>0.66</v>
      </c>
      <c r="W184" s="24">
        <v>35.200000000000003</v>
      </c>
      <c r="X184" s="24">
        <f>V184*W184*2</f>
        <v>46.464000000000006</v>
      </c>
      <c r="Y184" s="24">
        <f>X184-Z184</f>
        <v>46.464000000000006</v>
      </c>
      <c r="Z184" s="24"/>
      <c r="AA184" s="24">
        <f t="shared" si="1039"/>
        <v>1.4100000000000001</v>
      </c>
      <c r="AB184" s="24">
        <f t="shared" ref="AB184" si="1049">S184+X184</f>
        <v>97.239000000000004</v>
      </c>
      <c r="AC184" s="24">
        <f t="shared" ref="AC184" si="1050">T184+Y184</f>
        <v>97.239000000000004</v>
      </c>
      <c r="AD184" s="24">
        <f t="shared" ref="AD184" si="1051">U184+Z184</f>
        <v>0</v>
      </c>
      <c r="AE184" s="24">
        <f t="shared" si="1041"/>
        <v>0.75</v>
      </c>
      <c r="AF184" s="24">
        <v>35.200000000000003</v>
      </c>
      <c r="AG184" s="24">
        <f>AE184*AF184*2</f>
        <v>52.800000000000004</v>
      </c>
      <c r="AH184" s="24">
        <f>AG184-AI184</f>
        <v>52.800000000000004</v>
      </c>
      <c r="AI184" s="24"/>
      <c r="AJ184" s="24">
        <f t="shared" si="733"/>
        <v>0.66</v>
      </c>
      <c r="AK184" s="24">
        <v>36.61</v>
      </c>
      <c r="AL184" s="24">
        <f>AJ184*AK184*2</f>
        <v>48.325200000000002</v>
      </c>
      <c r="AM184" s="24">
        <f>AL184-AN184</f>
        <v>48.325200000000002</v>
      </c>
      <c r="AN184" s="24"/>
      <c r="AO184" s="24">
        <f t="shared" si="1042"/>
        <v>1.4100000000000001</v>
      </c>
      <c r="AP184" s="24">
        <f t="shared" ref="AP184" si="1052">AG184+AL184</f>
        <v>101.12520000000001</v>
      </c>
      <c r="AQ184" s="24">
        <f t="shared" ref="AQ184" si="1053">AH184+AM184</f>
        <v>101.12520000000001</v>
      </c>
      <c r="AR184" s="24">
        <f t="shared" ref="AR184" si="1054">AI184+AN184</f>
        <v>0</v>
      </c>
    </row>
    <row r="185" spans="1:44" s="15" customFormat="1" ht="31.5" hidden="1" x14ac:dyDescent="0.25">
      <c r="A185" s="22" t="s">
        <v>102</v>
      </c>
      <c r="B185" s="28" t="s">
        <v>21</v>
      </c>
      <c r="C185" s="8"/>
      <c r="D185" s="8"/>
      <c r="E185" s="8">
        <f t="shared" ref="E185" si="1055">E186+E187+E188+E189</f>
        <v>1918.0349999999999</v>
      </c>
      <c r="F185" s="8">
        <f t="shared" ref="F185" si="1056">F186+F187+F188+F189</f>
        <v>1918.0349999999999</v>
      </c>
      <c r="G185" s="8">
        <f t="shared" ref="G185" si="1057">G186+G187+G188+G189</f>
        <v>0</v>
      </c>
      <c r="H185" s="8"/>
      <c r="I185" s="8"/>
      <c r="J185" s="8">
        <f t="shared" ref="J185" si="1058">J186+J187+J188+J189</f>
        <v>1995.9375</v>
      </c>
      <c r="K185" s="8">
        <f t="shared" ref="K185" si="1059">K186+K187+K188+K189</f>
        <v>1995.9375</v>
      </c>
      <c r="L185" s="8">
        <f t="shared" ref="L185" si="1060">L186+L187+L188+L189</f>
        <v>0</v>
      </c>
      <c r="M185" s="8"/>
      <c r="N185" s="8">
        <f t="shared" ref="N185" si="1061">N186+N187+N188+N189</f>
        <v>3913.9725000000003</v>
      </c>
      <c r="O185" s="8">
        <f t="shared" ref="O185" si="1062">O186+O187+O188+O189</f>
        <v>3913.9725000000003</v>
      </c>
      <c r="P185" s="8">
        <f t="shared" ref="P185" si="1063">P186+P187+P188+P189</f>
        <v>0</v>
      </c>
      <c r="Q185" s="8"/>
      <c r="R185" s="8"/>
      <c r="S185" s="8">
        <f t="shared" ref="S185" si="1064">S186+S187+S188+S189</f>
        <v>2011.905</v>
      </c>
      <c r="T185" s="8">
        <f t="shared" ref="T185" si="1065">T186+T187+T188+T189</f>
        <v>2011.905</v>
      </c>
      <c r="U185" s="8">
        <f t="shared" ref="U185" si="1066">U186+U187+U188+U189</f>
        <v>0</v>
      </c>
      <c r="V185" s="8"/>
      <c r="W185" s="8"/>
      <c r="X185" s="8">
        <f t="shared" ref="X185" si="1067">X186+X187+X188+X189</f>
        <v>2075.625</v>
      </c>
      <c r="Y185" s="8">
        <f t="shared" ref="Y185" si="1068">Y186+Y187+Y188+Y189</f>
        <v>2075.625</v>
      </c>
      <c r="Z185" s="8">
        <f t="shared" ref="Z185" si="1069">Z186+Z187+Z188+Z189</f>
        <v>0</v>
      </c>
      <c r="AA185" s="8"/>
      <c r="AB185" s="8">
        <f t="shared" ref="AB185" si="1070">AB186+AB187+AB188+AB189</f>
        <v>4087.5299999999997</v>
      </c>
      <c r="AC185" s="8">
        <f t="shared" ref="AC185" si="1071">AC186+AC187+AC188+AC189</f>
        <v>4087.5299999999997</v>
      </c>
      <c r="AD185" s="8">
        <f t="shared" ref="AD185" si="1072">AD186+AD187+AD188+AD189</f>
        <v>0</v>
      </c>
      <c r="AE185" s="8"/>
      <c r="AF185" s="8"/>
      <c r="AG185" s="8">
        <f t="shared" ref="AG185:AI185" si="1073">AG186+AG187+AG188+AG189</f>
        <v>2092.23</v>
      </c>
      <c r="AH185" s="8">
        <f t="shared" si="1073"/>
        <v>2092.23</v>
      </c>
      <c r="AI185" s="8">
        <f t="shared" si="1073"/>
        <v>0</v>
      </c>
      <c r="AJ185" s="8"/>
      <c r="AK185" s="8"/>
      <c r="AL185" s="8">
        <f t="shared" ref="AL185:AN185" si="1074">AL186+AL187+AL188+AL189</f>
        <v>2158.6875</v>
      </c>
      <c r="AM185" s="8">
        <f t="shared" si="1074"/>
        <v>2158.6875</v>
      </c>
      <c r="AN185" s="8">
        <f t="shared" si="1074"/>
        <v>0</v>
      </c>
      <c r="AO185" s="8"/>
      <c r="AP185" s="8">
        <f t="shared" ref="AP185:AR185" si="1075">AP186+AP187+AP188+AP189</f>
        <v>4250.9174999999996</v>
      </c>
      <c r="AQ185" s="8">
        <f t="shared" si="1075"/>
        <v>4250.9174999999996</v>
      </c>
      <c r="AR185" s="8">
        <f t="shared" si="1075"/>
        <v>0</v>
      </c>
    </row>
    <row r="186" spans="1:44" hidden="1" x14ac:dyDescent="0.25">
      <c r="A186" s="17"/>
      <c r="B186" s="3" t="s">
        <v>23</v>
      </c>
      <c r="C186" s="24">
        <v>12.6</v>
      </c>
      <c r="D186" s="24">
        <v>39.28</v>
      </c>
      <c r="E186" s="24">
        <f>C186*D186</f>
        <v>494.928</v>
      </c>
      <c r="F186" s="24">
        <f>E186-G186</f>
        <v>494.928</v>
      </c>
      <c r="G186" s="24"/>
      <c r="H186" s="24">
        <v>12.5</v>
      </c>
      <c r="I186" s="24">
        <v>41.2</v>
      </c>
      <c r="J186" s="24">
        <f>H186*I186</f>
        <v>515</v>
      </c>
      <c r="K186" s="24">
        <f>J186-L186</f>
        <v>515</v>
      </c>
      <c r="L186" s="24"/>
      <c r="M186" s="24">
        <f t="shared" ref="M186:M189" si="1076">C186+H186</f>
        <v>25.1</v>
      </c>
      <c r="N186" s="24">
        <f t="shared" ref="N186:P187" si="1077">E186+J186</f>
        <v>1009.928</v>
      </c>
      <c r="O186" s="24">
        <f t="shared" si="1077"/>
        <v>1009.928</v>
      </c>
      <c r="P186" s="24">
        <f t="shared" si="1077"/>
        <v>0</v>
      </c>
      <c r="Q186" s="24">
        <f t="shared" ref="Q186:Q189" si="1078">C186</f>
        <v>12.6</v>
      </c>
      <c r="R186" s="24">
        <v>41.2</v>
      </c>
      <c r="S186" s="24">
        <f>Q186*R186</f>
        <v>519.12</v>
      </c>
      <c r="T186" s="24">
        <f>S186-U186</f>
        <v>519.12</v>
      </c>
      <c r="U186" s="24"/>
      <c r="V186" s="24">
        <f t="shared" ref="V186:V189" si="1079">H186</f>
        <v>12.5</v>
      </c>
      <c r="W186" s="24">
        <v>42.85</v>
      </c>
      <c r="X186" s="24">
        <f>V186*W186</f>
        <v>535.625</v>
      </c>
      <c r="Y186" s="24">
        <f>X186-Z186</f>
        <v>535.625</v>
      </c>
      <c r="Z186" s="24"/>
      <c r="AA186" s="24">
        <f t="shared" ref="AA186:AA189" si="1080">Q186+V186</f>
        <v>25.1</v>
      </c>
      <c r="AB186" s="24">
        <f t="shared" ref="AB186:AD187" si="1081">S186+X186</f>
        <v>1054.7449999999999</v>
      </c>
      <c r="AC186" s="24">
        <f t="shared" si="1081"/>
        <v>1054.7449999999999</v>
      </c>
      <c r="AD186" s="24">
        <f t="shared" si="1081"/>
        <v>0</v>
      </c>
      <c r="AE186" s="24">
        <f t="shared" ref="AE186:AE189" si="1082">C186</f>
        <v>12.6</v>
      </c>
      <c r="AF186" s="24">
        <v>42.85</v>
      </c>
      <c r="AG186" s="24">
        <f>AE186*AF186</f>
        <v>539.91</v>
      </c>
      <c r="AH186" s="24">
        <f>AG186-AI186</f>
        <v>539.91</v>
      </c>
      <c r="AI186" s="24"/>
      <c r="AJ186" s="24">
        <f t="shared" si="733"/>
        <v>12.5</v>
      </c>
      <c r="AK186" s="24">
        <v>44.56</v>
      </c>
      <c r="AL186" s="24">
        <f>AJ186*AK186</f>
        <v>557</v>
      </c>
      <c r="AM186" s="24">
        <f>AL186-AN186</f>
        <v>557</v>
      </c>
      <c r="AN186" s="24"/>
      <c r="AO186" s="24">
        <f t="shared" ref="AO186:AO189" si="1083">AE186+AJ186</f>
        <v>25.1</v>
      </c>
      <c r="AP186" s="24">
        <f t="shared" ref="AP186:AP187" si="1084">AG186+AL186</f>
        <v>1096.9099999999999</v>
      </c>
      <c r="AQ186" s="24">
        <f t="shared" ref="AQ186:AQ187" si="1085">AH186+AM186</f>
        <v>1096.9099999999999</v>
      </c>
      <c r="AR186" s="24">
        <f t="shared" ref="AR186:AR187" si="1086">AI186+AN186</f>
        <v>0</v>
      </c>
    </row>
    <row r="187" spans="1:44" hidden="1" x14ac:dyDescent="0.25">
      <c r="A187" s="17"/>
      <c r="B187" s="3" t="s">
        <v>25</v>
      </c>
      <c r="C187" s="24">
        <v>12.6</v>
      </c>
      <c r="D187" s="24">
        <v>32.270000000000003</v>
      </c>
      <c r="E187" s="24">
        <f>C187*D187</f>
        <v>406.60200000000003</v>
      </c>
      <c r="F187" s="24">
        <f>E187-G187</f>
        <v>406.60200000000003</v>
      </c>
      <c r="G187" s="24"/>
      <c r="H187" s="24">
        <v>12.5</v>
      </c>
      <c r="I187" s="24">
        <v>33.85</v>
      </c>
      <c r="J187" s="24">
        <f>H187*I187</f>
        <v>423.125</v>
      </c>
      <c r="K187" s="24">
        <f>J187-L187</f>
        <v>423.125</v>
      </c>
      <c r="L187" s="24"/>
      <c r="M187" s="24">
        <f t="shared" si="1076"/>
        <v>25.1</v>
      </c>
      <c r="N187" s="24">
        <f t="shared" si="1077"/>
        <v>829.72700000000009</v>
      </c>
      <c r="O187" s="24">
        <f t="shared" si="1077"/>
        <v>829.72700000000009</v>
      </c>
      <c r="P187" s="24">
        <f t="shared" si="1077"/>
        <v>0</v>
      </c>
      <c r="Q187" s="24">
        <f t="shared" si="1078"/>
        <v>12.6</v>
      </c>
      <c r="R187" s="24">
        <v>33.85</v>
      </c>
      <c r="S187" s="24">
        <f>Q187*R187</f>
        <v>426.51</v>
      </c>
      <c r="T187" s="24">
        <f>S187-U187</f>
        <v>426.51</v>
      </c>
      <c r="U187" s="24"/>
      <c r="V187" s="24">
        <f t="shared" si="1079"/>
        <v>12.5</v>
      </c>
      <c r="W187" s="24">
        <v>35.200000000000003</v>
      </c>
      <c r="X187" s="24">
        <f>V187*W187</f>
        <v>440.00000000000006</v>
      </c>
      <c r="Y187" s="24">
        <f>X187-Z187</f>
        <v>440.00000000000006</v>
      </c>
      <c r="Z187" s="24"/>
      <c r="AA187" s="24">
        <f t="shared" si="1080"/>
        <v>25.1</v>
      </c>
      <c r="AB187" s="24">
        <f t="shared" si="1081"/>
        <v>866.51</v>
      </c>
      <c r="AC187" s="24">
        <f t="shared" si="1081"/>
        <v>866.51</v>
      </c>
      <c r="AD187" s="24">
        <f t="shared" si="1081"/>
        <v>0</v>
      </c>
      <c r="AE187" s="24">
        <f t="shared" si="1082"/>
        <v>12.6</v>
      </c>
      <c r="AF187" s="24">
        <v>35.200000000000003</v>
      </c>
      <c r="AG187" s="24">
        <f>AE187*AF187</f>
        <v>443.52000000000004</v>
      </c>
      <c r="AH187" s="24">
        <f>AG187-AI187</f>
        <v>443.52000000000004</v>
      </c>
      <c r="AI187" s="24"/>
      <c r="AJ187" s="24">
        <f t="shared" si="733"/>
        <v>12.5</v>
      </c>
      <c r="AK187" s="24">
        <v>36.61</v>
      </c>
      <c r="AL187" s="24">
        <f>AJ187*AK187</f>
        <v>457.625</v>
      </c>
      <c r="AM187" s="24">
        <f>AL187-AN187</f>
        <v>457.625</v>
      </c>
      <c r="AN187" s="24"/>
      <c r="AO187" s="24">
        <f t="shared" si="1083"/>
        <v>25.1</v>
      </c>
      <c r="AP187" s="24">
        <f t="shared" si="1084"/>
        <v>901.14499999999998</v>
      </c>
      <c r="AQ187" s="24">
        <f t="shared" si="1085"/>
        <v>901.14499999999998</v>
      </c>
      <c r="AR187" s="24">
        <f t="shared" si="1086"/>
        <v>0</v>
      </c>
    </row>
    <row r="188" spans="1:44" ht="31.5" hidden="1" x14ac:dyDescent="0.25">
      <c r="A188" s="17"/>
      <c r="B188" s="3" t="s">
        <v>157</v>
      </c>
      <c r="C188" s="24">
        <v>12.6</v>
      </c>
      <c r="D188" s="24">
        <v>32.270000000000003</v>
      </c>
      <c r="E188" s="24">
        <f>C188*D188*0.5</f>
        <v>203.30100000000002</v>
      </c>
      <c r="F188" s="24">
        <f>E188</f>
        <v>203.30100000000002</v>
      </c>
      <c r="G188" s="24"/>
      <c r="H188" s="24">
        <v>12.5</v>
      </c>
      <c r="I188" s="24">
        <v>33.85</v>
      </c>
      <c r="J188" s="24">
        <f>H188*I188*0.5</f>
        <v>211.5625</v>
      </c>
      <c r="K188" s="24">
        <f>J188</f>
        <v>211.5625</v>
      </c>
      <c r="L188" s="24"/>
      <c r="M188" s="24">
        <f t="shared" si="1076"/>
        <v>25.1</v>
      </c>
      <c r="N188" s="24">
        <f>E188+J188</f>
        <v>414.86350000000004</v>
      </c>
      <c r="O188" s="24">
        <f>N188</f>
        <v>414.86350000000004</v>
      </c>
      <c r="P188" s="24">
        <v>0</v>
      </c>
      <c r="Q188" s="24">
        <f t="shared" si="1078"/>
        <v>12.6</v>
      </c>
      <c r="R188" s="24">
        <v>33.85</v>
      </c>
      <c r="S188" s="24">
        <f>Q188*R188*0.5</f>
        <v>213.255</v>
      </c>
      <c r="T188" s="24">
        <f>S188</f>
        <v>213.255</v>
      </c>
      <c r="U188" s="24"/>
      <c r="V188" s="24">
        <f t="shared" si="1079"/>
        <v>12.5</v>
      </c>
      <c r="W188" s="24">
        <v>35.200000000000003</v>
      </c>
      <c r="X188" s="24">
        <f>V188*W188*0.5</f>
        <v>220.00000000000003</v>
      </c>
      <c r="Y188" s="24">
        <f>X188</f>
        <v>220.00000000000003</v>
      </c>
      <c r="Z188" s="24"/>
      <c r="AA188" s="24">
        <f t="shared" si="1080"/>
        <v>25.1</v>
      </c>
      <c r="AB188" s="24">
        <f>S188+X188</f>
        <v>433.255</v>
      </c>
      <c r="AC188" s="24">
        <f>AB188</f>
        <v>433.255</v>
      </c>
      <c r="AD188" s="24">
        <v>0</v>
      </c>
      <c r="AE188" s="24">
        <f t="shared" si="1082"/>
        <v>12.6</v>
      </c>
      <c r="AF188" s="24">
        <v>35.200000000000003</v>
      </c>
      <c r="AG188" s="24">
        <f>AE188*AF188*0.5</f>
        <v>221.76000000000002</v>
      </c>
      <c r="AH188" s="24">
        <f>AG188</f>
        <v>221.76000000000002</v>
      </c>
      <c r="AI188" s="24"/>
      <c r="AJ188" s="24">
        <f t="shared" si="733"/>
        <v>12.5</v>
      </c>
      <c r="AK188" s="24">
        <v>36.61</v>
      </c>
      <c r="AL188" s="24">
        <f>AJ188*AK188*0.5</f>
        <v>228.8125</v>
      </c>
      <c r="AM188" s="24">
        <f>AL188</f>
        <v>228.8125</v>
      </c>
      <c r="AN188" s="24"/>
      <c r="AO188" s="24">
        <f t="shared" si="1083"/>
        <v>25.1</v>
      </c>
      <c r="AP188" s="24">
        <f>AG188+AL188</f>
        <v>450.57249999999999</v>
      </c>
      <c r="AQ188" s="24">
        <f>AP188</f>
        <v>450.57249999999999</v>
      </c>
      <c r="AR188" s="24">
        <v>0</v>
      </c>
    </row>
    <row r="189" spans="1:44" ht="47.25" hidden="1" x14ac:dyDescent="0.25">
      <c r="A189" s="17"/>
      <c r="B189" s="3" t="s">
        <v>162</v>
      </c>
      <c r="C189" s="24">
        <v>12.6</v>
      </c>
      <c r="D189" s="24">
        <v>32.270000000000003</v>
      </c>
      <c r="E189" s="24">
        <f>C189*D189*2</f>
        <v>813.20400000000006</v>
      </c>
      <c r="F189" s="24">
        <f>E189-G189</f>
        <v>813.20400000000006</v>
      </c>
      <c r="G189" s="24"/>
      <c r="H189" s="24">
        <v>12.5</v>
      </c>
      <c r="I189" s="24">
        <v>33.85</v>
      </c>
      <c r="J189" s="24">
        <f>H189*I189*2</f>
        <v>846.25</v>
      </c>
      <c r="K189" s="24">
        <f>J189-L189</f>
        <v>846.25</v>
      </c>
      <c r="L189" s="24"/>
      <c r="M189" s="24">
        <f t="shared" si="1076"/>
        <v>25.1</v>
      </c>
      <c r="N189" s="24">
        <f t="shared" ref="N189" si="1087">E189+J189</f>
        <v>1659.4540000000002</v>
      </c>
      <c r="O189" s="24">
        <f t="shared" ref="O189" si="1088">F189+K189</f>
        <v>1659.4540000000002</v>
      </c>
      <c r="P189" s="24">
        <f t="shared" ref="P189" si="1089">G189+L189</f>
        <v>0</v>
      </c>
      <c r="Q189" s="24">
        <f t="shared" si="1078"/>
        <v>12.6</v>
      </c>
      <c r="R189" s="24">
        <v>33.85</v>
      </c>
      <c r="S189" s="24">
        <f>Q189*R189*2</f>
        <v>853.02</v>
      </c>
      <c r="T189" s="24">
        <f>S189-U189</f>
        <v>853.02</v>
      </c>
      <c r="U189" s="24"/>
      <c r="V189" s="24">
        <f t="shared" si="1079"/>
        <v>12.5</v>
      </c>
      <c r="W189" s="24">
        <v>35.200000000000003</v>
      </c>
      <c r="X189" s="24">
        <f>V189*W189*2</f>
        <v>880.00000000000011</v>
      </c>
      <c r="Y189" s="24">
        <f>X189-Z189</f>
        <v>880.00000000000011</v>
      </c>
      <c r="Z189" s="24"/>
      <c r="AA189" s="24">
        <f t="shared" si="1080"/>
        <v>25.1</v>
      </c>
      <c r="AB189" s="24">
        <f t="shared" ref="AB189" si="1090">S189+X189</f>
        <v>1733.02</v>
      </c>
      <c r="AC189" s="24">
        <f t="shared" ref="AC189" si="1091">T189+Y189</f>
        <v>1733.02</v>
      </c>
      <c r="AD189" s="24">
        <f t="shared" ref="AD189" si="1092">U189+Z189</f>
        <v>0</v>
      </c>
      <c r="AE189" s="24">
        <f t="shared" si="1082"/>
        <v>12.6</v>
      </c>
      <c r="AF189" s="24">
        <v>35.200000000000003</v>
      </c>
      <c r="AG189" s="24">
        <f>AE189*AF189*2</f>
        <v>887.04000000000008</v>
      </c>
      <c r="AH189" s="24">
        <f>AG189-AI189</f>
        <v>887.04000000000008</v>
      </c>
      <c r="AI189" s="24"/>
      <c r="AJ189" s="24">
        <f t="shared" si="733"/>
        <v>12.5</v>
      </c>
      <c r="AK189" s="24">
        <v>36.61</v>
      </c>
      <c r="AL189" s="24">
        <f>AJ189*AK189*2</f>
        <v>915.25</v>
      </c>
      <c r="AM189" s="24">
        <f>AL189-AN189</f>
        <v>915.25</v>
      </c>
      <c r="AN189" s="24"/>
      <c r="AO189" s="24">
        <f t="shared" si="1083"/>
        <v>25.1</v>
      </c>
      <c r="AP189" s="24">
        <f t="shared" ref="AP189" si="1093">AG189+AL189</f>
        <v>1802.29</v>
      </c>
      <c r="AQ189" s="24">
        <f t="shared" ref="AQ189" si="1094">AH189+AM189</f>
        <v>1802.29</v>
      </c>
      <c r="AR189" s="24">
        <f t="shared" ref="AR189" si="1095">AI189+AN189</f>
        <v>0</v>
      </c>
    </row>
    <row r="190" spans="1:44" s="15" customFormat="1" hidden="1" x14ac:dyDescent="0.25">
      <c r="A190" s="22" t="s">
        <v>103</v>
      </c>
      <c r="B190" s="1" t="s">
        <v>45</v>
      </c>
      <c r="C190" s="8"/>
      <c r="D190" s="8"/>
      <c r="E190" s="8">
        <f t="shared" ref="E190:AD190" si="1096">SUM(E192:E196)</f>
        <v>8198.5412500000002</v>
      </c>
      <c r="F190" s="8">
        <f t="shared" si="1096"/>
        <v>8151.0592280000001</v>
      </c>
      <c r="G190" s="8">
        <f t="shared" si="1096"/>
        <v>47.482022000000001</v>
      </c>
      <c r="H190" s="8"/>
      <c r="I190" s="8"/>
      <c r="J190" s="8">
        <f t="shared" si="1096"/>
        <v>6157.994850000001</v>
      </c>
      <c r="K190" s="8">
        <f t="shared" si="1096"/>
        <v>6102.2283562500006</v>
      </c>
      <c r="L190" s="8">
        <f t="shared" si="1096"/>
        <v>55.766493750000002</v>
      </c>
      <c r="M190" s="8"/>
      <c r="N190" s="8">
        <f t="shared" si="1096"/>
        <v>14356.536100000001</v>
      </c>
      <c r="O190" s="8">
        <f t="shared" si="1096"/>
        <v>14253.287584250003</v>
      </c>
      <c r="P190" s="8">
        <f t="shared" si="1096"/>
        <v>103.24851575</v>
      </c>
      <c r="Q190" s="8"/>
      <c r="R190" s="8"/>
      <c r="S190" s="8">
        <f t="shared" si="1096"/>
        <v>8599.7929500000009</v>
      </c>
      <c r="T190" s="8">
        <f t="shared" si="1096"/>
        <v>8549.9871240000011</v>
      </c>
      <c r="U190" s="8">
        <f t="shared" si="1096"/>
        <v>49.805826000000003</v>
      </c>
      <c r="V190" s="8"/>
      <c r="W190" s="8"/>
      <c r="X190" s="8">
        <f t="shared" si="1096"/>
        <v>6403.8570000000009</v>
      </c>
      <c r="Y190" s="8">
        <f t="shared" si="1096"/>
        <v>6345.8640375000014</v>
      </c>
      <c r="Z190" s="8">
        <f t="shared" si="1096"/>
        <v>57.992962500000004</v>
      </c>
      <c r="AA190" s="8"/>
      <c r="AB190" s="8">
        <f t="shared" si="1096"/>
        <v>15003.649949999999</v>
      </c>
      <c r="AC190" s="8">
        <f t="shared" si="1096"/>
        <v>14895.851161499999</v>
      </c>
      <c r="AD190" s="8">
        <f t="shared" si="1096"/>
        <v>107.7987885</v>
      </c>
      <c r="AE190" s="8"/>
      <c r="AF190" s="8"/>
      <c r="AG190" s="8">
        <f t="shared" ref="AG190:AI190" si="1097">SUM(AG192:AG196)</f>
        <v>8943.1500000000015</v>
      </c>
      <c r="AH190" s="8">
        <f t="shared" si="1097"/>
        <v>8891.3556840000001</v>
      </c>
      <c r="AI190" s="8">
        <f t="shared" si="1097"/>
        <v>51.794316000000009</v>
      </c>
      <c r="AJ190" s="8"/>
      <c r="AK190" s="8"/>
      <c r="AL190" s="8">
        <f t="shared" ref="AL190:AR190" si="1098">SUM(AL192:AL196)</f>
        <v>6660.1236500000014</v>
      </c>
      <c r="AM190" s="8">
        <f t="shared" si="1098"/>
        <v>6599.8099212500001</v>
      </c>
      <c r="AN190" s="8">
        <f t="shared" si="1098"/>
        <v>60.313728749999996</v>
      </c>
      <c r="AO190" s="8"/>
      <c r="AP190" s="8">
        <f t="shared" si="1098"/>
        <v>15603.273650000003</v>
      </c>
      <c r="AQ190" s="8">
        <f t="shared" si="1098"/>
        <v>15491.165605250004</v>
      </c>
      <c r="AR190" s="8">
        <f t="shared" si="1098"/>
        <v>112.10804475000002</v>
      </c>
    </row>
    <row r="191" spans="1:44" s="15" customFormat="1" hidden="1" x14ac:dyDescent="0.25">
      <c r="A191" s="22"/>
      <c r="B191" s="1" t="s">
        <v>10</v>
      </c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</row>
    <row r="192" spans="1:44" s="15" customFormat="1" hidden="1" x14ac:dyDescent="0.25">
      <c r="A192" s="22"/>
      <c r="B192" s="2" t="s">
        <v>23</v>
      </c>
      <c r="C192" s="14">
        <f t="shared" ref="C192" si="1099">C198+C203+C208+C213+C219+C224+C229+C234+C239+C244+C249+C254+C259+C264+C269+C274+C279+C284+C289+C294+C300</f>
        <v>52.660000000000011</v>
      </c>
      <c r="D192" s="14"/>
      <c r="E192" s="14">
        <f t="shared" ref="E192:AD192" si="1100">E198+E203+E208+E213+E219+E224+E229+E234+E239+E244+E249+E254+E259+E264+E269+E274+E279+E284+E289+E294+E300</f>
        <v>2068.4847999999997</v>
      </c>
      <c r="F192" s="14">
        <f t="shared" si="1100"/>
        <v>2056.2325824</v>
      </c>
      <c r="G192" s="14">
        <f t="shared" si="1100"/>
        <v>12.252217600000002</v>
      </c>
      <c r="H192" s="14">
        <f t="shared" si="1100"/>
        <v>38.539999999999992</v>
      </c>
      <c r="I192" s="14"/>
      <c r="J192" s="14">
        <f t="shared" si="1100"/>
        <v>1587.8480000000004</v>
      </c>
      <c r="K192" s="14">
        <f t="shared" si="1100"/>
        <v>1573.4589000000005</v>
      </c>
      <c r="L192" s="14">
        <f t="shared" si="1100"/>
        <v>14.389100000000001</v>
      </c>
      <c r="M192" s="14">
        <f t="shared" si="1100"/>
        <v>91.199999999999989</v>
      </c>
      <c r="N192" s="14">
        <f t="shared" si="1100"/>
        <v>3656.3328000000001</v>
      </c>
      <c r="O192" s="14">
        <f t="shared" si="1100"/>
        <v>3629.6914824</v>
      </c>
      <c r="P192" s="14">
        <f t="shared" si="1100"/>
        <v>26.641317600000004</v>
      </c>
      <c r="Q192" s="14">
        <f t="shared" si="1100"/>
        <v>52.660000000000011</v>
      </c>
      <c r="R192" s="14"/>
      <c r="S192" s="14">
        <f t="shared" si="1100"/>
        <v>2169.5920000000006</v>
      </c>
      <c r="T192" s="14">
        <f t="shared" si="1100"/>
        <v>2156.7408960000002</v>
      </c>
      <c r="U192" s="14">
        <f t="shared" si="1100"/>
        <v>12.851103999999999</v>
      </c>
      <c r="V192" s="14">
        <f t="shared" si="1100"/>
        <v>38.539999999999992</v>
      </c>
      <c r="W192" s="14"/>
      <c r="X192" s="14">
        <f t="shared" si="1100"/>
        <v>1651.4390000000001</v>
      </c>
      <c r="Y192" s="14">
        <f t="shared" si="1100"/>
        <v>1636.4736375</v>
      </c>
      <c r="Z192" s="14">
        <f t="shared" si="1100"/>
        <v>14.965362499999999</v>
      </c>
      <c r="AA192" s="14">
        <f t="shared" si="1100"/>
        <v>91.199999999999989</v>
      </c>
      <c r="AB192" s="14">
        <f t="shared" si="1100"/>
        <v>3821.0310000000009</v>
      </c>
      <c r="AC192" s="14">
        <f t="shared" si="1100"/>
        <v>3793.2145335000005</v>
      </c>
      <c r="AD192" s="14">
        <f t="shared" si="1100"/>
        <v>27.816466500000001</v>
      </c>
      <c r="AE192" s="14">
        <f t="shared" ref="AE192" si="1101">AE198+AE203+AE208+AE213+AE219+AE224+AE229+AE234+AE239+AE244+AE249+AE254+AE259+AE264+AE269+AE274+AE279+AE284+AE289+AE294+AE300</f>
        <v>52.660000000000011</v>
      </c>
      <c r="AF192" s="14"/>
      <c r="AG192" s="14">
        <f t="shared" ref="AG192:AJ192" si="1102">AG198+AG203+AG208+AG213+AG219+AG224+AG229+AG234+AG239+AG244+AG249+AG254+AG259+AG264+AG269+AG274+AG279+AG284+AG289+AG294+AG300</f>
        <v>2256.4809999999998</v>
      </c>
      <c r="AH192" s="14">
        <f t="shared" si="1102"/>
        <v>2243.1152280000001</v>
      </c>
      <c r="AI192" s="14">
        <f t="shared" si="1102"/>
        <v>13.365772</v>
      </c>
      <c r="AJ192" s="14">
        <f t="shared" si="1102"/>
        <v>38.539999999999992</v>
      </c>
      <c r="AK192" s="14"/>
      <c r="AL192" s="14">
        <f t="shared" ref="AL192:AR192" si="1103">AL198+AL203+AL208+AL213+AL219+AL224+AL229+AL234+AL239+AL244+AL249+AL254+AL259+AL264+AL269+AL274+AL279+AL284+AL289+AL294+AL300</f>
        <v>1717.3424</v>
      </c>
      <c r="AM192" s="14">
        <f t="shared" si="1103"/>
        <v>1701.77982</v>
      </c>
      <c r="AN192" s="14">
        <f t="shared" si="1103"/>
        <v>15.562580000000001</v>
      </c>
      <c r="AO192" s="14">
        <f t="shared" si="1103"/>
        <v>91.199999999999989</v>
      </c>
      <c r="AP192" s="14">
        <f t="shared" si="1103"/>
        <v>3973.8234000000011</v>
      </c>
      <c r="AQ192" s="14">
        <f t="shared" si="1103"/>
        <v>3944.8950480000012</v>
      </c>
      <c r="AR192" s="14">
        <f t="shared" si="1103"/>
        <v>28.928352000000004</v>
      </c>
    </row>
    <row r="193" spans="1:44" s="15" customFormat="1" ht="31.5" hidden="1" x14ac:dyDescent="0.25">
      <c r="A193" s="22"/>
      <c r="B193" s="2" t="s">
        <v>29</v>
      </c>
      <c r="C193" s="14">
        <f t="shared" ref="C193" si="1104">C214+C296</f>
        <v>0.97</v>
      </c>
      <c r="D193" s="14"/>
      <c r="E193" s="14">
        <f t="shared" ref="E193:AD193" si="1105">E214+E296</f>
        <v>178.98439999999999</v>
      </c>
      <c r="F193" s="14">
        <f t="shared" si="1105"/>
        <v>178.98439999999999</v>
      </c>
      <c r="G193" s="14">
        <f t="shared" si="1105"/>
        <v>0</v>
      </c>
      <c r="H193" s="14">
        <f t="shared" si="1105"/>
        <v>0.26</v>
      </c>
      <c r="I193" s="14"/>
      <c r="J193" s="14">
        <f t="shared" si="1105"/>
        <v>50.325600000000001</v>
      </c>
      <c r="K193" s="14">
        <f t="shared" si="1105"/>
        <v>50.325600000000001</v>
      </c>
      <c r="L193" s="14">
        <f t="shared" si="1105"/>
        <v>0</v>
      </c>
      <c r="M193" s="14">
        <f t="shared" si="1105"/>
        <v>1.23</v>
      </c>
      <c r="N193" s="14">
        <f t="shared" si="1105"/>
        <v>229.31</v>
      </c>
      <c r="O193" s="14">
        <f t="shared" si="1105"/>
        <v>229.31</v>
      </c>
      <c r="P193" s="14">
        <f t="shared" si="1105"/>
        <v>0</v>
      </c>
      <c r="Q193" s="14">
        <f t="shared" si="1105"/>
        <v>0.97</v>
      </c>
      <c r="R193" s="14"/>
      <c r="S193" s="14">
        <f t="shared" si="1105"/>
        <v>187.75319999999999</v>
      </c>
      <c r="T193" s="14">
        <f t="shared" si="1105"/>
        <v>187.75319999999999</v>
      </c>
      <c r="U193" s="14">
        <f t="shared" si="1105"/>
        <v>0</v>
      </c>
      <c r="V193" s="14">
        <f t="shared" si="1105"/>
        <v>0.26</v>
      </c>
      <c r="W193" s="14"/>
      <c r="X193" s="14">
        <f t="shared" si="1105"/>
        <v>52.338000000000008</v>
      </c>
      <c r="Y193" s="14">
        <f t="shared" si="1105"/>
        <v>52.338000000000008</v>
      </c>
      <c r="Z193" s="14">
        <f t="shared" si="1105"/>
        <v>0</v>
      </c>
      <c r="AA193" s="14">
        <f t="shared" si="1105"/>
        <v>1.23</v>
      </c>
      <c r="AB193" s="14">
        <f t="shared" si="1105"/>
        <v>240.09120000000001</v>
      </c>
      <c r="AC193" s="14">
        <f t="shared" si="1105"/>
        <v>240.09120000000001</v>
      </c>
      <c r="AD193" s="14">
        <f t="shared" si="1105"/>
        <v>0</v>
      </c>
      <c r="AE193" s="14">
        <f t="shared" ref="AE193" si="1106">AE214+AE296</f>
        <v>0.97</v>
      </c>
      <c r="AF193" s="14"/>
      <c r="AG193" s="14">
        <f t="shared" ref="AG193:AJ193" si="1107">AG214+AG296</f>
        <v>195.26100000000002</v>
      </c>
      <c r="AH193" s="14">
        <f t="shared" si="1107"/>
        <v>195.26100000000002</v>
      </c>
      <c r="AI193" s="14">
        <f t="shared" si="1107"/>
        <v>0</v>
      </c>
      <c r="AJ193" s="14">
        <f t="shared" si="1107"/>
        <v>0.26</v>
      </c>
      <c r="AK193" s="14"/>
      <c r="AL193" s="14">
        <f t="shared" ref="AL193:AR193" si="1108">AL214+AL296</f>
        <v>54.430999999999997</v>
      </c>
      <c r="AM193" s="14">
        <f t="shared" si="1108"/>
        <v>54.430999999999997</v>
      </c>
      <c r="AN193" s="14">
        <f t="shared" si="1108"/>
        <v>0</v>
      </c>
      <c r="AO193" s="14">
        <f t="shared" si="1108"/>
        <v>1.23</v>
      </c>
      <c r="AP193" s="14">
        <f t="shared" si="1108"/>
        <v>249.69200000000001</v>
      </c>
      <c r="AQ193" s="14">
        <f t="shared" si="1108"/>
        <v>249.69200000000001</v>
      </c>
      <c r="AR193" s="14">
        <f t="shared" si="1108"/>
        <v>0</v>
      </c>
    </row>
    <row r="194" spans="1:44" s="15" customFormat="1" hidden="1" x14ac:dyDescent="0.25">
      <c r="A194" s="22"/>
      <c r="B194" s="2" t="s">
        <v>25</v>
      </c>
      <c r="C194" s="14">
        <f t="shared" ref="C194" si="1109">C199+C204+C209+C215+C220+C225+C230+C235+C240+C245+C250+C255+C260+C265+C270+C275+C280+C285+C290+C295+C301</f>
        <v>52.690000000000012</v>
      </c>
      <c r="D194" s="14"/>
      <c r="E194" s="14">
        <f t="shared" ref="E194:AD194" si="1110">E199+E204+E209+E215+E220+E225+E230+E235+E240+E245+E250+E255+E260+E265+E270+E275+E280+E285+E290+E295+E301</f>
        <v>1700.3063</v>
      </c>
      <c r="F194" s="14">
        <f t="shared" si="1110"/>
        <v>1690.2406416000001</v>
      </c>
      <c r="G194" s="14">
        <f t="shared" si="1110"/>
        <v>10.0656584</v>
      </c>
      <c r="H194" s="14">
        <f t="shared" si="1110"/>
        <v>38.15</v>
      </c>
      <c r="I194" s="14"/>
      <c r="J194" s="14">
        <f t="shared" si="1110"/>
        <v>1291.3775000000001</v>
      </c>
      <c r="K194" s="14">
        <f t="shared" si="1110"/>
        <v>1279.5553875000001</v>
      </c>
      <c r="L194" s="14">
        <f t="shared" si="1110"/>
        <v>11.822112499999999</v>
      </c>
      <c r="M194" s="14">
        <f t="shared" si="1110"/>
        <v>90.839999999999989</v>
      </c>
      <c r="N194" s="14">
        <f t="shared" si="1110"/>
        <v>2991.6838000000007</v>
      </c>
      <c r="O194" s="14">
        <f t="shared" si="1110"/>
        <v>2969.7960291000009</v>
      </c>
      <c r="P194" s="14">
        <f t="shared" si="1110"/>
        <v>21.8877709</v>
      </c>
      <c r="Q194" s="14">
        <f t="shared" si="1110"/>
        <v>52.690000000000012</v>
      </c>
      <c r="R194" s="14"/>
      <c r="S194" s="14">
        <f t="shared" si="1110"/>
        <v>1783.5565000000001</v>
      </c>
      <c r="T194" s="14">
        <f t="shared" si="1110"/>
        <v>1772.998008</v>
      </c>
      <c r="U194" s="14">
        <f t="shared" si="1110"/>
        <v>10.558492000000001</v>
      </c>
      <c r="V194" s="14">
        <f t="shared" si="1110"/>
        <v>38.15</v>
      </c>
      <c r="W194" s="14"/>
      <c r="X194" s="14">
        <f t="shared" si="1110"/>
        <v>1342.8800000000003</v>
      </c>
      <c r="Y194" s="14">
        <f t="shared" si="1110"/>
        <v>1330.5864000000004</v>
      </c>
      <c r="Z194" s="14">
        <f t="shared" si="1110"/>
        <v>12.293600000000001</v>
      </c>
      <c r="AA194" s="14">
        <f t="shared" si="1110"/>
        <v>90.839999999999989</v>
      </c>
      <c r="AB194" s="14">
        <f t="shared" si="1110"/>
        <v>3126.4364999999998</v>
      </c>
      <c r="AC194" s="14">
        <f t="shared" si="1110"/>
        <v>3103.5844079999997</v>
      </c>
      <c r="AD194" s="14">
        <f t="shared" si="1110"/>
        <v>22.852092000000003</v>
      </c>
      <c r="AE194" s="14">
        <f t="shared" ref="AE194" si="1111">AE199+AE204+AE209+AE215+AE220+AE225+AE230+AE235+AE240+AE245+AE250+AE255+AE260+AE265+AE270+AE275+AE280+AE285+AE290+AE295+AE301</f>
        <v>52.690000000000012</v>
      </c>
      <c r="AF194" s="14"/>
      <c r="AG194" s="14">
        <f t="shared" ref="AG194:AJ194" si="1112">AG199+AG204+AG209+AG215+AG220+AG225+AG230+AG235+AG240+AG245+AG250+AG255+AG260+AG265+AG270+AG275+AG280+AG285+AG290+AG295+AG301</f>
        <v>1854.6880000000001</v>
      </c>
      <c r="AH194" s="14">
        <f t="shared" si="1112"/>
        <v>1843.7084159999999</v>
      </c>
      <c r="AI194" s="14">
        <f t="shared" si="1112"/>
        <v>10.979584000000001</v>
      </c>
      <c r="AJ194" s="14">
        <f t="shared" si="1112"/>
        <v>38.15</v>
      </c>
      <c r="AK194" s="14"/>
      <c r="AL194" s="14">
        <f t="shared" ref="AL194:AR194" si="1113">AL199+AL204+AL209+AL215+AL220+AL225+AL230+AL235+AL240+AL245+AL250+AL255+AL260+AL265+AL270+AL275+AL280+AL285+AL290+AL295+AL301</f>
        <v>1396.6715000000002</v>
      </c>
      <c r="AM194" s="14">
        <f t="shared" si="1113"/>
        <v>1383.8854575</v>
      </c>
      <c r="AN194" s="14">
        <f t="shared" si="1113"/>
        <v>12.786042499999999</v>
      </c>
      <c r="AO194" s="14">
        <f t="shared" si="1113"/>
        <v>90.839999999999989</v>
      </c>
      <c r="AP194" s="14">
        <f t="shared" si="1113"/>
        <v>3251.3595000000005</v>
      </c>
      <c r="AQ194" s="14">
        <f t="shared" si="1113"/>
        <v>3227.5938735000004</v>
      </c>
      <c r="AR194" s="14">
        <f t="shared" si="1113"/>
        <v>23.765626500000003</v>
      </c>
    </row>
    <row r="195" spans="1:44" s="15" customFormat="1" ht="31.5" hidden="1" x14ac:dyDescent="0.25">
      <c r="A195" s="22"/>
      <c r="B195" s="2" t="s">
        <v>157</v>
      </c>
      <c r="C195" s="14">
        <f t="shared" ref="C195" si="1114">C200+C205+C210+C216+C221+C226+C231+C236+C241+C246+C251+C256+C261+C266+C271+C276+C281+C286+C291+C297+C302</f>
        <v>52.690000000000012</v>
      </c>
      <c r="D195" s="14"/>
      <c r="E195" s="14">
        <f t="shared" ref="E195:AD196" si="1115">E200+E205+E210+E216+E221+E226+E231+E236+E241+E246+E251+E256+E261+E266+E271+E276+E281+E286+E291+E297+E302</f>
        <v>850.15314999999998</v>
      </c>
      <c r="F195" s="14">
        <f t="shared" si="1115"/>
        <v>845.12032080000006</v>
      </c>
      <c r="G195" s="14">
        <f t="shared" si="1115"/>
        <v>5.0328292000000001</v>
      </c>
      <c r="H195" s="14">
        <f t="shared" si="1115"/>
        <v>38.15</v>
      </c>
      <c r="I195" s="14"/>
      <c r="J195" s="14">
        <f t="shared" si="1115"/>
        <v>645.68875000000003</v>
      </c>
      <c r="K195" s="14">
        <f t="shared" si="1115"/>
        <v>639.77769375000003</v>
      </c>
      <c r="L195" s="14">
        <f t="shared" si="1115"/>
        <v>5.9110562499999997</v>
      </c>
      <c r="M195" s="14">
        <f t="shared" si="1115"/>
        <v>90.839999999999989</v>
      </c>
      <c r="N195" s="14">
        <f t="shared" si="1115"/>
        <v>1495.8419000000004</v>
      </c>
      <c r="O195" s="14">
        <f t="shared" si="1115"/>
        <v>1484.8980145500004</v>
      </c>
      <c r="P195" s="14">
        <f t="shared" si="1115"/>
        <v>10.94388545</v>
      </c>
      <c r="Q195" s="14">
        <f t="shared" si="1115"/>
        <v>52.690000000000012</v>
      </c>
      <c r="R195" s="14"/>
      <c r="S195" s="14">
        <f t="shared" si="1115"/>
        <v>891.77825000000007</v>
      </c>
      <c r="T195" s="14">
        <f t="shared" si="1115"/>
        <v>886.49900400000001</v>
      </c>
      <c r="U195" s="14">
        <f t="shared" si="1115"/>
        <v>5.2792460000000005</v>
      </c>
      <c r="V195" s="14">
        <f t="shared" si="1115"/>
        <v>38.15</v>
      </c>
      <c r="W195" s="14"/>
      <c r="X195" s="14">
        <f t="shared" si="1115"/>
        <v>671.44000000000017</v>
      </c>
      <c r="Y195" s="14">
        <f t="shared" si="1115"/>
        <v>665.29320000000018</v>
      </c>
      <c r="Z195" s="14">
        <f t="shared" si="1115"/>
        <v>6.1468000000000007</v>
      </c>
      <c r="AA195" s="14">
        <f t="shared" si="1115"/>
        <v>90.839999999999989</v>
      </c>
      <c r="AB195" s="14">
        <f t="shared" si="1115"/>
        <v>1563.2182499999999</v>
      </c>
      <c r="AC195" s="14">
        <f t="shared" si="1115"/>
        <v>1551.7922039999999</v>
      </c>
      <c r="AD195" s="14">
        <f t="shared" si="1115"/>
        <v>11.426046000000001</v>
      </c>
      <c r="AE195" s="14">
        <f t="shared" ref="AE195" si="1116">AE200+AE205+AE210+AE216+AE221+AE226+AE231+AE236+AE241+AE246+AE251+AE256+AE261+AE266+AE271+AE276+AE281+AE286+AE291+AE297+AE302</f>
        <v>52.690000000000012</v>
      </c>
      <c r="AF195" s="14"/>
      <c r="AG195" s="14">
        <f t="shared" ref="AG195:AJ195" si="1117">AG200+AG205+AG210+AG216+AG221+AG226+AG231+AG236+AG241+AG246+AG251+AG256+AG261+AG266+AG271+AG276+AG281+AG286+AG291+AG297+AG302</f>
        <v>927.34400000000005</v>
      </c>
      <c r="AH195" s="14">
        <f t="shared" si="1117"/>
        <v>921.85420799999997</v>
      </c>
      <c r="AI195" s="14">
        <f t="shared" si="1117"/>
        <v>5.4897920000000004</v>
      </c>
      <c r="AJ195" s="14">
        <f t="shared" si="1117"/>
        <v>38.15</v>
      </c>
      <c r="AK195" s="14"/>
      <c r="AL195" s="14">
        <f t="shared" ref="AL195:AR195" si="1118">AL200+AL205+AL210+AL216+AL221+AL226+AL231+AL236+AL241+AL246+AL251+AL256+AL261+AL266+AL271+AL276+AL281+AL286+AL291+AL297+AL302</f>
        <v>698.33575000000008</v>
      </c>
      <c r="AM195" s="14">
        <f t="shared" si="1118"/>
        <v>691.94272875000001</v>
      </c>
      <c r="AN195" s="14">
        <f t="shared" si="1118"/>
        <v>6.3930212499999994</v>
      </c>
      <c r="AO195" s="14">
        <f t="shared" si="1118"/>
        <v>90.839999999999989</v>
      </c>
      <c r="AP195" s="14">
        <f t="shared" si="1118"/>
        <v>1625.6797500000002</v>
      </c>
      <c r="AQ195" s="14">
        <f t="shared" si="1118"/>
        <v>1613.7969367500002</v>
      </c>
      <c r="AR195" s="14">
        <f t="shared" si="1118"/>
        <v>11.882813250000002</v>
      </c>
    </row>
    <row r="196" spans="1:44" s="15" customFormat="1" ht="47.25" hidden="1" x14ac:dyDescent="0.25">
      <c r="A196" s="22"/>
      <c r="B196" s="2" t="s">
        <v>162</v>
      </c>
      <c r="C196" s="14">
        <f t="shared" ref="C196" si="1119">C201+C206+C211+C217+C222+C227+C232+C237+C242+C247+C252+C257+C262+C267+C272+C277+C282+C287+C292+C298+C303</f>
        <v>52.690000000000012</v>
      </c>
      <c r="D196" s="14"/>
      <c r="E196" s="14">
        <f t="shared" ref="E196:AD196" si="1120">E201+E206+E211+E217+E222+E227+E232+E237+E242+E247+E252+E257+E262+E267+E272+E277+E282+E287+E292+E298+E303</f>
        <v>3400.6125999999999</v>
      </c>
      <c r="F196" s="14">
        <f t="shared" si="1120"/>
        <v>3380.4812832000002</v>
      </c>
      <c r="G196" s="14">
        <f t="shared" si="1120"/>
        <v>20.1313168</v>
      </c>
      <c r="H196" s="14">
        <f t="shared" si="1115"/>
        <v>38.15</v>
      </c>
      <c r="I196" s="14"/>
      <c r="J196" s="14">
        <f t="shared" si="1120"/>
        <v>2582.7550000000001</v>
      </c>
      <c r="K196" s="14">
        <f t="shared" si="1120"/>
        <v>2559.1107750000001</v>
      </c>
      <c r="L196" s="14">
        <f t="shared" si="1120"/>
        <v>23.644224999999999</v>
      </c>
      <c r="M196" s="14">
        <f t="shared" si="1120"/>
        <v>90.839999999999989</v>
      </c>
      <c r="N196" s="14">
        <f t="shared" si="1120"/>
        <v>5983.3676000000014</v>
      </c>
      <c r="O196" s="14">
        <f t="shared" si="1120"/>
        <v>5939.5920582000017</v>
      </c>
      <c r="P196" s="14">
        <f t="shared" si="1120"/>
        <v>43.775541799999999</v>
      </c>
      <c r="Q196" s="14">
        <f t="shared" si="1120"/>
        <v>52.690000000000012</v>
      </c>
      <c r="R196" s="14"/>
      <c r="S196" s="14">
        <f t="shared" si="1120"/>
        <v>3567.1130000000003</v>
      </c>
      <c r="T196" s="14">
        <f t="shared" si="1120"/>
        <v>3545.9960160000001</v>
      </c>
      <c r="U196" s="14">
        <f t="shared" si="1120"/>
        <v>21.116984000000002</v>
      </c>
      <c r="V196" s="14">
        <f t="shared" si="1120"/>
        <v>38.15</v>
      </c>
      <c r="W196" s="14"/>
      <c r="X196" s="14">
        <f t="shared" si="1120"/>
        <v>2685.7600000000007</v>
      </c>
      <c r="Y196" s="14">
        <f t="shared" si="1120"/>
        <v>2661.1728000000007</v>
      </c>
      <c r="Z196" s="14">
        <f t="shared" si="1120"/>
        <v>24.587200000000003</v>
      </c>
      <c r="AA196" s="14">
        <f t="shared" si="1120"/>
        <v>90.839999999999989</v>
      </c>
      <c r="AB196" s="14">
        <f t="shared" si="1120"/>
        <v>6252.8729999999996</v>
      </c>
      <c r="AC196" s="14">
        <f t="shared" si="1120"/>
        <v>6207.1688159999994</v>
      </c>
      <c r="AD196" s="14">
        <f t="shared" si="1120"/>
        <v>45.704184000000005</v>
      </c>
      <c r="AE196" s="14">
        <f t="shared" ref="AE196" si="1121">AE201+AE206+AE211+AE217+AE222+AE227+AE232+AE237+AE242+AE247+AE252+AE257+AE262+AE267+AE272+AE277+AE282+AE287+AE292+AE298+AE303</f>
        <v>52.690000000000012</v>
      </c>
      <c r="AF196" s="14"/>
      <c r="AG196" s="14">
        <f t="shared" ref="AG196:AJ196" si="1122">AG201+AG206+AG211+AG217+AG222+AG227+AG232+AG237+AG242+AG247+AG252+AG257+AG262+AG267+AG272+AG277+AG282+AG287+AG292+AG298+AG303</f>
        <v>3709.3760000000002</v>
      </c>
      <c r="AH196" s="14">
        <f t="shared" si="1122"/>
        <v>3687.4168319999999</v>
      </c>
      <c r="AI196" s="14">
        <f t="shared" si="1122"/>
        <v>21.959168000000002</v>
      </c>
      <c r="AJ196" s="14">
        <f t="shared" si="1122"/>
        <v>38.15</v>
      </c>
      <c r="AK196" s="14"/>
      <c r="AL196" s="14">
        <f t="shared" ref="AL196:AR196" si="1123">AL201+AL206+AL211+AL217+AL222+AL227+AL232+AL237+AL242+AL247+AL252+AL257+AL262+AL267+AL272+AL277+AL282+AL287+AL292+AL298+AL303</f>
        <v>2793.3430000000003</v>
      </c>
      <c r="AM196" s="14">
        <f t="shared" si="1123"/>
        <v>2767.7709150000001</v>
      </c>
      <c r="AN196" s="14">
        <f t="shared" si="1123"/>
        <v>25.572084999999998</v>
      </c>
      <c r="AO196" s="14">
        <f t="shared" si="1123"/>
        <v>90.839999999999989</v>
      </c>
      <c r="AP196" s="14">
        <f t="shared" si="1123"/>
        <v>6502.719000000001</v>
      </c>
      <c r="AQ196" s="14">
        <f t="shared" si="1123"/>
        <v>6455.1877470000009</v>
      </c>
      <c r="AR196" s="14">
        <f t="shared" si="1123"/>
        <v>47.531253000000007</v>
      </c>
    </row>
    <row r="197" spans="1:44" s="15" customFormat="1" ht="31.5" hidden="1" x14ac:dyDescent="0.25">
      <c r="A197" s="22" t="s">
        <v>104</v>
      </c>
      <c r="B197" s="28" t="s">
        <v>6</v>
      </c>
      <c r="C197" s="8"/>
      <c r="D197" s="8"/>
      <c r="E197" s="8">
        <f t="shared" ref="E197:G197" si="1124">E198+E199+E200+E201</f>
        <v>173.53649999999999</v>
      </c>
      <c r="F197" s="8">
        <f t="shared" si="1124"/>
        <v>173.53649999999999</v>
      </c>
      <c r="G197" s="8">
        <f t="shared" si="1124"/>
        <v>0</v>
      </c>
      <c r="H197" s="8"/>
      <c r="I197" s="8"/>
      <c r="J197" s="8">
        <f t="shared" ref="J197:L197" si="1125">J198+J199+J200+J201</f>
        <v>175.64250000000004</v>
      </c>
      <c r="K197" s="8">
        <f t="shared" si="1125"/>
        <v>175.64250000000004</v>
      </c>
      <c r="L197" s="8">
        <f t="shared" si="1125"/>
        <v>0</v>
      </c>
      <c r="M197" s="8"/>
      <c r="N197" s="8">
        <f t="shared" ref="N197:P197" si="1126">N198+N199+N200+N201</f>
        <v>349.17900000000003</v>
      </c>
      <c r="O197" s="8">
        <f t="shared" si="1126"/>
        <v>349.17900000000003</v>
      </c>
      <c r="P197" s="8">
        <f t="shared" si="1126"/>
        <v>0</v>
      </c>
      <c r="Q197" s="8"/>
      <c r="R197" s="8"/>
      <c r="S197" s="8">
        <f t="shared" ref="S197:U197" si="1127">S198+S199+S200+S201</f>
        <v>182.02949999999998</v>
      </c>
      <c r="T197" s="8">
        <f t="shared" si="1127"/>
        <v>182.02949999999998</v>
      </c>
      <c r="U197" s="8">
        <f t="shared" si="1127"/>
        <v>0</v>
      </c>
      <c r="V197" s="8"/>
      <c r="W197" s="8"/>
      <c r="X197" s="8">
        <f t="shared" ref="X197:Z197" si="1128">X198+X199+X200+X201</f>
        <v>182.65500000000003</v>
      </c>
      <c r="Y197" s="8">
        <f t="shared" si="1128"/>
        <v>182.65500000000003</v>
      </c>
      <c r="Z197" s="8">
        <f t="shared" si="1128"/>
        <v>0</v>
      </c>
      <c r="AA197" s="8"/>
      <c r="AB197" s="8">
        <f t="shared" ref="AB197:AD197" si="1129">AB198+AB199+AB200+AB201</f>
        <v>364.68450000000001</v>
      </c>
      <c r="AC197" s="8">
        <f t="shared" si="1129"/>
        <v>364.68450000000001</v>
      </c>
      <c r="AD197" s="8">
        <f t="shared" si="1129"/>
        <v>0</v>
      </c>
      <c r="AE197" s="8"/>
      <c r="AF197" s="8"/>
      <c r="AG197" s="8">
        <f t="shared" ref="AG197:AI197" si="1130">AG198+AG199+AG200+AG201</f>
        <v>189.297</v>
      </c>
      <c r="AH197" s="8">
        <f t="shared" si="1130"/>
        <v>189.297</v>
      </c>
      <c r="AI197" s="8">
        <f t="shared" si="1130"/>
        <v>0</v>
      </c>
      <c r="AJ197" s="8"/>
      <c r="AK197" s="8"/>
      <c r="AL197" s="8">
        <f t="shared" ref="AL197:AN197" si="1131">AL198+AL199+AL200+AL201</f>
        <v>189.96450000000002</v>
      </c>
      <c r="AM197" s="8">
        <f t="shared" si="1131"/>
        <v>189.96450000000002</v>
      </c>
      <c r="AN197" s="8">
        <f t="shared" si="1131"/>
        <v>0</v>
      </c>
      <c r="AO197" s="8"/>
      <c r="AP197" s="8">
        <f t="shared" ref="AP197:AR197" si="1132">AP198+AP199+AP200+AP201</f>
        <v>379.26150000000001</v>
      </c>
      <c r="AQ197" s="8">
        <f t="shared" si="1132"/>
        <v>379.26150000000001</v>
      </c>
      <c r="AR197" s="8">
        <f t="shared" si="1132"/>
        <v>0</v>
      </c>
    </row>
    <row r="198" spans="1:44" hidden="1" x14ac:dyDescent="0.25">
      <c r="A198" s="17"/>
      <c r="B198" s="3" t="s">
        <v>23</v>
      </c>
      <c r="C198" s="24">
        <v>1.1399999999999999</v>
      </c>
      <c r="D198" s="24">
        <v>39.28</v>
      </c>
      <c r="E198" s="24">
        <f>C198*D198</f>
        <v>44.779199999999996</v>
      </c>
      <c r="F198" s="24">
        <f>E198-G198</f>
        <v>44.779199999999996</v>
      </c>
      <c r="G198" s="24"/>
      <c r="H198" s="24">
        <v>1.1000000000000001</v>
      </c>
      <c r="I198" s="24">
        <v>41.2</v>
      </c>
      <c r="J198" s="24">
        <f>H198*I198</f>
        <v>45.320000000000007</v>
      </c>
      <c r="K198" s="24">
        <f>J198-L198</f>
        <v>45.320000000000007</v>
      </c>
      <c r="L198" s="24"/>
      <c r="M198" s="24">
        <f t="shared" ref="M198:M201" si="1133">C198+H198</f>
        <v>2.2400000000000002</v>
      </c>
      <c r="N198" s="24">
        <f t="shared" ref="N198:P199" si="1134">E198+J198</f>
        <v>90.099199999999996</v>
      </c>
      <c r="O198" s="24">
        <f t="shared" si="1134"/>
        <v>90.099199999999996</v>
      </c>
      <c r="P198" s="24">
        <f t="shared" si="1134"/>
        <v>0</v>
      </c>
      <c r="Q198" s="24">
        <f t="shared" ref="Q198:Q261" si="1135">C198</f>
        <v>1.1399999999999999</v>
      </c>
      <c r="R198" s="24">
        <v>41.2</v>
      </c>
      <c r="S198" s="24">
        <f>Q198*R198</f>
        <v>46.967999999999996</v>
      </c>
      <c r="T198" s="24">
        <f>S198-U198</f>
        <v>46.967999999999996</v>
      </c>
      <c r="U198" s="24"/>
      <c r="V198" s="24">
        <f t="shared" ref="V198:V201" si="1136">H198</f>
        <v>1.1000000000000001</v>
      </c>
      <c r="W198" s="24">
        <v>42.85</v>
      </c>
      <c r="X198" s="24">
        <f>V198*W198</f>
        <v>47.135000000000005</v>
      </c>
      <c r="Y198" s="24">
        <f>X198-Z198</f>
        <v>47.135000000000005</v>
      </c>
      <c r="Z198" s="24"/>
      <c r="AA198" s="24">
        <f t="shared" ref="AA198:AA201" si="1137">Q198+V198</f>
        <v>2.2400000000000002</v>
      </c>
      <c r="AB198" s="24">
        <f t="shared" ref="AB198:AD199" si="1138">S198+X198</f>
        <v>94.103000000000009</v>
      </c>
      <c r="AC198" s="24">
        <f t="shared" si="1138"/>
        <v>94.103000000000009</v>
      </c>
      <c r="AD198" s="24">
        <f t="shared" si="1138"/>
        <v>0</v>
      </c>
      <c r="AE198" s="24">
        <f t="shared" ref="AE198:AE201" si="1139">C198</f>
        <v>1.1399999999999999</v>
      </c>
      <c r="AF198" s="24">
        <v>42.85</v>
      </c>
      <c r="AG198" s="24">
        <f>AE198*AF198</f>
        <v>48.848999999999997</v>
      </c>
      <c r="AH198" s="24">
        <f>AG198-AI198</f>
        <v>48.848999999999997</v>
      </c>
      <c r="AI198" s="24"/>
      <c r="AJ198" s="24">
        <f t="shared" ref="AJ198:AJ201" si="1140">H198</f>
        <v>1.1000000000000001</v>
      </c>
      <c r="AK198" s="24">
        <v>44.56</v>
      </c>
      <c r="AL198" s="24">
        <f>AJ198*AK198</f>
        <v>49.016000000000005</v>
      </c>
      <c r="AM198" s="24">
        <f>AL198-AN198</f>
        <v>49.016000000000005</v>
      </c>
      <c r="AN198" s="24"/>
      <c r="AO198" s="24">
        <f t="shared" ref="AO198:AO201" si="1141">AE198+AJ198</f>
        <v>2.2400000000000002</v>
      </c>
      <c r="AP198" s="24">
        <f t="shared" ref="AP198:AP199" si="1142">AG198+AL198</f>
        <v>97.865000000000009</v>
      </c>
      <c r="AQ198" s="24">
        <f t="shared" ref="AQ198:AQ199" si="1143">AH198+AM198</f>
        <v>97.865000000000009</v>
      </c>
      <c r="AR198" s="24">
        <f t="shared" ref="AR198:AR199" si="1144">AI198+AN198</f>
        <v>0</v>
      </c>
    </row>
    <row r="199" spans="1:44" hidden="1" x14ac:dyDescent="0.25">
      <c r="A199" s="17"/>
      <c r="B199" s="3" t="s">
        <v>25</v>
      </c>
      <c r="C199" s="24">
        <v>1.1399999999999999</v>
      </c>
      <c r="D199" s="24">
        <v>32.270000000000003</v>
      </c>
      <c r="E199" s="24">
        <f>C199*D199</f>
        <v>36.787799999999997</v>
      </c>
      <c r="F199" s="24">
        <f>E199-G199</f>
        <v>36.787799999999997</v>
      </c>
      <c r="G199" s="24"/>
      <c r="H199" s="24">
        <v>1.1000000000000001</v>
      </c>
      <c r="I199" s="24">
        <v>33.85</v>
      </c>
      <c r="J199" s="24">
        <f>H199*I199</f>
        <v>37.235000000000007</v>
      </c>
      <c r="K199" s="24">
        <f>J199-L199</f>
        <v>37.235000000000007</v>
      </c>
      <c r="L199" s="24"/>
      <c r="M199" s="24">
        <f t="shared" si="1133"/>
        <v>2.2400000000000002</v>
      </c>
      <c r="N199" s="24">
        <f t="shared" si="1134"/>
        <v>74.022800000000004</v>
      </c>
      <c r="O199" s="24">
        <f t="shared" si="1134"/>
        <v>74.022800000000004</v>
      </c>
      <c r="P199" s="24">
        <f t="shared" si="1134"/>
        <v>0</v>
      </c>
      <c r="Q199" s="24">
        <f t="shared" si="1135"/>
        <v>1.1399999999999999</v>
      </c>
      <c r="R199" s="24">
        <v>33.85</v>
      </c>
      <c r="S199" s="24">
        <f>Q199*R199</f>
        <v>38.588999999999999</v>
      </c>
      <c r="T199" s="24">
        <f>S199-U199</f>
        <v>38.588999999999999</v>
      </c>
      <c r="U199" s="24"/>
      <c r="V199" s="24">
        <f t="shared" si="1136"/>
        <v>1.1000000000000001</v>
      </c>
      <c r="W199" s="24">
        <v>35.200000000000003</v>
      </c>
      <c r="X199" s="24">
        <f>V199*W199</f>
        <v>38.720000000000006</v>
      </c>
      <c r="Y199" s="24">
        <f>X199-Z199</f>
        <v>38.720000000000006</v>
      </c>
      <c r="Z199" s="24"/>
      <c r="AA199" s="24">
        <f t="shared" si="1137"/>
        <v>2.2400000000000002</v>
      </c>
      <c r="AB199" s="24">
        <f t="shared" si="1138"/>
        <v>77.308999999999997</v>
      </c>
      <c r="AC199" s="24">
        <f t="shared" si="1138"/>
        <v>77.308999999999997</v>
      </c>
      <c r="AD199" s="24">
        <f t="shared" si="1138"/>
        <v>0</v>
      </c>
      <c r="AE199" s="24">
        <f t="shared" si="1139"/>
        <v>1.1399999999999999</v>
      </c>
      <c r="AF199" s="24">
        <v>35.200000000000003</v>
      </c>
      <c r="AG199" s="24">
        <f>AE199*AF199</f>
        <v>40.128</v>
      </c>
      <c r="AH199" s="24">
        <f>AG199-AI199</f>
        <v>40.128</v>
      </c>
      <c r="AI199" s="24"/>
      <c r="AJ199" s="24">
        <f t="shared" si="1140"/>
        <v>1.1000000000000001</v>
      </c>
      <c r="AK199" s="24">
        <v>36.61</v>
      </c>
      <c r="AL199" s="24">
        <f>AJ199*AK199</f>
        <v>40.271000000000001</v>
      </c>
      <c r="AM199" s="24">
        <f>AL199-AN199</f>
        <v>40.271000000000001</v>
      </c>
      <c r="AN199" s="24"/>
      <c r="AO199" s="24">
        <f t="shared" si="1141"/>
        <v>2.2400000000000002</v>
      </c>
      <c r="AP199" s="24">
        <f t="shared" si="1142"/>
        <v>80.399000000000001</v>
      </c>
      <c r="AQ199" s="24">
        <f t="shared" si="1143"/>
        <v>80.399000000000001</v>
      </c>
      <c r="AR199" s="24">
        <f t="shared" si="1144"/>
        <v>0</v>
      </c>
    </row>
    <row r="200" spans="1:44" ht="31.5" hidden="1" x14ac:dyDescent="0.25">
      <c r="A200" s="17"/>
      <c r="B200" s="3" t="s">
        <v>157</v>
      </c>
      <c r="C200" s="24">
        <v>1.1399999999999999</v>
      </c>
      <c r="D200" s="24">
        <v>32.270000000000003</v>
      </c>
      <c r="E200" s="24">
        <f>C200*D200*0.5</f>
        <v>18.393899999999999</v>
      </c>
      <c r="F200" s="24">
        <f>E200</f>
        <v>18.393899999999999</v>
      </c>
      <c r="G200" s="24"/>
      <c r="H200" s="24">
        <v>1.1000000000000001</v>
      </c>
      <c r="I200" s="24">
        <v>33.85</v>
      </c>
      <c r="J200" s="24">
        <f>H200*I200*0.5</f>
        <v>18.617500000000003</v>
      </c>
      <c r="K200" s="24">
        <f>J200</f>
        <v>18.617500000000003</v>
      </c>
      <c r="L200" s="24"/>
      <c r="M200" s="24">
        <f t="shared" si="1133"/>
        <v>2.2400000000000002</v>
      </c>
      <c r="N200" s="24">
        <f>E200+J200</f>
        <v>37.011400000000002</v>
      </c>
      <c r="O200" s="24">
        <f>N200</f>
        <v>37.011400000000002</v>
      </c>
      <c r="P200" s="24">
        <v>0</v>
      </c>
      <c r="Q200" s="24">
        <f t="shared" si="1135"/>
        <v>1.1399999999999999</v>
      </c>
      <c r="R200" s="24">
        <v>33.85</v>
      </c>
      <c r="S200" s="24">
        <f>Q200*R200*0.5</f>
        <v>19.294499999999999</v>
      </c>
      <c r="T200" s="24">
        <f>S200</f>
        <v>19.294499999999999</v>
      </c>
      <c r="U200" s="24"/>
      <c r="V200" s="24">
        <f t="shared" si="1136"/>
        <v>1.1000000000000001</v>
      </c>
      <c r="W200" s="24">
        <v>35.200000000000003</v>
      </c>
      <c r="X200" s="24">
        <f>V200*W200*0.5</f>
        <v>19.360000000000003</v>
      </c>
      <c r="Y200" s="24">
        <f>X200</f>
        <v>19.360000000000003</v>
      </c>
      <c r="Z200" s="24"/>
      <c r="AA200" s="24">
        <f t="shared" si="1137"/>
        <v>2.2400000000000002</v>
      </c>
      <c r="AB200" s="24">
        <f>S200+X200</f>
        <v>38.654499999999999</v>
      </c>
      <c r="AC200" s="24">
        <f>AB200</f>
        <v>38.654499999999999</v>
      </c>
      <c r="AD200" s="24">
        <v>0</v>
      </c>
      <c r="AE200" s="24">
        <f t="shared" si="1139"/>
        <v>1.1399999999999999</v>
      </c>
      <c r="AF200" s="24">
        <v>35.200000000000003</v>
      </c>
      <c r="AG200" s="24">
        <f>AE200*AF200*0.5</f>
        <v>20.064</v>
      </c>
      <c r="AH200" s="24">
        <f>AG200</f>
        <v>20.064</v>
      </c>
      <c r="AI200" s="24"/>
      <c r="AJ200" s="24">
        <f t="shared" si="1140"/>
        <v>1.1000000000000001</v>
      </c>
      <c r="AK200" s="24">
        <v>36.61</v>
      </c>
      <c r="AL200" s="24">
        <f>AJ200*AK200*0.5</f>
        <v>20.1355</v>
      </c>
      <c r="AM200" s="24">
        <f>AL200</f>
        <v>20.1355</v>
      </c>
      <c r="AN200" s="24"/>
      <c r="AO200" s="24">
        <f t="shared" si="1141"/>
        <v>2.2400000000000002</v>
      </c>
      <c r="AP200" s="24">
        <f>AG200+AL200</f>
        <v>40.1995</v>
      </c>
      <c r="AQ200" s="24">
        <f>AP200</f>
        <v>40.1995</v>
      </c>
      <c r="AR200" s="24">
        <v>0</v>
      </c>
    </row>
    <row r="201" spans="1:44" ht="47.25" hidden="1" x14ac:dyDescent="0.25">
      <c r="A201" s="17"/>
      <c r="B201" s="3" t="s">
        <v>162</v>
      </c>
      <c r="C201" s="24">
        <v>1.1399999999999999</v>
      </c>
      <c r="D201" s="24">
        <v>32.270000000000003</v>
      </c>
      <c r="E201" s="24">
        <f>C201*D201*2</f>
        <v>73.575599999999994</v>
      </c>
      <c r="F201" s="24">
        <f>E201-G201</f>
        <v>73.575599999999994</v>
      </c>
      <c r="G201" s="24"/>
      <c r="H201" s="24">
        <v>1.1000000000000001</v>
      </c>
      <c r="I201" s="24">
        <v>33.85</v>
      </c>
      <c r="J201" s="24">
        <f>H201*I201*2</f>
        <v>74.470000000000013</v>
      </c>
      <c r="K201" s="24">
        <f>J201-L201</f>
        <v>74.470000000000013</v>
      </c>
      <c r="L201" s="24"/>
      <c r="M201" s="24">
        <f t="shared" si="1133"/>
        <v>2.2400000000000002</v>
      </c>
      <c r="N201" s="24">
        <f t="shared" ref="N201" si="1145">E201+J201</f>
        <v>148.04560000000001</v>
      </c>
      <c r="O201" s="24">
        <f t="shared" ref="O201" si="1146">F201+K201</f>
        <v>148.04560000000001</v>
      </c>
      <c r="P201" s="24">
        <f t="shared" ref="P201" si="1147">G201+L201</f>
        <v>0</v>
      </c>
      <c r="Q201" s="24">
        <f t="shared" si="1135"/>
        <v>1.1399999999999999</v>
      </c>
      <c r="R201" s="24">
        <v>33.85</v>
      </c>
      <c r="S201" s="24">
        <f>Q201*R201*2</f>
        <v>77.177999999999997</v>
      </c>
      <c r="T201" s="24">
        <f>S201-U201</f>
        <v>77.177999999999997</v>
      </c>
      <c r="U201" s="24"/>
      <c r="V201" s="24">
        <f t="shared" si="1136"/>
        <v>1.1000000000000001</v>
      </c>
      <c r="W201" s="24">
        <v>35.200000000000003</v>
      </c>
      <c r="X201" s="24">
        <f>V201*W201*2</f>
        <v>77.440000000000012</v>
      </c>
      <c r="Y201" s="24">
        <f>X201-Z201</f>
        <v>77.440000000000012</v>
      </c>
      <c r="Z201" s="24"/>
      <c r="AA201" s="24">
        <f t="shared" si="1137"/>
        <v>2.2400000000000002</v>
      </c>
      <c r="AB201" s="24">
        <f t="shared" ref="AB201" si="1148">S201+X201</f>
        <v>154.61799999999999</v>
      </c>
      <c r="AC201" s="24">
        <f t="shared" ref="AC201" si="1149">T201+Y201</f>
        <v>154.61799999999999</v>
      </c>
      <c r="AD201" s="24">
        <f t="shared" ref="AD201" si="1150">U201+Z201</f>
        <v>0</v>
      </c>
      <c r="AE201" s="24">
        <f t="shared" si="1139"/>
        <v>1.1399999999999999</v>
      </c>
      <c r="AF201" s="24">
        <v>35.200000000000003</v>
      </c>
      <c r="AG201" s="24">
        <f>AE201*AF201*2</f>
        <v>80.256</v>
      </c>
      <c r="AH201" s="24">
        <f>AG201-AI201</f>
        <v>80.256</v>
      </c>
      <c r="AI201" s="24"/>
      <c r="AJ201" s="24">
        <f t="shared" si="1140"/>
        <v>1.1000000000000001</v>
      </c>
      <c r="AK201" s="24">
        <v>36.61</v>
      </c>
      <c r="AL201" s="24">
        <f>AJ201*AK201*2</f>
        <v>80.542000000000002</v>
      </c>
      <c r="AM201" s="24">
        <f>AL201-AN201</f>
        <v>80.542000000000002</v>
      </c>
      <c r="AN201" s="24"/>
      <c r="AO201" s="24">
        <f t="shared" si="1141"/>
        <v>2.2400000000000002</v>
      </c>
      <c r="AP201" s="24">
        <f t="shared" ref="AP201" si="1151">AG201+AL201</f>
        <v>160.798</v>
      </c>
      <c r="AQ201" s="24">
        <f t="shared" ref="AQ201" si="1152">AH201+AM201</f>
        <v>160.798</v>
      </c>
      <c r="AR201" s="24">
        <f t="shared" ref="AR201" si="1153">AI201+AN201</f>
        <v>0</v>
      </c>
    </row>
    <row r="202" spans="1:44" s="15" customFormat="1" ht="31.5" hidden="1" x14ac:dyDescent="0.25">
      <c r="A202" s="22" t="s">
        <v>105</v>
      </c>
      <c r="B202" s="28" t="s">
        <v>147</v>
      </c>
      <c r="C202" s="8"/>
      <c r="D202" s="8"/>
      <c r="E202" s="8">
        <f t="shared" ref="E202:G202" si="1154">E203+E204+E205+E206</f>
        <v>353.16199999999998</v>
      </c>
      <c r="F202" s="8">
        <f t="shared" si="1154"/>
        <v>353.16199999999998</v>
      </c>
      <c r="G202" s="8">
        <f t="shared" si="1154"/>
        <v>0</v>
      </c>
      <c r="H202" s="8"/>
      <c r="I202" s="8"/>
      <c r="J202" s="8">
        <f t="shared" ref="J202:L202" si="1155">J203+J204+J205+J206</f>
        <v>356.07524999999998</v>
      </c>
      <c r="K202" s="8">
        <f t="shared" si="1155"/>
        <v>356.07524999999998</v>
      </c>
      <c r="L202" s="8">
        <f t="shared" si="1155"/>
        <v>0</v>
      </c>
      <c r="M202" s="8"/>
      <c r="N202" s="8">
        <f t="shared" ref="N202:P202" si="1156">N203+N204+N205+N206</f>
        <v>709.23725000000002</v>
      </c>
      <c r="O202" s="8">
        <f t="shared" si="1156"/>
        <v>709.23725000000002</v>
      </c>
      <c r="P202" s="8">
        <f t="shared" si="1156"/>
        <v>0</v>
      </c>
      <c r="Q202" s="8"/>
      <c r="R202" s="8"/>
      <c r="S202" s="8">
        <f t="shared" ref="S202:U202" si="1157">S203+S204+S205+S206</f>
        <v>370.44599999999997</v>
      </c>
      <c r="T202" s="8">
        <f t="shared" si="1157"/>
        <v>370.44599999999997</v>
      </c>
      <c r="U202" s="8">
        <f t="shared" si="1157"/>
        <v>0</v>
      </c>
      <c r="V202" s="8"/>
      <c r="W202" s="8"/>
      <c r="X202" s="8">
        <f t="shared" ref="X202:Z202" si="1158">X203+X204+X205+X206</f>
        <v>370.29150000000004</v>
      </c>
      <c r="Y202" s="8">
        <f t="shared" si="1158"/>
        <v>370.29150000000004</v>
      </c>
      <c r="Z202" s="8">
        <f t="shared" si="1158"/>
        <v>0</v>
      </c>
      <c r="AA202" s="8"/>
      <c r="AB202" s="8">
        <f t="shared" ref="AB202:AD202" si="1159">AB203+AB204+AB205+AB206</f>
        <v>740.73750000000007</v>
      </c>
      <c r="AC202" s="8">
        <f t="shared" si="1159"/>
        <v>740.73750000000007</v>
      </c>
      <c r="AD202" s="8">
        <f t="shared" si="1159"/>
        <v>0</v>
      </c>
      <c r="AE202" s="8"/>
      <c r="AF202" s="8"/>
      <c r="AG202" s="8">
        <f t="shared" ref="AG202:AI202" si="1160">AG203+AG204+AG205+AG206</f>
        <v>385.23599999999999</v>
      </c>
      <c r="AH202" s="8">
        <f t="shared" si="1160"/>
        <v>385.23599999999999</v>
      </c>
      <c r="AI202" s="8">
        <f t="shared" si="1160"/>
        <v>0</v>
      </c>
      <c r="AJ202" s="8"/>
      <c r="AK202" s="8"/>
      <c r="AL202" s="8">
        <f t="shared" ref="AL202:AN202" si="1161">AL203+AL204+AL205+AL206</f>
        <v>385.10984999999999</v>
      </c>
      <c r="AM202" s="8">
        <f t="shared" si="1161"/>
        <v>385.10984999999999</v>
      </c>
      <c r="AN202" s="8">
        <f t="shared" si="1161"/>
        <v>0</v>
      </c>
      <c r="AO202" s="8"/>
      <c r="AP202" s="8">
        <f t="shared" ref="AP202:AR202" si="1162">AP203+AP204+AP205+AP206</f>
        <v>770.34585000000004</v>
      </c>
      <c r="AQ202" s="8">
        <f t="shared" si="1162"/>
        <v>770.34585000000004</v>
      </c>
      <c r="AR202" s="8">
        <f t="shared" si="1162"/>
        <v>0</v>
      </c>
    </row>
    <row r="203" spans="1:44" hidden="1" x14ac:dyDescent="0.25">
      <c r="A203" s="17"/>
      <c r="B203" s="3" t="s">
        <v>23</v>
      </c>
      <c r="C203" s="24">
        <v>2.3199999999999998</v>
      </c>
      <c r="D203" s="24">
        <v>39.28</v>
      </c>
      <c r="E203" s="24">
        <f>C203*D203</f>
        <v>91.129599999999996</v>
      </c>
      <c r="F203" s="24">
        <f>E203-G203</f>
        <v>91.129599999999996</v>
      </c>
      <c r="G203" s="24"/>
      <c r="H203" s="24">
        <v>2.23</v>
      </c>
      <c r="I203" s="24">
        <v>41.2</v>
      </c>
      <c r="J203" s="24">
        <f>H203*I203</f>
        <v>91.876000000000005</v>
      </c>
      <c r="K203" s="24">
        <f>J203-L203</f>
        <v>91.876000000000005</v>
      </c>
      <c r="L203" s="24"/>
      <c r="M203" s="24">
        <f t="shared" ref="M203:M206" si="1163">C203+H203</f>
        <v>4.55</v>
      </c>
      <c r="N203" s="24">
        <f t="shared" ref="N203:P204" si="1164">E203+J203</f>
        <v>183.00560000000002</v>
      </c>
      <c r="O203" s="24">
        <f t="shared" si="1164"/>
        <v>183.00560000000002</v>
      </c>
      <c r="P203" s="24">
        <f t="shared" si="1164"/>
        <v>0</v>
      </c>
      <c r="Q203" s="24">
        <f t="shared" si="1135"/>
        <v>2.3199999999999998</v>
      </c>
      <c r="R203" s="24">
        <v>41.2</v>
      </c>
      <c r="S203" s="24">
        <f>Q203*R203</f>
        <v>95.584000000000003</v>
      </c>
      <c r="T203" s="24">
        <f>S203-U203</f>
        <v>95.584000000000003</v>
      </c>
      <c r="U203" s="24"/>
      <c r="V203" s="24">
        <f t="shared" ref="V203:V206" si="1165">H203</f>
        <v>2.23</v>
      </c>
      <c r="W203" s="24">
        <v>42.85</v>
      </c>
      <c r="X203" s="24">
        <f>V203*W203</f>
        <v>95.555500000000009</v>
      </c>
      <c r="Y203" s="24">
        <f>X203-Z203</f>
        <v>95.555500000000009</v>
      </c>
      <c r="Z203" s="24"/>
      <c r="AA203" s="24">
        <f t="shared" ref="AA203:AA206" si="1166">Q203+V203</f>
        <v>4.55</v>
      </c>
      <c r="AB203" s="24">
        <f t="shared" ref="AB203:AD204" si="1167">S203+X203</f>
        <v>191.1395</v>
      </c>
      <c r="AC203" s="24">
        <f t="shared" si="1167"/>
        <v>191.1395</v>
      </c>
      <c r="AD203" s="24">
        <f t="shared" si="1167"/>
        <v>0</v>
      </c>
      <c r="AE203" s="24">
        <f t="shared" ref="AE203:AE206" si="1168">C203</f>
        <v>2.3199999999999998</v>
      </c>
      <c r="AF203" s="24">
        <v>42.85</v>
      </c>
      <c r="AG203" s="24">
        <f>AE203*AF203</f>
        <v>99.411999999999992</v>
      </c>
      <c r="AH203" s="24">
        <f>AG203-AI203</f>
        <v>99.411999999999992</v>
      </c>
      <c r="AI203" s="24"/>
      <c r="AJ203" s="24">
        <f t="shared" ref="AJ203:AJ206" si="1169">H203</f>
        <v>2.23</v>
      </c>
      <c r="AK203" s="24">
        <v>44.56</v>
      </c>
      <c r="AL203" s="24">
        <f>AJ203*AK203</f>
        <v>99.368800000000007</v>
      </c>
      <c r="AM203" s="24">
        <f>AL203-AN203</f>
        <v>99.368800000000007</v>
      </c>
      <c r="AN203" s="24"/>
      <c r="AO203" s="24">
        <f t="shared" ref="AO203:AO206" si="1170">AE203+AJ203</f>
        <v>4.55</v>
      </c>
      <c r="AP203" s="24">
        <f t="shared" ref="AP203:AP204" si="1171">AG203+AL203</f>
        <v>198.7808</v>
      </c>
      <c r="AQ203" s="24">
        <f t="shared" ref="AQ203:AQ204" si="1172">AH203+AM203</f>
        <v>198.7808</v>
      </c>
      <c r="AR203" s="24">
        <f t="shared" ref="AR203:AR204" si="1173">AI203+AN203</f>
        <v>0</v>
      </c>
    </row>
    <row r="204" spans="1:44" hidden="1" x14ac:dyDescent="0.25">
      <c r="A204" s="17"/>
      <c r="B204" s="3" t="s">
        <v>25</v>
      </c>
      <c r="C204" s="24">
        <v>2.3199999999999998</v>
      </c>
      <c r="D204" s="24">
        <v>32.270000000000003</v>
      </c>
      <c r="E204" s="24">
        <f>C204*D204</f>
        <v>74.866399999999999</v>
      </c>
      <c r="F204" s="24">
        <f>E204-G204</f>
        <v>74.866399999999999</v>
      </c>
      <c r="G204" s="24"/>
      <c r="H204" s="24">
        <v>2.23</v>
      </c>
      <c r="I204" s="24">
        <v>33.85</v>
      </c>
      <c r="J204" s="24">
        <f>H204*I204</f>
        <v>75.485500000000002</v>
      </c>
      <c r="K204" s="24">
        <f>J204-L204</f>
        <v>75.485500000000002</v>
      </c>
      <c r="L204" s="24"/>
      <c r="M204" s="24">
        <f t="shared" si="1163"/>
        <v>4.55</v>
      </c>
      <c r="N204" s="24">
        <f t="shared" si="1164"/>
        <v>150.3519</v>
      </c>
      <c r="O204" s="24">
        <f t="shared" si="1164"/>
        <v>150.3519</v>
      </c>
      <c r="P204" s="24">
        <f t="shared" si="1164"/>
        <v>0</v>
      </c>
      <c r="Q204" s="24">
        <f t="shared" si="1135"/>
        <v>2.3199999999999998</v>
      </c>
      <c r="R204" s="24">
        <v>33.85</v>
      </c>
      <c r="S204" s="24">
        <f>Q204*R204</f>
        <v>78.531999999999996</v>
      </c>
      <c r="T204" s="24">
        <f>S204-U204</f>
        <v>78.531999999999996</v>
      </c>
      <c r="U204" s="24"/>
      <c r="V204" s="24">
        <f t="shared" si="1165"/>
        <v>2.23</v>
      </c>
      <c r="W204" s="24">
        <v>35.200000000000003</v>
      </c>
      <c r="X204" s="24">
        <f>V204*W204</f>
        <v>78.496000000000009</v>
      </c>
      <c r="Y204" s="24">
        <f>X204-Z204</f>
        <v>78.496000000000009</v>
      </c>
      <c r="Z204" s="24"/>
      <c r="AA204" s="24">
        <f t="shared" si="1166"/>
        <v>4.55</v>
      </c>
      <c r="AB204" s="24">
        <f t="shared" si="1167"/>
        <v>157.02800000000002</v>
      </c>
      <c r="AC204" s="24">
        <f t="shared" si="1167"/>
        <v>157.02800000000002</v>
      </c>
      <c r="AD204" s="24">
        <f t="shared" si="1167"/>
        <v>0</v>
      </c>
      <c r="AE204" s="24">
        <f t="shared" si="1168"/>
        <v>2.3199999999999998</v>
      </c>
      <c r="AF204" s="24">
        <v>35.200000000000003</v>
      </c>
      <c r="AG204" s="24">
        <f>AE204*AF204</f>
        <v>81.664000000000001</v>
      </c>
      <c r="AH204" s="24">
        <f>AG204-AI204</f>
        <v>81.664000000000001</v>
      </c>
      <c r="AI204" s="24"/>
      <c r="AJ204" s="24">
        <f t="shared" si="1169"/>
        <v>2.23</v>
      </c>
      <c r="AK204" s="24">
        <v>36.61</v>
      </c>
      <c r="AL204" s="24">
        <f>AJ204*AK204</f>
        <v>81.640299999999996</v>
      </c>
      <c r="AM204" s="24">
        <f>AL204-AN204</f>
        <v>81.640299999999996</v>
      </c>
      <c r="AN204" s="24"/>
      <c r="AO204" s="24">
        <f t="shared" si="1170"/>
        <v>4.55</v>
      </c>
      <c r="AP204" s="24">
        <f t="shared" si="1171"/>
        <v>163.30430000000001</v>
      </c>
      <c r="AQ204" s="24">
        <f t="shared" si="1172"/>
        <v>163.30430000000001</v>
      </c>
      <c r="AR204" s="24">
        <f t="shared" si="1173"/>
        <v>0</v>
      </c>
    </row>
    <row r="205" spans="1:44" ht="31.5" hidden="1" x14ac:dyDescent="0.25">
      <c r="A205" s="17"/>
      <c r="B205" s="3" t="s">
        <v>157</v>
      </c>
      <c r="C205" s="24">
        <v>2.3199999999999998</v>
      </c>
      <c r="D205" s="24">
        <v>32.270000000000003</v>
      </c>
      <c r="E205" s="24">
        <f>C205*D205*0.5</f>
        <v>37.433199999999999</v>
      </c>
      <c r="F205" s="24">
        <f>E205</f>
        <v>37.433199999999999</v>
      </c>
      <c r="G205" s="24"/>
      <c r="H205" s="24">
        <v>2.23</v>
      </c>
      <c r="I205" s="24">
        <v>33.85</v>
      </c>
      <c r="J205" s="24">
        <f>H205*I205*0.5</f>
        <v>37.742750000000001</v>
      </c>
      <c r="K205" s="24">
        <f>J205</f>
        <v>37.742750000000001</v>
      </c>
      <c r="L205" s="24"/>
      <c r="M205" s="24">
        <f t="shared" si="1163"/>
        <v>4.55</v>
      </c>
      <c r="N205" s="24">
        <f>E205+J205</f>
        <v>75.17595</v>
      </c>
      <c r="O205" s="24">
        <f>N205</f>
        <v>75.17595</v>
      </c>
      <c r="P205" s="24">
        <v>0</v>
      </c>
      <c r="Q205" s="24">
        <f t="shared" si="1135"/>
        <v>2.3199999999999998</v>
      </c>
      <c r="R205" s="24">
        <v>33.85</v>
      </c>
      <c r="S205" s="24">
        <f>Q205*R205*0.5</f>
        <v>39.265999999999998</v>
      </c>
      <c r="T205" s="24">
        <f>S205</f>
        <v>39.265999999999998</v>
      </c>
      <c r="U205" s="24"/>
      <c r="V205" s="24">
        <f t="shared" si="1165"/>
        <v>2.23</v>
      </c>
      <c r="W205" s="24">
        <v>35.200000000000003</v>
      </c>
      <c r="X205" s="24">
        <f>V205*W205*0.5</f>
        <v>39.248000000000005</v>
      </c>
      <c r="Y205" s="24">
        <f>X205</f>
        <v>39.248000000000005</v>
      </c>
      <c r="Z205" s="24"/>
      <c r="AA205" s="24">
        <f t="shared" si="1166"/>
        <v>4.55</v>
      </c>
      <c r="AB205" s="24">
        <f>S205+X205</f>
        <v>78.51400000000001</v>
      </c>
      <c r="AC205" s="24">
        <f>AB205</f>
        <v>78.51400000000001</v>
      </c>
      <c r="AD205" s="24">
        <v>0</v>
      </c>
      <c r="AE205" s="24">
        <f t="shared" si="1168"/>
        <v>2.3199999999999998</v>
      </c>
      <c r="AF205" s="24">
        <v>35.200000000000003</v>
      </c>
      <c r="AG205" s="24">
        <f>AE205*AF205*0.5</f>
        <v>40.832000000000001</v>
      </c>
      <c r="AH205" s="24">
        <f>AG205</f>
        <v>40.832000000000001</v>
      </c>
      <c r="AI205" s="24"/>
      <c r="AJ205" s="24">
        <f t="shared" si="1169"/>
        <v>2.23</v>
      </c>
      <c r="AK205" s="24">
        <v>36.61</v>
      </c>
      <c r="AL205" s="24">
        <f>AJ205*AK205*0.5</f>
        <v>40.820149999999998</v>
      </c>
      <c r="AM205" s="24">
        <f>AL205</f>
        <v>40.820149999999998</v>
      </c>
      <c r="AN205" s="24"/>
      <c r="AO205" s="24">
        <f t="shared" si="1170"/>
        <v>4.55</v>
      </c>
      <c r="AP205" s="24">
        <f>AG205+AL205</f>
        <v>81.652150000000006</v>
      </c>
      <c r="AQ205" s="24">
        <f>AP205</f>
        <v>81.652150000000006</v>
      </c>
      <c r="AR205" s="24">
        <v>0</v>
      </c>
    </row>
    <row r="206" spans="1:44" ht="47.25" hidden="1" x14ac:dyDescent="0.25">
      <c r="A206" s="17"/>
      <c r="B206" s="3" t="s">
        <v>162</v>
      </c>
      <c r="C206" s="24">
        <v>2.3199999999999998</v>
      </c>
      <c r="D206" s="24">
        <v>32.270000000000003</v>
      </c>
      <c r="E206" s="24">
        <f>C206*D206*2</f>
        <v>149.7328</v>
      </c>
      <c r="F206" s="24">
        <f>E206-G206</f>
        <v>149.7328</v>
      </c>
      <c r="G206" s="24"/>
      <c r="H206" s="24">
        <v>2.23</v>
      </c>
      <c r="I206" s="24">
        <v>33.85</v>
      </c>
      <c r="J206" s="24">
        <f>H206*I206*2</f>
        <v>150.971</v>
      </c>
      <c r="K206" s="24">
        <f>J206-L206</f>
        <v>150.971</v>
      </c>
      <c r="L206" s="24"/>
      <c r="M206" s="24">
        <f t="shared" si="1163"/>
        <v>4.55</v>
      </c>
      <c r="N206" s="24">
        <f t="shared" ref="N206" si="1174">E206+J206</f>
        <v>300.7038</v>
      </c>
      <c r="O206" s="24">
        <f t="shared" ref="O206" si="1175">F206+K206</f>
        <v>300.7038</v>
      </c>
      <c r="P206" s="24">
        <f t="shared" ref="P206" si="1176">G206+L206</f>
        <v>0</v>
      </c>
      <c r="Q206" s="24">
        <f t="shared" si="1135"/>
        <v>2.3199999999999998</v>
      </c>
      <c r="R206" s="24">
        <v>33.85</v>
      </c>
      <c r="S206" s="24">
        <f>Q206*R206*2</f>
        <v>157.06399999999999</v>
      </c>
      <c r="T206" s="24">
        <f>S206-U206</f>
        <v>157.06399999999999</v>
      </c>
      <c r="U206" s="24"/>
      <c r="V206" s="24">
        <f t="shared" si="1165"/>
        <v>2.23</v>
      </c>
      <c r="W206" s="24">
        <v>35.200000000000003</v>
      </c>
      <c r="X206" s="24">
        <f>V206*W206*2</f>
        <v>156.99200000000002</v>
      </c>
      <c r="Y206" s="24">
        <f>X206-Z206</f>
        <v>156.99200000000002</v>
      </c>
      <c r="Z206" s="24"/>
      <c r="AA206" s="24">
        <f t="shared" si="1166"/>
        <v>4.55</v>
      </c>
      <c r="AB206" s="24">
        <f t="shared" ref="AB206" si="1177">S206+X206</f>
        <v>314.05600000000004</v>
      </c>
      <c r="AC206" s="24">
        <f t="shared" ref="AC206" si="1178">T206+Y206</f>
        <v>314.05600000000004</v>
      </c>
      <c r="AD206" s="24">
        <f t="shared" ref="AD206" si="1179">U206+Z206</f>
        <v>0</v>
      </c>
      <c r="AE206" s="24">
        <f t="shared" si="1168"/>
        <v>2.3199999999999998</v>
      </c>
      <c r="AF206" s="24">
        <v>35.200000000000003</v>
      </c>
      <c r="AG206" s="24">
        <f>AE206*AF206*2</f>
        <v>163.328</v>
      </c>
      <c r="AH206" s="24">
        <f>AG206-AI206</f>
        <v>163.328</v>
      </c>
      <c r="AI206" s="24"/>
      <c r="AJ206" s="24">
        <f t="shared" si="1169"/>
        <v>2.23</v>
      </c>
      <c r="AK206" s="24">
        <v>36.61</v>
      </c>
      <c r="AL206" s="24">
        <f>AJ206*AK206*2</f>
        <v>163.28059999999999</v>
      </c>
      <c r="AM206" s="24">
        <f>AL206-AN206</f>
        <v>163.28059999999999</v>
      </c>
      <c r="AN206" s="24"/>
      <c r="AO206" s="24">
        <f t="shared" si="1170"/>
        <v>4.55</v>
      </c>
      <c r="AP206" s="24">
        <f t="shared" ref="AP206" si="1180">AG206+AL206</f>
        <v>326.60860000000002</v>
      </c>
      <c r="AQ206" s="24">
        <f t="shared" ref="AQ206" si="1181">AH206+AM206</f>
        <v>326.60860000000002</v>
      </c>
      <c r="AR206" s="24">
        <f t="shared" ref="AR206" si="1182">AI206+AN206</f>
        <v>0</v>
      </c>
    </row>
    <row r="207" spans="1:44" s="15" customFormat="1" ht="31.5" hidden="1" x14ac:dyDescent="0.25">
      <c r="A207" s="22" t="s">
        <v>106</v>
      </c>
      <c r="B207" s="28" t="s">
        <v>7</v>
      </c>
      <c r="C207" s="8"/>
      <c r="D207" s="8"/>
      <c r="E207" s="8">
        <f t="shared" ref="E207:G207" si="1183">E208+E209+E210+E211</f>
        <v>496.25350000000003</v>
      </c>
      <c r="F207" s="8">
        <f t="shared" si="1183"/>
        <v>496.25350000000003</v>
      </c>
      <c r="G207" s="8">
        <f t="shared" si="1183"/>
        <v>0</v>
      </c>
      <c r="H207" s="8"/>
      <c r="I207" s="8"/>
      <c r="J207" s="8">
        <f t="shared" ref="J207:L207" si="1184">J208+J209+J210+J211</f>
        <v>526.92750000000001</v>
      </c>
      <c r="K207" s="8">
        <f t="shared" si="1184"/>
        <v>526.92750000000001</v>
      </c>
      <c r="L207" s="8">
        <f t="shared" si="1184"/>
        <v>0</v>
      </c>
      <c r="M207" s="8"/>
      <c r="N207" s="8">
        <f>N208+N209+N210+N211</f>
        <v>1023.181</v>
      </c>
      <c r="O207" s="8">
        <f t="shared" ref="O207:P207" si="1185">O208+O209+O210+O211</f>
        <v>1023.181</v>
      </c>
      <c r="P207" s="8">
        <f t="shared" si="1185"/>
        <v>0</v>
      </c>
      <c r="Q207" s="8"/>
      <c r="R207" s="8"/>
      <c r="S207" s="8">
        <f t="shared" ref="S207:U207" si="1186">S208+S209+S210+S211</f>
        <v>520.54050000000007</v>
      </c>
      <c r="T207" s="8">
        <f t="shared" si="1186"/>
        <v>520.54050000000007</v>
      </c>
      <c r="U207" s="8">
        <f t="shared" si="1186"/>
        <v>0</v>
      </c>
      <c r="V207" s="8"/>
      <c r="W207" s="8"/>
      <c r="X207" s="8">
        <f t="shared" ref="X207:Z207" si="1187">X208+X209+X210+X211</f>
        <v>547.96500000000015</v>
      </c>
      <c r="Y207" s="8">
        <f t="shared" si="1187"/>
        <v>547.96500000000015</v>
      </c>
      <c r="Z207" s="8">
        <f t="shared" si="1187"/>
        <v>0</v>
      </c>
      <c r="AA207" s="8"/>
      <c r="AB207" s="8">
        <f t="shared" ref="AB207:AD207" si="1188">AB208+AB209+AB210+AB211</f>
        <v>1068.5055000000002</v>
      </c>
      <c r="AC207" s="8">
        <f t="shared" si="1188"/>
        <v>1068.5055000000002</v>
      </c>
      <c r="AD207" s="8">
        <f t="shared" si="1188"/>
        <v>0</v>
      </c>
      <c r="AE207" s="8"/>
      <c r="AF207" s="8"/>
      <c r="AG207" s="8">
        <f t="shared" ref="AG207:AI207" si="1189">AG208+AG209+AG210+AG211</f>
        <v>541.32299999999998</v>
      </c>
      <c r="AH207" s="8">
        <f t="shared" si="1189"/>
        <v>541.32299999999998</v>
      </c>
      <c r="AI207" s="8">
        <f t="shared" si="1189"/>
        <v>0</v>
      </c>
      <c r="AJ207" s="8"/>
      <c r="AK207" s="8"/>
      <c r="AL207" s="8">
        <f t="shared" ref="AL207:AN207" si="1190">AL208+AL209+AL210+AL211</f>
        <v>569.89350000000002</v>
      </c>
      <c r="AM207" s="8">
        <f t="shared" si="1190"/>
        <v>569.89350000000002</v>
      </c>
      <c r="AN207" s="8">
        <f t="shared" si="1190"/>
        <v>0</v>
      </c>
      <c r="AO207" s="8"/>
      <c r="AP207" s="8">
        <f t="shared" ref="AP207:AR207" si="1191">AP208+AP209+AP210+AP211</f>
        <v>1111.2165</v>
      </c>
      <c r="AQ207" s="8">
        <f t="shared" si="1191"/>
        <v>1111.2165</v>
      </c>
      <c r="AR207" s="8">
        <f t="shared" si="1191"/>
        <v>0</v>
      </c>
    </row>
    <row r="208" spans="1:44" hidden="1" x14ac:dyDescent="0.25">
      <c r="A208" s="17"/>
      <c r="B208" s="3" t="s">
        <v>23</v>
      </c>
      <c r="C208" s="24">
        <v>3.26</v>
      </c>
      <c r="D208" s="24">
        <v>39.28</v>
      </c>
      <c r="E208" s="24">
        <f>C208*D208</f>
        <v>128.05279999999999</v>
      </c>
      <c r="F208" s="24">
        <f>E208-G208</f>
        <v>128.05279999999999</v>
      </c>
      <c r="G208" s="24"/>
      <c r="H208" s="24">
        <v>3.3000000000000003</v>
      </c>
      <c r="I208" s="24">
        <v>41.2</v>
      </c>
      <c r="J208" s="24">
        <f>H208*I208</f>
        <v>135.96</v>
      </c>
      <c r="K208" s="24">
        <f>J208-L208</f>
        <v>135.96</v>
      </c>
      <c r="L208" s="24"/>
      <c r="M208" s="24">
        <f t="shared" ref="M208:M211" si="1192">C208+H208</f>
        <v>6.5600000000000005</v>
      </c>
      <c r="N208" s="24">
        <f t="shared" ref="N208:P209" si="1193">E208+J208</f>
        <v>264.01279999999997</v>
      </c>
      <c r="O208" s="24">
        <f t="shared" si="1193"/>
        <v>264.01279999999997</v>
      </c>
      <c r="P208" s="24">
        <f t="shared" si="1193"/>
        <v>0</v>
      </c>
      <c r="Q208" s="24">
        <f t="shared" si="1135"/>
        <v>3.26</v>
      </c>
      <c r="R208" s="24">
        <v>41.2</v>
      </c>
      <c r="S208" s="24">
        <f>Q208*R208</f>
        <v>134.31200000000001</v>
      </c>
      <c r="T208" s="24">
        <f>S208-U208</f>
        <v>134.31200000000001</v>
      </c>
      <c r="U208" s="24"/>
      <c r="V208" s="24">
        <f t="shared" ref="V208:V211" si="1194">H208</f>
        <v>3.3000000000000003</v>
      </c>
      <c r="W208" s="24">
        <v>42.85</v>
      </c>
      <c r="X208" s="24">
        <f>V208*W208</f>
        <v>141.40500000000003</v>
      </c>
      <c r="Y208" s="24">
        <f>X208-Z208</f>
        <v>141.40500000000003</v>
      </c>
      <c r="Z208" s="24"/>
      <c r="AA208" s="24">
        <f t="shared" ref="AA208:AA210" si="1195">Q208+V208</f>
        <v>6.5600000000000005</v>
      </c>
      <c r="AB208" s="24">
        <f t="shared" ref="AB208:AD209" si="1196">S208+X208</f>
        <v>275.71700000000004</v>
      </c>
      <c r="AC208" s="24">
        <f t="shared" si="1196"/>
        <v>275.71700000000004</v>
      </c>
      <c r="AD208" s="24">
        <f t="shared" si="1196"/>
        <v>0</v>
      </c>
      <c r="AE208" s="24">
        <f t="shared" ref="AE208:AE211" si="1197">C208</f>
        <v>3.26</v>
      </c>
      <c r="AF208" s="24">
        <v>42.85</v>
      </c>
      <c r="AG208" s="24">
        <f>AE208*AF208</f>
        <v>139.691</v>
      </c>
      <c r="AH208" s="24">
        <f>AG208-AI208</f>
        <v>139.691</v>
      </c>
      <c r="AI208" s="24"/>
      <c r="AJ208" s="24">
        <f t="shared" ref="AJ208:AJ211" si="1198">H208</f>
        <v>3.3000000000000003</v>
      </c>
      <c r="AK208" s="24">
        <v>44.56</v>
      </c>
      <c r="AL208" s="24">
        <f>AJ208*AK208</f>
        <v>147.04800000000003</v>
      </c>
      <c r="AM208" s="24">
        <f>AL208-AN208</f>
        <v>147.04800000000003</v>
      </c>
      <c r="AN208" s="24"/>
      <c r="AO208" s="24">
        <f t="shared" ref="AO208:AO211" si="1199">AE208+AJ208</f>
        <v>6.5600000000000005</v>
      </c>
      <c r="AP208" s="24">
        <f t="shared" ref="AP208:AP209" si="1200">AG208+AL208</f>
        <v>286.73900000000003</v>
      </c>
      <c r="AQ208" s="24">
        <f t="shared" ref="AQ208:AQ209" si="1201">AH208+AM208</f>
        <v>286.73900000000003</v>
      </c>
      <c r="AR208" s="24">
        <f t="shared" ref="AR208:AR209" si="1202">AI208+AN208</f>
        <v>0</v>
      </c>
    </row>
    <row r="209" spans="1:44" hidden="1" x14ac:dyDescent="0.25">
      <c r="A209" s="17"/>
      <c r="B209" s="3" t="s">
        <v>25</v>
      </c>
      <c r="C209" s="24">
        <v>3.26</v>
      </c>
      <c r="D209" s="24">
        <v>32.270000000000003</v>
      </c>
      <c r="E209" s="24">
        <f>C209*D209</f>
        <v>105.20020000000001</v>
      </c>
      <c r="F209" s="24">
        <f>E209-G209</f>
        <v>105.20020000000001</v>
      </c>
      <c r="G209" s="24"/>
      <c r="H209" s="24">
        <v>3.3000000000000003</v>
      </c>
      <c r="I209" s="24">
        <v>33.85</v>
      </c>
      <c r="J209" s="24">
        <f>H209*I209</f>
        <v>111.70500000000001</v>
      </c>
      <c r="K209" s="24">
        <f>J209-L209</f>
        <v>111.70500000000001</v>
      </c>
      <c r="L209" s="24"/>
      <c r="M209" s="24">
        <f t="shared" si="1192"/>
        <v>6.5600000000000005</v>
      </c>
      <c r="N209" s="24">
        <f t="shared" si="1193"/>
        <v>216.90520000000004</v>
      </c>
      <c r="O209" s="24">
        <f t="shared" si="1193"/>
        <v>216.90520000000004</v>
      </c>
      <c r="P209" s="24">
        <f t="shared" si="1193"/>
        <v>0</v>
      </c>
      <c r="Q209" s="24">
        <f t="shared" si="1135"/>
        <v>3.26</v>
      </c>
      <c r="R209" s="24">
        <v>33.85</v>
      </c>
      <c r="S209" s="24">
        <f>Q209*R209</f>
        <v>110.351</v>
      </c>
      <c r="T209" s="24">
        <f>S209-U209</f>
        <v>110.351</v>
      </c>
      <c r="U209" s="24"/>
      <c r="V209" s="24">
        <f t="shared" si="1194"/>
        <v>3.3000000000000003</v>
      </c>
      <c r="W209" s="24">
        <v>35.200000000000003</v>
      </c>
      <c r="X209" s="24">
        <f>V209*W209</f>
        <v>116.16000000000003</v>
      </c>
      <c r="Y209" s="24">
        <f>X209-Z209</f>
        <v>116.16000000000003</v>
      </c>
      <c r="Z209" s="24"/>
      <c r="AA209" s="24">
        <f t="shared" si="1195"/>
        <v>6.5600000000000005</v>
      </c>
      <c r="AB209" s="24">
        <f t="shared" si="1196"/>
        <v>226.51100000000002</v>
      </c>
      <c r="AC209" s="24">
        <f t="shared" si="1196"/>
        <v>226.51100000000002</v>
      </c>
      <c r="AD209" s="24">
        <f t="shared" si="1196"/>
        <v>0</v>
      </c>
      <c r="AE209" s="24">
        <f t="shared" si="1197"/>
        <v>3.26</v>
      </c>
      <c r="AF209" s="24">
        <v>35.200000000000003</v>
      </c>
      <c r="AG209" s="24">
        <f>AE209*AF209</f>
        <v>114.752</v>
      </c>
      <c r="AH209" s="24">
        <f>AG209-AI209</f>
        <v>114.752</v>
      </c>
      <c r="AI209" s="24"/>
      <c r="AJ209" s="24">
        <f t="shared" si="1198"/>
        <v>3.3000000000000003</v>
      </c>
      <c r="AK209" s="24">
        <v>36.61</v>
      </c>
      <c r="AL209" s="24">
        <f>AJ209*AK209</f>
        <v>120.813</v>
      </c>
      <c r="AM209" s="24">
        <f>AL209-AN209</f>
        <v>120.813</v>
      </c>
      <c r="AN209" s="24"/>
      <c r="AO209" s="24">
        <f t="shared" si="1199"/>
        <v>6.5600000000000005</v>
      </c>
      <c r="AP209" s="24">
        <f t="shared" si="1200"/>
        <v>235.565</v>
      </c>
      <c r="AQ209" s="24">
        <f t="shared" si="1201"/>
        <v>235.565</v>
      </c>
      <c r="AR209" s="24">
        <f t="shared" si="1202"/>
        <v>0</v>
      </c>
    </row>
    <row r="210" spans="1:44" ht="31.5" hidden="1" x14ac:dyDescent="0.25">
      <c r="A210" s="17"/>
      <c r="B210" s="3" t="s">
        <v>157</v>
      </c>
      <c r="C210" s="24">
        <v>3.26</v>
      </c>
      <c r="D210" s="24">
        <v>32.270000000000003</v>
      </c>
      <c r="E210" s="24">
        <f>C210*D210*0.5</f>
        <v>52.600100000000005</v>
      </c>
      <c r="F210" s="24">
        <f>E210</f>
        <v>52.600100000000005</v>
      </c>
      <c r="G210" s="24"/>
      <c r="H210" s="24">
        <v>3.3000000000000003</v>
      </c>
      <c r="I210" s="24">
        <v>33.85</v>
      </c>
      <c r="J210" s="24">
        <f>H210*I210*0.5</f>
        <v>55.852500000000006</v>
      </c>
      <c r="K210" s="24">
        <f>J210</f>
        <v>55.852500000000006</v>
      </c>
      <c r="L210" s="24"/>
      <c r="M210" s="24">
        <f t="shared" si="1192"/>
        <v>6.5600000000000005</v>
      </c>
      <c r="N210" s="24">
        <f>E210+J210</f>
        <v>108.45260000000002</v>
      </c>
      <c r="O210" s="24">
        <f>N210</f>
        <v>108.45260000000002</v>
      </c>
      <c r="P210" s="24">
        <v>0</v>
      </c>
      <c r="Q210" s="24">
        <f t="shared" si="1135"/>
        <v>3.26</v>
      </c>
      <c r="R210" s="24">
        <v>33.85</v>
      </c>
      <c r="S210" s="24">
        <f>Q210*R210*0.5</f>
        <v>55.1755</v>
      </c>
      <c r="T210" s="24">
        <f>S210</f>
        <v>55.1755</v>
      </c>
      <c r="U210" s="24"/>
      <c r="V210" s="24">
        <f t="shared" si="1194"/>
        <v>3.3000000000000003</v>
      </c>
      <c r="W210" s="24">
        <v>35.200000000000003</v>
      </c>
      <c r="X210" s="24">
        <f>V210*W210*0.5</f>
        <v>58.080000000000013</v>
      </c>
      <c r="Y210" s="24">
        <f>X210</f>
        <v>58.080000000000013</v>
      </c>
      <c r="Z210" s="24"/>
      <c r="AA210" s="24">
        <f t="shared" si="1195"/>
        <v>6.5600000000000005</v>
      </c>
      <c r="AB210" s="24">
        <f>S210+X210</f>
        <v>113.25550000000001</v>
      </c>
      <c r="AC210" s="24">
        <f>AB210</f>
        <v>113.25550000000001</v>
      </c>
      <c r="AD210" s="24">
        <v>0</v>
      </c>
      <c r="AE210" s="24">
        <f t="shared" si="1197"/>
        <v>3.26</v>
      </c>
      <c r="AF210" s="24">
        <v>35.200000000000003</v>
      </c>
      <c r="AG210" s="24">
        <f>AE210*AF210*0.5</f>
        <v>57.375999999999998</v>
      </c>
      <c r="AH210" s="24">
        <f>AG210</f>
        <v>57.375999999999998</v>
      </c>
      <c r="AI210" s="24"/>
      <c r="AJ210" s="24">
        <f t="shared" si="1198"/>
        <v>3.3000000000000003</v>
      </c>
      <c r="AK210" s="24">
        <v>36.61</v>
      </c>
      <c r="AL210" s="24">
        <f>AJ210*AK210*0.5</f>
        <v>60.406500000000001</v>
      </c>
      <c r="AM210" s="24">
        <f>AL210</f>
        <v>60.406500000000001</v>
      </c>
      <c r="AN210" s="24"/>
      <c r="AO210" s="24">
        <f t="shared" si="1199"/>
        <v>6.5600000000000005</v>
      </c>
      <c r="AP210" s="24">
        <f>AG210+AL210</f>
        <v>117.7825</v>
      </c>
      <c r="AQ210" s="24">
        <f>AP210</f>
        <v>117.7825</v>
      </c>
      <c r="AR210" s="24">
        <v>0</v>
      </c>
    </row>
    <row r="211" spans="1:44" ht="47.25" hidden="1" x14ac:dyDescent="0.25">
      <c r="A211" s="17"/>
      <c r="B211" s="3" t="s">
        <v>162</v>
      </c>
      <c r="C211" s="24">
        <v>3.26</v>
      </c>
      <c r="D211" s="24">
        <v>32.270000000000003</v>
      </c>
      <c r="E211" s="24">
        <f>C211*D211*2</f>
        <v>210.40040000000002</v>
      </c>
      <c r="F211" s="24">
        <f>E211-G211</f>
        <v>210.40040000000002</v>
      </c>
      <c r="G211" s="24"/>
      <c r="H211" s="24">
        <v>3.3000000000000003</v>
      </c>
      <c r="I211" s="24">
        <v>33.85</v>
      </c>
      <c r="J211" s="24">
        <f>H211*I211*2</f>
        <v>223.41000000000003</v>
      </c>
      <c r="K211" s="24">
        <f>J211-L211</f>
        <v>223.41000000000003</v>
      </c>
      <c r="L211" s="24"/>
      <c r="M211" s="24">
        <f t="shared" si="1192"/>
        <v>6.5600000000000005</v>
      </c>
      <c r="N211" s="24">
        <f t="shared" ref="N211" si="1203">E211+J211</f>
        <v>433.81040000000007</v>
      </c>
      <c r="O211" s="24">
        <f t="shared" ref="O211" si="1204">F211+K211</f>
        <v>433.81040000000007</v>
      </c>
      <c r="P211" s="24">
        <f t="shared" ref="P211" si="1205">G211+L211</f>
        <v>0</v>
      </c>
      <c r="Q211" s="24">
        <f t="shared" si="1135"/>
        <v>3.26</v>
      </c>
      <c r="R211" s="24">
        <v>33.85</v>
      </c>
      <c r="S211" s="24">
        <f>Q211*R211*2</f>
        <v>220.702</v>
      </c>
      <c r="T211" s="24">
        <f>S211-U211</f>
        <v>220.702</v>
      </c>
      <c r="U211" s="24"/>
      <c r="V211" s="24">
        <f t="shared" si="1194"/>
        <v>3.3000000000000003</v>
      </c>
      <c r="W211" s="24">
        <v>35.200000000000003</v>
      </c>
      <c r="X211" s="24">
        <f>V211*W211*2</f>
        <v>232.32000000000005</v>
      </c>
      <c r="Y211" s="24">
        <f>X211-Z211</f>
        <v>232.32000000000005</v>
      </c>
      <c r="Z211" s="24"/>
      <c r="AA211" s="24">
        <f>Q211+V211</f>
        <v>6.5600000000000005</v>
      </c>
      <c r="AB211" s="24">
        <f t="shared" ref="AB211" si="1206">S211+X211</f>
        <v>453.02200000000005</v>
      </c>
      <c r="AC211" s="24">
        <f t="shared" ref="AC211" si="1207">T211+Y211</f>
        <v>453.02200000000005</v>
      </c>
      <c r="AD211" s="24">
        <f t="shared" ref="AD211" si="1208">U211+Z211</f>
        <v>0</v>
      </c>
      <c r="AE211" s="24">
        <f t="shared" si="1197"/>
        <v>3.26</v>
      </c>
      <c r="AF211" s="24">
        <v>35.200000000000003</v>
      </c>
      <c r="AG211" s="24">
        <f>AE211*AF211*2</f>
        <v>229.50399999999999</v>
      </c>
      <c r="AH211" s="24">
        <f>AG211-AI211</f>
        <v>229.50399999999999</v>
      </c>
      <c r="AI211" s="24"/>
      <c r="AJ211" s="24">
        <f t="shared" si="1198"/>
        <v>3.3000000000000003</v>
      </c>
      <c r="AK211" s="24">
        <v>36.61</v>
      </c>
      <c r="AL211" s="24">
        <f>AJ211*AK211*2</f>
        <v>241.626</v>
      </c>
      <c r="AM211" s="24">
        <f>AL211-AN211</f>
        <v>241.626</v>
      </c>
      <c r="AN211" s="24"/>
      <c r="AO211" s="24">
        <f t="shared" si="1199"/>
        <v>6.5600000000000005</v>
      </c>
      <c r="AP211" s="24">
        <f t="shared" ref="AP211" si="1209">AG211+AL211</f>
        <v>471.13</v>
      </c>
      <c r="AQ211" s="24">
        <f t="shared" ref="AQ211" si="1210">AH211+AM211</f>
        <v>471.13</v>
      </c>
      <c r="AR211" s="24">
        <f t="shared" ref="AR211" si="1211">AI211+AN211</f>
        <v>0</v>
      </c>
    </row>
    <row r="212" spans="1:44" s="15" customFormat="1" ht="31.5" hidden="1" x14ac:dyDescent="0.25">
      <c r="A212" s="22" t="s">
        <v>107</v>
      </c>
      <c r="B212" s="28" t="s">
        <v>46</v>
      </c>
      <c r="C212" s="8"/>
      <c r="D212" s="8"/>
      <c r="E212" s="8">
        <f t="shared" ref="E212" si="1212">E213+E214+E215+E216+E217</f>
        <v>637.16520000000003</v>
      </c>
      <c r="F212" s="8">
        <f t="shared" ref="F212" si="1213">F213+F214+F215+F216+F217</f>
        <v>637.16520000000003</v>
      </c>
      <c r="G212" s="8">
        <f t="shared" ref="G212" si="1214">G213+G214+G215+G216+G217</f>
        <v>0</v>
      </c>
      <c r="H212" s="8"/>
      <c r="I212" s="8"/>
      <c r="J212" s="8">
        <f t="shared" ref="J212" si="1215">J213+J214+J215+J216+J217</f>
        <v>315.13240000000002</v>
      </c>
      <c r="K212" s="8">
        <f t="shared" ref="K212" si="1216">K213+K214+K215+K216+K217</f>
        <v>315.13240000000002</v>
      </c>
      <c r="L212" s="8">
        <f t="shared" ref="L212" si="1217">L213+L214+L215+L216+L217</f>
        <v>0</v>
      </c>
      <c r="M212" s="8"/>
      <c r="N212" s="8">
        <f t="shared" ref="N212" si="1218">N213+N214+N215+N216+N217</f>
        <v>952.2976000000001</v>
      </c>
      <c r="O212" s="8">
        <f t="shared" ref="O212" si="1219">O213+O214+O215+O216+O217</f>
        <v>952.2976000000001</v>
      </c>
      <c r="P212" s="8">
        <f t="shared" ref="P212" si="1220">P213+P214+P215+P216+P217</f>
        <v>0</v>
      </c>
      <c r="Q212" s="8"/>
      <c r="R212" s="8"/>
      <c r="S212" s="8">
        <f t="shared" ref="S212" si="1221">S213+S214+S215+S216+S217</f>
        <v>668.35480000000007</v>
      </c>
      <c r="T212" s="8">
        <f t="shared" ref="T212" si="1222">T213+T214+T215+T216+T217</f>
        <v>668.35480000000007</v>
      </c>
      <c r="U212" s="8">
        <f t="shared" ref="U212" si="1223">U213+U214+U215+U216+U217</f>
        <v>0</v>
      </c>
      <c r="V212" s="8"/>
      <c r="W212" s="8"/>
      <c r="X212" s="8">
        <f t="shared" ref="X212" si="1224">X213+X214+X215+X216+X217</f>
        <v>327.71500000000003</v>
      </c>
      <c r="Y212" s="8">
        <f t="shared" ref="Y212" si="1225">Y213+Y214+Y215+Y216+Y217</f>
        <v>327.71500000000003</v>
      </c>
      <c r="Z212" s="8">
        <f t="shared" ref="Z212" si="1226">Z213+Z214+Z215+Z216+Z217</f>
        <v>0</v>
      </c>
      <c r="AA212" s="8"/>
      <c r="AB212" s="8">
        <f t="shared" ref="AB212" si="1227">AB213+AB214+AB215+AB216+AB217</f>
        <v>996.0698000000001</v>
      </c>
      <c r="AC212" s="8">
        <f t="shared" ref="AC212" si="1228">AC213+AC214+AC215+AC216+AC217</f>
        <v>996.0698000000001</v>
      </c>
      <c r="AD212" s="8">
        <f t="shared" ref="AD212" si="1229">AD213+AD214+AD215+AD216+AD217</f>
        <v>0</v>
      </c>
      <c r="AE212" s="8"/>
      <c r="AF212" s="8"/>
      <c r="AG212" s="8">
        <f t="shared" ref="AG212:AI212" si="1230">AG213+AG214+AG215+AG216+AG217</f>
        <v>695.04250000000002</v>
      </c>
      <c r="AH212" s="8">
        <f t="shared" si="1230"/>
        <v>695.04250000000002</v>
      </c>
      <c r="AI212" s="8">
        <f t="shared" si="1230"/>
        <v>0</v>
      </c>
      <c r="AJ212" s="8"/>
      <c r="AK212" s="8"/>
      <c r="AL212" s="8">
        <f t="shared" ref="AL212:AN212" si="1231">AL213+AL214+AL215+AL216+AL217</f>
        <v>340.82940000000002</v>
      </c>
      <c r="AM212" s="8">
        <f t="shared" si="1231"/>
        <v>340.82940000000002</v>
      </c>
      <c r="AN212" s="8">
        <f t="shared" si="1231"/>
        <v>0</v>
      </c>
      <c r="AO212" s="8"/>
      <c r="AP212" s="8">
        <f t="shared" ref="AP212:AR212" si="1232">AP213+AP214+AP215+AP216+AP217</f>
        <v>1035.8719000000001</v>
      </c>
      <c r="AQ212" s="8">
        <f t="shared" si="1232"/>
        <v>1035.8719000000001</v>
      </c>
      <c r="AR212" s="8">
        <f t="shared" si="1232"/>
        <v>0</v>
      </c>
    </row>
    <row r="213" spans="1:44" hidden="1" x14ac:dyDescent="0.25">
      <c r="A213" s="17"/>
      <c r="B213" s="3" t="s">
        <v>28</v>
      </c>
      <c r="C213" s="24">
        <v>3.15</v>
      </c>
      <c r="D213" s="24">
        <v>39.28</v>
      </c>
      <c r="E213" s="24">
        <f>C213*D213</f>
        <v>123.732</v>
      </c>
      <c r="F213" s="24">
        <f>E213-G213</f>
        <v>123.732</v>
      </c>
      <c r="G213" s="24"/>
      <c r="H213" s="24">
        <v>1.7</v>
      </c>
      <c r="I213" s="24">
        <v>41.2</v>
      </c>
      <c r="J213" s="24">
        <f>H213*I213</f>
        <v>70.040000000000006</v>
      </c>
      <c r="K213" s="24">
        <f>J213-L213</f>
        <v>70.040000000000006</v>
      </c>
      <c r="L213" s="24"/>
      <c r="M213" s="24">
        <f t="shared" ref="M213:M217" si="1233">C213+H213</f>
        <v>4.8499999999999996</v>
      </c>
      <c r="N213" s="24">
        <f t="shared" ref="N213:P215" si="1234">E213+J213</f>
        <v>193.77199999999999</v>
      </c>
      <c r="O213" s="24">
        <f t="shared" si="1234"/>
        <v>193.77199999999999</v>
      </c>
      <c r="P213" s="24">
        <f t="shared" si="1234"/>
        <v>0</v>
      </c>
      <c r="Q213" s="24">
        <f t="shared" si="1135"/>
        <v>3.15</v>
      </c>
      <c r="R213" s="24">
        <v>41.2</v>
      </c>
      <c r="S213" s="24">
        <f>Q213*R213</f>
        <v>129.78</v>
      </c>
      <c r="T213" s="24">
        <f>S213-U213</f>
        <v>129.78</v>
      </c>
      <c r="U213" s="24"/>
      <c r="V213" s="24">
        <f t="shared" ref="V213:V217" si="1235">H213</f>
        <v>1.7</v>
      </c>
      <c r="W213" s="24">
        <v>42.85</v>
      </c>
      <c r="X213" s="24">
        <f>V213*W213</f>
        <v>72.844999999999999</v>
      </c>
      <c r="Y213" s="24">
        <f>X213-Z213</f>
        <v>72.844999999999999</v>
      </c>
      <c r="Z213" s="24"/>
      <c r="AA213" s="24">
        <f t="shared" ref="AA213:AA217" si="1236">Q213+V213</f>
        <v>4.8499999999999996</v>
      </c>
      <c r="AB213" s="24">
        <f t="shared" ref="AB213:AD215" si="1237">S213+X213</f>
        <v>202.625</v>
      </c>
      <c r="AC213" s="24">
        <f t="shared" si="1237"/>
        <v>202.625</v>
      </c>
      <c r="AD213" s="24">
        <f t="shared" si="1237"/>
        <v>0</v>
      </c>
      <c r="AE213" s="24">
        <f t="shared" ref="AE213:AE217" si="1238">C213</f>
        <v>3.15</v>
      </c>
      <c r="AF213" s="24">
        <v>42.85</v>
      </c>
      <c r="AG213" s="24">
        <f>AE213*AF213</f>
        <v>134.97749999999999</v>
      </c>
      <c r="AH213" s="24">
        <f>AG213-AI213</f>
        <v>134.97749999999999</v>
      </c>
      <c r="AI213" s="24"/>
      <c r="AJ213" s="24">
        <f t="shared" ref="AJ213:AJ217" si="1239">H213</f>
        <v>1.7</v>
      </c>
      <c r="AK213" s="24">
        <v>44.56</v>
      </c>
      <c r="AL213" s="24">
        <f>AJ213*AK213</f>
        <v>75.751999999999995</v>
      </c>
      <c r="AM213" s="24">
        <f>AL213-AN213</f>
        <v>75.751999999999995</v>
      </c>
      <c r="AN213" s="24"/>
      <c r="AO213" s="24">
        <f t="shared" ref="AO213:AO217" si="1240">AE213+AJ213</f>
        <v>4.8499999999999996</v>
      </c>
      <c r="AP213" s="24">
        <f t="shared" ref="AP213:AP215" si="1241">AG213+AL213</f>
        <v>210.72949999999997</v>
      </c>
      <c r="AQ213" s="24">
        <f t="shared" ref="AQ213:AQ215" si="1242">AH213+AM213</f>
        <v>210.72949999999997</v>
      </c>
      <c r="AR213" s="24">
        <f t="shared" ref="AR213:AR215" si="1243">AI213+AN213</f>
        <v>0</v>
      </c>
    </row>
    <row r="214" spans="1:44" hidden="1" x14ac:dyDescent="0.25">
      <c r="A214" s="17"/>
      <c r="B214" s="3" t="s">
        <v>29</v>
      </c>
      <c r="C214" s="24">
        <v>0.53</v>
      </c>
      <c r="D214" s="24">
        <v>184.52</v>
      </c>
      <c r="E214" s="24">
        <f>C214*D214</f>
        <v>97.795600000000007</v>
      </c>
      <c r="F214" s="24">
        <f>E214-G214</f>
        <v>97.795600000000007</v>
      </c>
      <c r="G214" s="24"/>
      <c r="H214" s="24">
        <v>0.14000000000000001</v>
      </c>
      <c r="I214" s="24">
        <v>193.56</v>
      </c>
      <c r="J214" s="24">
        <f>H214*I214</f>
        <v>27.098400000000002</v>
      </c>
      <c r="K214" s="24">
        <f>J214-L214</f>
        <v>27.098400000000002</v>
      </c>
      <c r="L214" s="24"/>
      <c r="M214" s="24">
        <f t="shared" si="1233"/>
        <v>0.67</v>
      </c>
      <c r="N214" s="24">
        <f t="shared" si="1234"/>
        <v>124.89400000000001</v>
      </c>
      <c r="O214" s="24">
        <f t="shared" si="1234"/>
        <v>124.89400000000001</v>
      </c>
      <c r="P214" s="24">
        <f t="shared" si="1234"/>
        <v>0</v>
      </c>
      <c r="Q214" s="24">
        <f t="shared" si="1135"/>
        <v>0.53</v>
      </c>
      <c r="R214" s="24">
        <v>193.56</v>
      </c>
      <c r="S214" s="24">
        <f>Q214*R214</f>
        <v>102.58680000000001</v>
      </c>
      <c r="T214" s="24">
        <f>S214-U214</f>
        <v>102.58680000000001</v>
      </c>
      <c r="U214" s="24"/>
      <c r="V214" s="24">
        <f t="shared" si="1235"/>
        <v>0.14000000000000001</v>
      </c>
      <c r="W214" s="24">
        <v>201.3</v>
      </c>
      <c r="X214" s="24">
        <f>V214*W214</f>
        <v>28.182000000000006</v>
      </c>
      <c r="Y214" s="24">
        <f>X214-Z214</f>
        <v>28.182000000000006</v>
      </c>
      <c r="Z214" s="24"/>
      <c r="AA214" s="24">
        <f t="shared" si="1236"/>
        <v>0.67</v>
      </c>
      <c r="AB214" s="24">
        <f t="shared" si="1237"/>
        <v>130.76880000000003</v>
      </c>
      <c r="AC214" s="24">
        <f t="shared" si="1237"/>
        <v>130.76880000000003</v>
      </c>
      <c r="AD214" s="24">
        <f t="shared" si="1237"/>
        <v>0</v>
      </c>
      <c r="AE214" s="24">
        <f t="shared" si="1238"/>
        <v>0.53</v>
      </c>
      <c r="AF214" s="24">
        <v>201.3</v>
      </c>
      <c r="AG214" s="24">
        <f>AE214*AF214</f>
        <v>106.68900000000001</v>
      </c>
      <c r="AH214" s="24">
        <f>AG214-AI214</f>
        <v>106.68900000000001</v>
      </c>
      <c r="AI214" s="24"/>
      <c r="AJ214" s="24">
        <f t="shared" si="1239"/>
        <v>0.14000000000000001</v>
      </c>
      <c r="AK214" s="24">
        <v>209.35</v>
      </c>
      <c r="AL214" s="24">
        <f>AJ214*AK214</f>
        <v>29.309000000000001</v>
      </c>
      <c r="AM214" s="24">
        <f>AL214-AN214</f>
        <v>29.309000000000001</v>
      </c>
      <c r="AN214" s="24"/>
      <c r="AO214" s="24">
        <f t="shared" si="1240"/>
        <v>0.67</v>
      </c>
      <c r="AP214" s="24">
        <f t="shared" si="1241"/>
        <v>135.99800000000002</v>
      </c>
      <c r="AQ214" s="24">
        <f t="shared" si="1242"/>
        <v>135.99800000000002</v>
      </c>
      <c r="AR214" s="24">
        <f t="shared" si="1243"/>
        <v>0</v>
      </c>
    </row>
    <row r="215" spans="1:44" hidden="1" x14ac:dyDescent="0.25">
      <c r="A215" s="17"/>
      <c r="B215" s="3" t="s">
        <v>25</v>
      </c>
      <c r="C215" s="24">
        <v>3.68</v>
      </c>
      <c r="D215" s="24">
        <v>32.270000000000003</v>
      </c>
      <c r="E215" s="24">
        <f>C215*D215</f>
        <v>118.75360000000002</v>
      </c>
      <c r="F215" s="24">
        <f>E215-G215</f>
        <v>118.75360000000002</v>
      </c>
      <c r="G215" s="24"/>
      <c r="H215" s="24">
        <v>1.84</v>
      </c>
      <c r="I215" s="24">
        <v>33.85</v>
      </c>
      <c r="J215" s="24">
        <f>H215*I215</f>
        <v>62.284000000000006</v>
      </c>
      <c r="K215" s="24">
        <f>J215-L215</f>
        <v>62.284000000000006</v>
      </c>
      <c r="L215" s="24"/>
      <c r="M215" s="24">
        <f t="shared" si="1233"/>
        <v>5.5200000000000005</v>
      </c>
      <c r="N215" s="24">
        <f t="shared" si="1234"/>
        <v>181.03760000000003</v>
      </c>
      <c r="O215" s="24">
        <f t="shared" si="1234"/>
        <v>181.03760000000003</v>
      </c>
      <c r="P215" s="24">
        <f t="shared" si="1234"/>
        <v>0</v>
      </c>
      <c r="Q215" s="24">
        <f t="shared" si="1135"/>
        <v>3.68</v>
      </c>
      <c r="R215" s="24">
        <v>33.85</v>
      </c>
      <c r="S215" s="24">
        <f>Q215*R215</f>
        <v>124.56800000000001</v>
      </c>
      <c r="T215" s="24">
        <f>S215-U215</f>
        <v>124.56800000000001</v>
      </c>
      <c r="U215" s="24"/>
      <c r="V215" s="24">
        <f t="shared" si="1235"/>
        <v>1.84</v>
      </c>
      <c r="W215" s="24">
        <v>35.200000000000003</v>
      </c>
      <c r="X215" s="24">
        <f>V215*W215</f>
        <v>64.768000000000015</v>
      </c>
      <c r="Y215" s="24">
        <f>X215-Z215</f>
        <v>64.768000000000015</v>
      </c>
      <c r="Z215" s="24"/>
      <c r="AA215" s="24">
        <f t="shared" si="1236"/>
        <v>5.5200000000000005</v>
      </c>
      <c r="AB215" s="24">
        <f t="shared" si="1237"/>
        <v>189.33600000000001</v>
      </c>
      <c r="AC215" s="24">
        <f t="shared" si="1237"/>
        <v>189.33600000000001</v>
      </c>
      <c r="AD215" s="24">
        <f t="shared" si="1237"/>
        <v>0</v>
      </c>
      <c r="AE215" s="24">
        <f t="shared" si="1238"/>
        <v>3.68</v>
      </c>
      <c r="AF215" s="24">
        <v>35.200000000000003</v>
      </c>
      <c r="AG215" s="24">
        <f>AE215*AF215</f>
        <v>129.53600000000003</v>
      </c>
      <c r="AH215" s="24">
        <f>AG215-AI215</f>
        <v>129.53600000000003</v>
      </c>
      <c r="AI215" s="24"/>
      <c r="AJ215" s="24">
        <f t="shared" si="1239"/>
        <v>1.84</v>
      </c>
      <c r="AK215" s="24">
        <v>36.61</v>
      </c>
      <c r="AL215" s="24">
        <f>AJ215*AK215</f>
        <v>67.362400000000008</v>
      </c>
      <c r="AM215" s="24">
        <f>AL215-AN215</f>
        <v>67.362400000000008</v>
      </c>
      <c r="AN215" s="24"/>
      <c r="AO215" s="24">
        <f t="shared" si="1240"/>
        <v>5.5200000000000005</v>
      </c>
      <c r="AP215" s="24">
        <f t="shared" si="1241"/>
        <v>196.89840000000004</v>
      </c>
      <c r="AQ215" s="24">
        <f t="shared" si="1242"/>
        <v>196.89840000000004</v>
      </c>
      <c r="AR215" s="24">
        <f t="shared" si="1243"/>
        <v>0</v>
      </c>
    </row>
    <row r="216" spans="1:44" ht="31.5" hidden="1" x14ac:dyDescent="0.25">
      <c r="A216" s="17"/>
      <c r="B216" s="3" t="s">
        <v>157</v>
      </c>
      <c r="C216" s="24">
        <v>3.68</v>
      </c>
      <c r="D216" s="24">
        <v>32.270000000000003</v>
      </c>
      <c r="E216" s="24">
        <f>C216*D216*0.5</f>
        <v>59.37680000000001</v>
      </c>
      <c r="F216" s="24">
        <f>E216</f>
        <v>59.37680000000001</v>
      </c>
      <c r="G216" s="24"/>
      <c r="H216" s="24">
        <v>1.84</v>
      </c>
      <c r="I216" s="24">
        <v>33.85</v>
      </c>
      <c r="J216" s="24">
        <f>H216*I216*0.5</f>
        <v>31.142000000000003</v>
      </c>
      <c r="K216" s="24">
        <f>J216</f>
        <v>31.142000000000003</v>
      </c>
      <c r="L216" s="24"/>
      <c r="M216" s="24">
        <f t="shared" si="1233"/>
        <v>5.5200000000000005</v>
      </c>
      <c r="N216" s="24">
        <f>E216+J216</f>
        <v>90.518800000000013</v>
      </c>
      <c r="O216" s="24">
        <f>N216</f>
        <v>90.518800000000013</v>
      </c>
      <c r="P216" s="24">
        <v>0</v>
      </c>
      <c r="Q216" s="24">
        <f t="shared" si="1135"/>
        <v>3.68</v>
      </c>
      <c r="R216" s="24">
        <v>33.85</v>
      </c>
      <c r="S216" s="24">
        <f>Q216*R216*0.5</f>
        <v>62.284000000000006</v>
      </c>
      <c r="T216" s="24">
        <f>S216</f>
        <v>62.284000000000006</v>
      </c>
      <c r="U216" s="24"/>
      <c r="V216" s="24">
        <f t="shared" si="1235"/>
        <v>1.84</v>
      </c>
      <c r="W216" s="24">
        <v>35.200000000000003</v>
      </c>
      <c r="X216" s="24">
        <f>V216*W216*0.5</f>
        <v>32.384000000000007</v>
      </c>
      <c r="Y216" s="24">
        <f>X216</f>
        <v>32.384000000000007</v>
      </c>
      <c r="Z216" s="24"/>
      <c r="AA216" s="24">
        <f t="shared" si="1236"/>
        <v>5.5200000000000005</v>
      </c>
      <c r="AB216" s="24">
        <f>S216+X216</f>
        <v>94.668000000000006</v>
      </c>
      <c r="AC216" s="24">
        <f>AB216</f>
        <v>94.668000000000006</v>
      </c>
      <c r="AD216" s="24">
        <v>0</v>
      </c>
      <c r="AE216" s="24">
        <f t="shared" si="1238"/>
        <v>3.68</v>
      </c>
      <c r="AF216" s="24">
        <v>35.200000000000003</v>
      </c>
      <c r="AG216" s="24">
        <f>AE216*AF216*0.5</f>
        <v>64.768000000000015</v>
      </c>
      <c r="AH216" s="24">
        <f>AG216</f>
        <v>64.768000000000015</v>
      </c>
      <c r="AI216" s="24"/>
      <c r="AJ216" s="24">
        <f t="shared" si="1239"/>
        <v>1.84</v>
      </c>
      <c r="AK216" s="24">
        <v>36.61</v>
      </c>
      <c r="AL216" s="24">
        <f>AJ216*AK216*0.5</f>
        <v>33.681200000000004</v>
      </c>
      <c r="AM216" s="24">
        <f>AL216</f>
        <v>33.681200000000004</v>
      </c>
      <c r="AN216" s="24"/>
      <c r="AO216" s="24">
        <f t="shared" si="1240"/>
        <v>5.5200000000000005</v>
      </c>
      <c r="AP216" s="24">
        <f>AG216+AL216</f>
        <v>98.449200000000019</v>
      </c>
      <c r="AQ216" s="24">
        <f>AP216</f>
        <v>98.449200000000019</v>
      </c>
      <c r="AR216" s="24">
        <v>0</v>
      </c>
    </row>
    <row r="217" spans="1:44" ht="47.25" hidden="1" x14ac:dyDescent="0.25">
      <c r="A217" s="17"/>
      <c r="B217" s="3" t="s">
        <v>162</v>
      </c>
      <c r="C217" s="24">
        <v>3.68</v>
      </c>
      <c r="D217" s="24">
        <v>32.270000000000003</v>
      </c>
      <c r="E217" s="24">
        <f>C217*D217*2</f>
        <v>237.50720000000004</v>
      </c>
      <c r="F217" s="24">
        <f>E217-G217</f>
        <v>237.50720000000004</v>
      </c>
      <c r="G217" s="24"/>
      <c r="H217" s="24">
        <v>1.84</v>
      </c>
      <c r="I217" s="24">
        <v>33.85</v>
      </c>
      <c r="J217" s="24">
        <f>H217*I217*2</f>
        <v>124.56800000000001</v>
      </c>
      <c r="K217" s="24">
        <f>J217-L217</f>
        <v>124.56800000000001</v>
      </c>
      <c r="L217" s="24"/>
      <c r="M217" s="24">
        <f t="shared" si="1233"/>
        <v>5.5200000000000005</v>
      </c>
      <c r="N217" s="24">
        <f t="shared" ref="N217" si="1244">E217+J217</f>
        <v>362.07520000000005</v>
      </c>
      <c r="O217" s="24">
        <f t="shared" ref="O217" si="1245">F217+K217</f>
        <v>362.07520000000005</v>
      </c>
      <c r="P217" s="24">
        <f t="shared" ref="P217" si="1246">G217+L217</f>
        <v>0</v>
      </c>
      <c r="Q217" s="24">
        <f t="shared" si="1135"/>
        <v>3.68</v>
      </c>
      <c r="R217" s="24">
        <v>33.85</v>
      </c>
      <c r="S217" s="24">
        <f>Q217*R217*2</f>
        <v>249.13600000000002</v>
      </c>
      <c r="T217" s="24">
        <f>S217-U217</f>
        <v>249.13600000000002</v>
      </c>
      <c r="U217" s="24"/>
      <c r="V217" s="24">
        <f t="shared" si="1235"/>
        <v>1.84</v>
      </c>
      <c r="W217" s="24">
        <v>35.200000000000003</v>
      </c>
      <c r="X217" s="24">
        <f>V217*W217*2</f>
        <v>129.53600000000003</v>
      </c>
      <c r="Y217" s="24">
        <f>X217-Z217</f>
        <v>129.53600000000003</v>
      </c>
      <c r="Z217" s="24"/>
      <c r="AA217" s="24">
        <f t="shared" si="1236"/>
        <v>5.5200000000000005</v>
      </c>
      <c r="AB217" s="24">
        <f t="shared" ref="AB217" si="1247">S217+X217</f>
        <v>378.67200000000003</v>
      </c>
      <c r="AC217" s="24">
        <f t="shared" ref="AC217" si="1248">T217+Y217</f>
        <v>378.67200000000003</v>
      </c>
      <c r="AD217" s="24">
        <f t="shared" ref="AD217" si="1249">U217+Z217</f>
        <v>0</v>
      </c>
      <c r="AE217" s="24">
        <f t="shared" si="1238"/>
        <v>3.68</v>
      </c>
      <c r="AF217" s="24">
        <v>35.200000000000003</v>
      </c>
      <c r="AG217" s="24">
        <f>AE217*AF217*2</f>
        <v>259.07200000000006</v>
      </c>
      <c r="AH217" s="24">
        <f>AG217-AI217</f>
        <v>259.07200000000006</v>
      </c>
      <c r="AI217" s="24"/>
      <c r="AJ217" s="24">
        <f t="shared" si="1239"/>
        <v>1.84</v>
      </c>
      <c r="AK217" s="24">
        <v>36.61</v>
      </c>
      <c r="AL217" s="24">
        <f>AJ217*AK217*2</f>
        <v>134.72480000000002</v>
      </c>
      <c r="AM217" s="24">
        <f>AL217-AN217</f>
        <v>134.72480000000002</v>
      </c>
      <c r="AN217" s="24"/>
      <c r="AO217" s="24">
        <f t="shared" si="1240"/>
        <v>5.5200000000000005</v>
      </c>
      <c r="AP217" s="24">
        <f t="shared" ref="AP217" si="1250">AG217+AL217</f>
        <v>393.79680000000008</v>
      </c>
      <c r="AQ217" s="24">
        <f t="shared" ref="AQ217" si="1251">AH217+AM217</f>
        <v>393.79680000000008</v>
      </c>
      <c r="AR217" s="24">
        <f t="shared" ref="AR217" si="1252">AI217+AN217</f>
        <v>0</v>
      </c>
    </row>
    <row r="218" spans="1:44" s="15" customFormat="1" ht="31.5" hidden="1" x14ac:dyDescent="0.25">
      <c r="A218" s="22" t="s">
        <v>108</v>
      </c>
      <c r="B218" s="28" t="s">
        <v>8</v>
      </c>
      <c r="C218" s="8"/>
      <c r="D218" s="8"/>
      <c r="E218" s="8">
        <f t="shared" ref="E218" si="1253">E219+E220+E221+E222</f>
        <v>243.56000000000003</v>
      </c>
      <c r="F218" s="8">
        <f t="shared" ref="F218" si="1254">F219+F220+F221+F222</f>
        <v>243.56000000000003</v>
      </c>
      <c r="G218" s="8">
        <f t="shared" ref="G218" si="1255">G219+G220+G221+G222</f>
        <v>0</v>
      </c>
      <c r="H218" s="8"/>
      <c r="I218" s="8"/>
      <c r="J218" s="8">
        <f t="shared" ref="J218" si="1256">J219+J220+J221+J222</f>
        <v>287.41500000000008</v>
      </c>
      <c r="K218" s="8">
        <f t="shared" ref="K218" si="1257">K219+K220+K221+K222</f>
        <v>287.41500000000008</v>
      </c>
      <c r="L218" s="8">
        <f t="shared" ref="L218" si="1258">L219+L220+L221+L222</f>
        <v>0</v>
      </c>
      <c r="M218" s="8"/>
      <c r="N218" s="8">
        <f t="shared" ref="N218" si="1259">N219+N220+N221+N222</f>
        <v>530.97500000000002</v>
      </c>
      <c r="O218" s="8">
        <f t="shared" ref="O218" si="1260">O219+O220+O221+O222</f>
        <v>530.97500000000002</v>
      </c>
      <c r="P218" s="8">
        <f t="shared" ref="P218" si="1261">P219+P220+P221+P222</f>
        <v>0</v>
      </c>
      <c r="Q218" s="8"/>
      <c r="R218" s="8"/>
      <c r="S218" s="8">
        <f t="shared" ref="S218" si="1262">S219+S220+S221+S222</f>
        <v>255.48000000000002</v>
      </c>
      <c r="T218" s="8">
        <f t="shared" ref="T218" si="1263">T219+T220+T221+T222</f>
        <v>255.48000000000002</v>
      </c>
      <c r="U218" s="8">
        <f t="shared" ref="U218" si="1264">U219+U220+U221+U222</f>
        <v>0</v>
      </c>
      <c r="V218" s="8"/>
      <c r="W218" s="8"/>
      <c r="X218" s="8">
        <f t="shared" ref="X218" si="1265">X219+X220+X221+X222</f>
        <v>298.89000000000004</v>
      </c>
      <c r="Y218" s="8">
        <f t="shared" ref="Y218" si="1266">Y219+Y220+Y221+Y222</f>
        <v>298.89000000000004</v>
      </c>
      <c r="Z218" s="8">
        <f t="shared" ref="Z218" si="1267">Z219+Z220+Z221+Z222</f>
        <v>0</v>
      </c>
      <c r="AA218" s="8"/>
      <c r="AB218" s="8">
        <f t="shared" ref="AB218" si="1268">AB219+AB220+AB221+AB222</f>
        <v>554.37000000000012</v>
      </c>
      <c r="AC218" s="8">
        <f t="shared" ref="AC218" si="1269">AC219+AC220+AC221+AC222</f>
        <v>554.37000000000012</v>
      </c>
      <c r="AD218" s="8">
        <f t="shared" ref="AD218" si="1270">AD219+AD220+AD221+AD222</f>
        <v>0</v>
      </c>
      <c r="AE218" s="8"/>
      <c r="AF218" s="8"/>
      <c r="AG218" s="8">
        <f t="shared" ref="AG218:AI218" si="1271">AG219+AG220+AG221+AG222</f>
        <v>265.68000000000006</v>
      </c>
      <c r="AH218" s="8">
        <f t="shared" si="1271"/>
        <v>265.68000000000006</v>
      </c>
      <c r="AI218" s="8">
        <f t="shared" si="1271"/>
        <v>0</v>
      </c>
      <c r="AJ218" s="8"/>
      <c r="AK218" s="8"/>
      <c r="AL218" s="8">
        <f t="shared" ref="AL218:AN218" si="1272">AL219+AL220+AL221+AL222</f>
        <v>310.851</v>
      </c>
      <c r="AM218" s="8">
        <f t="shared" si="1272"/>
        <v>310.851</v>
      </c>
      <c r="AN218" s="8">
        <f t="shared" si="1272"/>
        <v>0</v>
      </c>
      <c r="AO218" s="8"/>
      <c r="AP218" s="8">
        <f t="shared" ref="AP218:AR218" si="1273">AP219+AP220+AP221+AP222</f>
        <v>576.53100000000006</v>
      </c>
      <c r="AQ218" s="8">
        <f t="shared" si="1273"/>
        <v>576.53100000000006</v>
      </c>
      <c r="AR218" s="8">
        <f t="shared" si="1273"/>
        <v>0</v>
      </c>
    </row>
    <row r="219" spans="1:44" hidden="1" x14ac:dyDescent="0.25">
      <c r="A219" s="17"/>
      <c r="B219" s="3" t="s">
        <v>23</v>
      </c>
      <c r="C219" s="24">
        <v>1.6</v>
      </c>
      <c r="D219" s="24">
        <v>39.28</v>
      </c>
      <c r="E219" s="24">
        <f>C219*D219</f>
        <v>62.848000000000006</v>
      </c>
      <c r="F219" s="24">
        <f>E219-G219</f>
        <v>62.848000000000006</v>
      </c>
      <c r="G219" s="24"/>
      <c r="H219" s="24">
        <v>1.8</v>
      </c>
      <c r="I219" s="24">
        <v>41.2</v>
      </c>
      <c r="J219" s="24">
        <f>H219*I219</f>
        <v>74.160000000000011</v>
      </c>
      <c r="K219" s="24">
        <f>J219-L219</f>
        <v>74.160000000000011</v>
      </c>
      <c r="L219" s="24"/>
      <c r="M219" s="24">
        <f t="shared" ref="M219:M222" si="1274">C219+H219</f>
        <v>3.4000000000000004</v>
      </c>
      <c r="N219" s="24">
        <f t="shared" ref="N219:P220" si="1275">E219+J219</f>
        <v>137.00800000000001</v>
      </c>
      <c r="O219" s="24">
        <f t="shared" si="1275"/>
        <v>137.00800000000001</v>
      </c>
      <c r="P219" s="24">
        <f t="shared" si="1275"/>
        <v>0</v>
      </c>
      <c r="Q219" s="24">
        <f t="shared" si="1135"/>
        <v>1.6</v>
      </c>
      <c r="R219" s="24">
        <v>41.2</v>
      </c>
      <c r="S219" s="24">
        <f>Q219*R219</f>
        <v>65.92</v>
      </c>
      <c r="T219" s="24">
        <f>S219-U219</f>
        <v>65.92</v>
      </c>
      <c r="U219" s="24"/>
      <c r="V219" s="24">
        <f t="shared" ref="V219:V222" si="1276">H219</f>
        <v>1.8</v>
      </c>
      <c r="W219" s="24">
        <v>42.85</v>
      </c>
      <c r="X219" s="24">
        <f>V219*W219</f>
        <v>77.13000000000001</v>
      </c>
      <c r="Y219" s="24">
        <f>X219-Z219</f>
        <v>77.13000000000001</v>
      </c>
      <c r="Z219" s="24"/>
      <c r="AA219" s="24">
        <f t="shared" ref="AA219:AA222" si="1277">Q219+V219</f>
        <v>3.4000000000000004</v>
      </c>
      <c r="AB219" s="24">
        <f t="shared" ref="AB219:AD220" si="1278">S219+X219</f>
        <v>143.05000000000001</v>
      </c>
      <c r="AC219" s="24">
        <f t="shared" si="1278"/>
        <v>143.05000000000001</v>
      </c>
      <c r="AD219" s="24">
        <f t="shared" si="1278"/>
        <v>0</v>
      </c>
      <c r="AE219" s="24">
        <f t="shared" ref="AE219:AE222" si="1279">C219</f>
        <v>1.6</v>
      </c>
      <c r="AF219" s="24">
        <v>42.85</v>
      </c>
      <c r="AG219" s="24">
        <f>AE219*AF219</f>
        <v>68.56</v>
      </c>
      <c r="AH219" s="24">
        <f>AG219-AI219</f>
        <v>68.56</v>
      </c>
      <c r="AI219" s="24"/>
      <c r="AJ219" s="24">
        <f t="shared" ref="AJ219:AJ222" si="1280">H219</f>
        <v>1.8</v>
      </c>
      <c r="AK219" s="24">
        <v>44.56</v>
      </c>
      <c r="AL219" s="24">
        <f>AJ219*AK219</f>
        <v>80.208000000000013</v>
      </c>
      <c r="AM219" s="24">
        <f>AL219-AN219</f>
        <v>80.208000000000013</v>
      </c>
      <c r="AN219" s="24"/>
      <c r="AO219" s="24">
        <f t="shared" ref="AO219:AO222" si="1281">AE219+AJ219</f>
        <v>3.4000000000000004</v>
      </c>
      <c r="AP219" s="24">
        <f t="shared" ref="AP219:AP220" si="1282">AG219+AL219</f>
        <v>148.76800000000003</v>
      </c>
      <c r="AQ219" s="24">
        <f t="shared" ref="AQ219:AQ220" si="1283">AH219+AM219</f>
        <v>148.76800000000003</v>
      </c>
      <c r="AR219" s="24">
        <f t="shared" ref="AR219:AR220" si="1284">AI219+AN219</f>
        <v>0</v>
      </c>
    </row>
    <row r="220" spans="1:44" hidden="1" x14ac:dyDescent="0.25">
      <c r="A220" s="17"/>
      <c r="B220" s="3" t="s">
        <v>25</v>
      </c>
      <c r="C220" s="24">
        <v>1.6</v>
      </c>
      <c r="D220" s="24">
        <v>32.270000000000003</v>
      </c>
      <c r="E220" s="24">
        <f>C220*D220</f>
        <v>51.632000000000005</v>
      </c>
      <c r="F220" s="24">
        <f>E220-G220</f>
        <v>51.632000000000005</v>
      </c>
      <c r="G220" s="24"/>
      <c r="H220" s="24">
        <v>1.8</v>
      </c>
      <c r="I220" s="24">
        <v>33.85</v>
      </c>
      <c r="J220" s="24">
        <f>H220*I220</f>
        <v>60.930000000000007</v>
      </c>
      <c r="K220" s="24">
        <f>J220-L220</f>
        <v>60.930000000000007</v>
      </c>
      <c r="L220" s="24"/>
      <c r="M220" s="24">
        <f t="shared" si="1274"/>
        <v>3.4000000000000004</v>
      </c>
      <c r="N220" s="24">
        <f t="shared" si="1275"/>
        <v>112.56200000000001</v>
      </c>
      <c r="O220" s="24">
        <f t="shared" si="1275"/>
        <v>112.56200000000001</v>
      </c>
      <c r="P220" s="24">
        <f t="shared" si="1275"/>
        <v>0</v>
      </c>
      <c r="Q220" s="24">
        <f t="shared" si="1135"/>
        <v>1.6</v>
      </c>
      <c r="R220" s="24">
        <v>33.85</v>
      </c>
      <c r="S220" s="24">
        <f>Q220*R220</f>
        <v>54.160000000000004</v>
      </c>
      <c r="T220" s="24">
        <f>S220-U220</f>
        <v>54.160000000000004</v>
      </c>
      <c r="U220" s="24"/>
      <c r="V220" s="24">
        <f t="shared" si="1276"/>
        <v>1.8</v>
      </c>
      <c r="W220" s="24">
        <v>35.200000000000003</v>
      </c>
      <c r="X220" s="24">
        <f>V220*W220</f>
        <v>63.360000000000007</v>
      </c>
      <c r="Y220" s="24">
        <f>X220-Z220</f>
        <v>63.360000000000007</v>
      </c>
      <c r="Z220" s="24"/>
      <c r="AA220" s="24">
        <f t="shared" si="1277"/>
        <v>3.4000000000000004</v>
      </c>
      <c r="AB220" s="24">
        <f t="shared" si="1278"/>
        <v>117.52000000000001</v>
      </c>
      <c r="AC220" s="24">
        <f t="shared" si="1278"/>
        <v>117.52000000000001</v>
      </c>
      <c r="AD220" s="24">
        <f t="shared" si="1278"/>
        <v>0</v>
      </c>
      <c r="AE220" s="24">
        <f t="shared" si="1279"/>
        <v>1.6</v>
      </c>
      <c r="AF220" s="24">
        <v>35.200000000000003</v>
      </c>
      <c r="AG220" s="24">
        <f>AE220*AF220</f>
        <v>56.320000000000007</v>
      </c>
      <c r="AH220" s="24">
        <f>AG220-AI220</f>
        <v>56.320000000000007</v>
      </c>
      <c r="AI220" s="24"/>
      <c r="AJ220" s="24">
        <f t="shared" si="1280"/>
        <v>1.8</v>
      </c>
      <c r="AK220" s="24">
        <v>36.61</v>
      </c>
      <c r="AL220" s="24">
        <f>AJ220*AK220</f>
        <v>65.897999999999996</v>
      </c>
      <c r="AM220" s="24">
        <f>AL220-AN220</f>
        <v>65.897999999999996</v>
      </c>
      <c r="AN220" s="24"/>
      <c r="AO220" s="24">
        <f t="shared" si="1281"/>
        <v>3.4000000000000004</v>
      </c>
      <c r="AP220" s="24">
        <f t="shared" si="1282"/>
        <v>122.218</v>
      </c>
      <c r="AQ220" s="24">
        <f t="shared" si="1283"/>
        <v>122.218</v>
      </c>
      <c r="AR220" s="24">
        <f t="shared" si="1284"/>
        <v>0</v>
      </c>
    </row>
    <row r="221" spans="1:44" ht="31.5" hidden="1" x14ac:dyDescent="0.25">
      <c r="A221" s="17"/>
      <c r="B221" s="3" t="s">
        <v>157</v>
      </c>
      <c r="C221" s="24">
        <v>1.6</v>
      </c>
      <c r="D221" s="24">
        <v>32.270000000000003</v>
      </c>
      <c r="E221" s="24">
        <f>C221*D221*0.5</f>
        <v>25.816000000000003</v>
      </c>
      <c r="F221" s="24">
        <f>E221</f>
        <v>25.816000000000003</v>
      </c>
      <c r="G221" s="24"/>
      <c r="H221" s="24">
        <v>1.8</v>
      </c>
      <c r="I221" s="24">
        <v>33.85</v>
      </c>
      <c r="J221" s="24">
        <f>H221*I221*0.5</f>
        <v>30.465000000000003</v>
      </c>
      <c r="K221" s="24">
        <f>J221</f>
        <v>30.465000000000003</v>
      </c>
      <c r="L221" s="24"/>
      <c r="M221" s="24">
        <f t="shared" si="1274"/>
        <v>3.4000000000000004</v>
      </c>
      <c r="N221" s="24">
        <f>E221+J221</f>
        <v>56.281000000000006</v>
      </c>
      <c r="O221" s="24">
        <f>N221</f>
        <v>56.281000000000006</v>
      </c>
      <c r="P221" s="24">
        <v>0</v>
      </c>
      <c r="Q221" s="24">
        <f t="shared" si="1135"/>
        <v>1.6</v>
      </c>
      <c r="R221" s="24">
        <v>33.85</v>
      </c>
      <c r="S221" s="24">
        <f>Q221*R221*0.5</f>
        <v>27.080000000000002</v>
      </c>
      <c r="T221" s="24">
        <f>S221</f>
        <v>27.080000000000002</v>
      </c>
      <c r="U221" s="24"/>
      <c r="V221" s="24">
        <f t="shared" si="1276"/>
        <v>1.8</v>
      </c>
      <c r="W221" s="24">
        <v>35.200000000000003</v>
      </c>
      <c r="X221" s="24">
        <f>V221*W221*0.5</f>
        <v>31.680000000000003</v>
      </c>
      <c r="Y221" s="24">
        <f>X221</f>
        <v>31.680000000000003</v>
      </c>
      <c r="Z221" s="24"/>
      <c r="AA221" s="24">
        <f t="shared" si="1277"/>
        <v>3.4000000000000004</v>
      </c>
      <c r="AB221" s="24">
        <f>S221+X221</f>
        <v>58.760000000000005</v>
      </c>
      <c r="AC221" s="24">
        <f>AB221</f>
        <v>58.760000000000005</v>
      </c>
      <c r="AD221" s="24">
        <v>0</v>
      </c>
      <c r="AE221" s="24">
        <f t="shared" si="1279"/>
        <v>1.6</v>
      </c>
      <c r="AF221" s="24">
        <v>35.200000000000003</v>
      </c>
      <c r="AG221" s="24">
        <f>AE221*AF221*0.5</f>
        <v>28.160000000000004</v>
      </c>
      <c r="AH221" s="24">
        <f>AG221</f>
        <v>28.160000000000004</v>
      </c>
      <c r="AI221" s="24"/>
      <c r="AJ221" s="24">
        <f t="shared" si="1280"/>
        <v>1.8</v>
      </c>
      <c r="AK221" s="24">
        <v>36.61</v>
      </c>
      <c r="AL221" s="24">
        <f>AJ221*AK221*0.5</f>
        <v>32.948999999999998</v>
      </c>
      <c r="AM221" s="24">
        <f>AL221</f>
        <v>32.948999999999998</v>
      </c>
      <c r="AN221" s="24"/>
      <c r="AO221" s="24">
        <f t="shared" si="1281"/>
        <v>3.4000000000000004</v>
      </c>
      <c r="AP221" s="24">
        <f>AG221+AL221</f>
        <v>61.109000000000002</v>
      </c>
      <c r="AQ221" s="24">
        <f>AP221</f>
        <v>61.109000000000002</v>
      </c>
      <c r="AR221" s="24">
        <v>0</v>
      </c>
    </row>
    <row r="222" spans="1:44" ht="47.25" hidden="1" x14ac:dyDescent="0.25">
      <c r="A222" s="17"/>
      <c r="B222" s="3" t="s">
        <v>162</v>
      </c>
      <c r="C222" s="24">
        <v>1.6</v>
      </c>
      <c r="D222" s="24">
        <v>32.270000000000003</v>
      </c>
      <c r="E222" s="24">
        <f>C222*D222*2</f>
        <v>103.26400000000001</v>
      </c>
      <c r="F222" s="24">
        <f>E222-G222</f>
        <v>103.26400000000001</v>
      </c>
      <c r="G222" s="24"/>
      <c r="H222" s="24">
        <v>1.8</v>
      </c>
      <c r="I222" s="24">
        <v>33.85</v>
      </c>
      <c r="J222" s="24">
        <f>H222*I222*2</f>
        <v>121.86000000000001</v>
      </c>
      <c r="K222" s="24">
        <f>J222-L222</f>
        <v>121.86000000000001</v>
      </c>
      <c r="L222" s="24"/>
      <c r="M222" s="24">
        <f t="shared" si="1274"/>
        <v>3.4000000000000004</v>
      </c>
      <c r="N222" s="24">
        <f t="shared" ref="N222" si="1285">E222+J222</f>
        <v>225.12400000000002</v>
      </c>
      <c r="O222" s="24">
        <f t="shared" ref="O222" si="1286">F222+K222</f>
        <v>225.12400000000002</v>
      </c>
      <c r="P222" s="24">
        <f t="shared" ref="P222" si="1287">G222+L222</f>
        <v>0</v>
      </c>
      <c r="Q222" s="24">
        <f t="shared" si="1135"/>
        <v>1.6</v>
      </c>
      <c r="R222" s="24">
        <v>33.85</v>
      </c>
      <c r="S222" s="24">
        <f>Q222*R222*2</f>
        <v>108.32000000000001</v>
      </c>
      <c r="T222" s="24">
        <f>S222-U222</f>
        <v>108.32000000000001</v>
      </c>
      <c r="U222" s="24"/>
      <c r="V222" s="24">
        <f t="shared" si="1276"/>
        <v>1.8</v>
      </c>
      <c r="W222" s="24">
        <v>35.200000000000003</v>
      </c>
      <c r="X222" s="24">
        <f>V222*W222*2</f>
        <v>126.72000000000001</v>
      </c>
      <c r="Y222" s="24">
        <f>X222-Z222</f>
        <v>126.72000000000001</v>
      </c>
      <c r="Z222" s="24"/>
      <c r="AA222" s="24">
        <f t="shared" si="1277"/>
        <v>3.4000000000000004</v>
      </c>
      <c r="AB222" s="24">
        <f t="shared" ref="AB222" si="1288">S222+X222</f>
        <v>235.04000000000002</v>
      </c>
      <c r="AC222" s="24">
        <f t="shared" ref="AC222" si="1289">T222+Y222</f>
        <v>235.04000000000002</v>
      </c>
      <c r="AD222" s="24">
        <f t="shared" ref="AD222" si="1290">U222+Z222</f>
        <v>0</v>
      </c>
      <c r="AE222" s="24">
        <f t="shared" si="1279"/>
        <v>1.6</v>
      </c>
      <c r="AF222" s="24">
        <v>35.200000000000003</v>
      </c>
      <c r="AG222" s="24">
        <f>AE222*AF222*2</f>
        <v>112.64000000000001</v>
      </c>
      <c r="AH222" s="24">
        <f>AG222-AI222</f>
        <v>112.64000000000001</v>
      </c>
      <c r="AI222" s="24"/>
      <c r="AJ222" s="24">
        <f t="shared" si="1280"/>
        <v>1.8</v>
      </c>
      <c r="AK222" s="24">
        <v>36.61</v>
      </c>
      <c r="AL222" s="24">
        <f>AJ222*AK222*2</f>
        <v>131.79599999999999</v>
      </c>
      <c r="AM222" s="24">
        <f>AL222-AN222</f>
        <v>131.79599999999999</v>
      </c>
      <c r="AN222" s="24"/>
      <c r="AO222" s="24">
        <f t="shared" si="1281"/>
        <v>3.4000000000000004</v>
      </c>
      <c r="AP222" s="24">
        <f t="shared" ref="AP222" si="1291">AG222+AL222</f>
        <v>244.43600000000001</v>
      </c>
      <c r="AQ222" s="24">
        <f t="shared" ref="AQ222" si="1292">AH222+AM222</f>
        <v>244.43600000000001</v>
      </c>
      <c r="AR222" s="24">
        <f t="shared" ref="AR222" si="1293">AI222+AN222</f>
        <v>0</v>
      </c>
    </row>
    <row r="223" spans="1:44" s="15" customFormat="1" ht="31.5" hidden="1" x14ac:dyDescent="0.25">
      <c r="A223" s="22" t="s">
        <v>109</v>
      </c>
      <c r="B223" s="28" t="s">
        <v>148</v>
      </c>
      <c r="C223" s="8"/>
      <c r="D223" s="8"/>
      <c r="E223" s="8">
        <f t="shared" ref="E223" si="1294">E224+E225+E226+E227</f>
        <v>188.75900000000001</v>
      </c>
      <c r="F223" s="8">
        <f t="shared" ref="F223" si="1295">F224+F225+F226+F227</f>
        <v>188.75900000000001</v>
      </c>
      <c r="G223" s="8">
        <f t="shared" ref="G223" si="1296">G224+G225+G226+G227</f>
        <v>0</v>
      </c>
      <c r="H223" s="8"/>
      <c r="I223" s="8"/>
      <c r="J223" s="8">
        <f t="shared" ref="J223" si="1297">J224+J225+J226+J227</f>
        <v>201.19050000000004</v>
      </c>
      <c r="K223" s="8">
        <f t="shared" ref="K223" si="1298">K224+K225+K226+K227</f>
        <v>201.19050000000004</v>
      </c>
      <c r="L223" s="8">
        <f t="shared" ref="L223" si="1299">L224+L225+L226+L227</f>
        <v>0</v>
      </c>
      <c r="M223" s="8"/>
      <c r="N223" s="8">
        <f t="shared" ref="N223" si="1300">N224+N225+N226+N227</f>
        <v>389.94950000000006</v>
      </c>
      <c r="O223" s="8">
        <f t="shared" ref="O223" si="1301">O224+O225+O226+O227</f>
        <v>389.94950000000006</v>
      </c>
      <c r="P223" s="8">
        <f t="shared" ref="P223" si="1302">P224+P225+P226+P227</f>
        <v>0</v>
      </c>
      <c r="Q223" s="8"/>
      <c r="R223" s="8"/>
      <c r="S223" s="8">
        <f t="shared" ref="S223" si="1303">S224+S225+S226+S227</f>
        <v>197.99700000000001</v>
      </c>
      <c r="T223" s="8">
        <f t="shared" ref="T223" si="1304">T224+T225+T226+T227</f>
        <v>197.99700000000001</v>
      </c>
      <c r="U223" s="8">
        <f t="shared" ref="U223" si="1305">U224+U225+U226+U227</f>
        <v>0</v>
      </c>
      <c r="V223" s="8"/>
      <c r="W223" s="8"/>
      <c r="X223" s="8">
        <f t="shared" ref="X223" si="1306">X224+X225+X226+X227</f>
        <v>209.22300000000001</v>
      </c>
      <c r="Y223" s="8">
        <f t="shared" ref="Y223" si="1307">Y224+Y225+Y226+Y227</f>
        <v>209.22300000000001</v>
      </c>
      <c r="Z223" s="8">
        <f t="shared" ref="Z223" si="1308">Z224+Z225+Z226+Z227</f>
        <v>0</v>
      </c>
      <c r="AA223" s="8"/>
      <c r="AB223" s="8">
        <f t="shared" ref="AB223" si="1309">AB224+AB225+AB226+AB227</f>
        <v>407.22</v>
      </c>
      <c r="AC223" s="8">
        <f t="shared" ref="AC223" si="1310">AC224+AC225+AC226+AC227</f>
        <v>407.22</v>
      </c>
      <c r="AD223" s="8">
        <f t="shared" ref="AD223" si="1311">AD224+AD225+AD226+AD227</f>
        <v>0</v>
      </c>
      <c r="AE223" s="8"/>
      <c r="AF223" s="8"/>
      <c r="AG223" s="8">
        <f t="shared" ref="AG223:AI223" si="1312">AG224+AG225+AG226+AG227</f>
        <v>205.90200000000002</v>
      </c>
      <c r="AH223" s="8">
        <f t="shared" si="1312"/>
        <v>205.90200000000002</v>
      </c>
      <c r="AI223" s="8">
        <f t="shared" si="1312"/>
        <v>0</v>
      </c>
      <c r="AJ223" s="8"/>
      <c r="AK223" s="8"/>
      <c r="AL223" s="8">
        <f t="shared" ref="AL223:AN223" si="1313">AL224+AL225+AL226+AL227</f>
        <v>217.59570000000002</v>
      </c>
      <c r="AM223" s="8">
        <f t="shared" si="1313"/>
        <v>217.59570000000002</v>
      </c>
      <c r="AN223" s="8">
        <f t="shared" si="1313"/>
        <v>0</v>
      </c>
      <c r="AO223" s="8"/>
      <c r="AP223" s="8">
        <f t="shared" ref="AP223:AR223" si="1314">AP224+AP225+AP226+AP227</f>
        <v>423.49770000000001</v>
      </c>
      <c r="AQ223" s="8">
        <f t="shared" si="1314"/>
        <v>423.49770000000001</v>
      </c>
      <c r="AR223" s="8">
        <f t="shared" si="1314"/>
        <v>0</v>
      </c>
    </row>
    <row r="224" spans="1:44" hidden="1" x14ac:dyDescent="0.25">
      <c r="A224" s="17"/>
      <c r="B224" s="3" t="s">
        <v>23</v>
      </c>
      <c r="C224" s="24">
        <v>1.24</v>
      </c>
      <c r="D224" s="24">
        <v>39.28</v>
      </c>
      <c r="E224" s="24">
        <f>C224*D224</f>
        <v>48.7072</v>
      </c>
      <c r="F224" s="24">
        <f>E224-G224</f>
        <v>48.7072</v>
      </c>
      <c r="G224" s="24"/>
      <c r="H224" s="24">
        <v>1.26</v>
      </c>
      <c r="I224" s="24">
        <v>41.2</v>
      </c>
      <c r="J224" s="24">
        <f>H224*I224</f>
        <v>51.912000000000006</v>
      </c>
      <c r="K224" s="24">
        <f>J224-L224</f>
        <v>51.912000000000006</v>
      </c>
      <c r="L224" s="24"/>
      <c r="M224" s="24">
        <f t="shared" ref="M224:M227" si="1315">C224+H224</f>
        <v>2.5</v>
      </c>
      <c r="N224" s="24">
        <f t="shared" ref="N224:P225" si="1316">E224+J224</f>
        <v>100.61920000000001</v>
      </c>
      <c r="O224" s="24">
        <f t="shared" si="1316"/>
        <v>100.61920000000001</v>
      </c>
      <c r="P224" s="24">
        <f t="shared" si="1316"/>
        <v>0</v>
      </c>
      <c r="Q224" s="24">
        <f t="shared" si="1135"/>
        <v>1.24</v>
      </c>
      <c r="R224" s="24">
        <v>41.2</v>
      </c>
      <c r="S224" s="24">
        <f>Q224*R224</f>
        <v>51.088000000000001</v>
      </c>
      <c r="T224" s="24">
        <f>S224-U224</f>
        <v>51.088000000000001</v>
      </c>
      <c r="U224" s="24"/>
      <c r="V224" s="24">
        <f t="shared" ref="V224:V227" si="1317">H224</f>
        <v>1.26</v>
      </c>
      <c r="W224" s="24">
        <v>42.85</v>
      </c>
      <c r="X224" s="24">
        <f>V224*W224</f>
        <v>53.991</v>
      </c>
      <c r="Y224" s="24">
        <f>X224-Z224</f>
        <v>53.991</v>
      </c>
      <c r="Z224" s="24"/>
      <c r="AA224" s="24">
        <f t="shared" ref="AA224:AA227" si="1318">Q224+V224</f>
        <v>2.5</v>
      </c>
      <c r="AB224" s="24">
        <f t="shared" ref="AB224:AD225" si="1319">S224+X224</f>
        <v>105.07900000000001</v>
      </c>
      <c r="AC224" s="24">
        <f t="shared" si="1319"/>
        <v>105.07900000000001</v>
      </c>
      <c r="AD224" s="24">
        <f t="shared" si="1319"/>
        <v>0</v>
      </c>
      <c r="AE224" s="24">
        <f t="shared" ref="AE224:AE227" si="1320">C224</f>
        <v>1.24</v>
      </c>
      <c r="AF224" s="24">
        <v>42.85</v>
      </c>
      <c r="AG224" s="24">
        <f>AE224*AF224</f>
        <v>53.134</v>
      </c>
      <c r="AH224" s="24">
        <f>AG224-AI224</f>
        <v>53.134</v>
      </c>
      <c r="AI224" s="24"/>
      <c r="AJ224" s="24">
        <f t="shared" ref="AJ224:AJ227" si="1321">H224</f>
        <v>1.26</v>
      </c>
      <c r="AK224" s="24">
        <v>44.56</v>
      </c>
      <c r="AL224" s="24">
        <f>AJ224*AK224</f>
        <v>56.145600000000002</v>
      </c>
      <c r="AM224" s="24">
        <f>AL224-AN224</f>
        <v>56.145600000000002</v>
      </c>
      <c r="AN224" s="24"/>
      <c r="AO224" s="24">
        <f t="shared" ref="AO224:AO227" si="1322">AE224+AJ224</f>
        <v>2.5</v>
      </c>
      <c r="AP224" s="24">
        <f t="shared" ref="AP224:AP225" si="1323">AG224+AL224</f>
        <v>109.2796</v>
      </c>
      <c r="AQ224" s="24">
        <f t="shared" ref="AQ224:AQ225" si="1324">AH224+AM224</f>
        <v>109.2796</v>
      </c>
      <c r="AR224" s="24">
        <f t="shared" ref="AR224:AR225" si="1325">AI224+AN224</f>
        <v>0</v>
      </c>
    </row>
    <row r="225" spans="1:44" hidden="1" x14ac:dyDescent="0.25">
      <c r="A225" s="17"/>
      <c r="B225" s="3" t="s">
        <v>25</v>
      </c>
      <c r="C225" s="24">
        <v>1.24</v>
      </c>
      <c r="D225" s="24">
        <v>32.270000000000003</v>
      </c>
      <c r="E225" s="24">
        <f>C225*D225</f>
        <v>40.014800000000001</v>
      </c>
      <c r="F225" s="24">
        <f>E225-G225</f>
        <v>40.014800000000001</v>
      </c>
      <c r="G225" s="24"/>
      <c r="H225" s="24">
        <v>1.26</v>
      </c>
      <c r="I225" s="24">
        <v>33.85</v>
      </c>
      <c r="J225" s="24">
        <f>H225*I225</f>
        <v>42.651000000000003</v>
      </c>
      <c r="K225" s="24">
        <f>J225-L225</f>
        <v>42.651000000000003</v>
      </c>
      <c r="L225" s="24"/>
      <c r="M225" s="24">
        <f t="shared" si="1315"/>
        <v>2.5</v>
      </c>
      <c r="N225" s="24">
        <f t="shared" si="1316"/>
        <v>82.665800000000004</v>
      </c>
      <c r="O225" s="24">
        <f t="shared" si="1316"/>
        <v>82.665800000000004</v>
      </c>
      <c r="P225" s="24">
        <f t="shared" si="1316"/>
        <v>0</v>
      </c>
      <c r="Q225" s="24">
        <f t="shared" si="1135"/>
        <v>1.24</v>
      </c>
      <c r="R225" s="24">
        <v>33.85</v>
      </c>
      <c r="S225" s="24">
        <f>Q225*R225</f>
        <v>41.974000000000004</v>
      </c>
      <c r="T225" s="24">
        <f>S225-U225</f>
        <v>41.974000000000004</v>
      </c>
      <c r="U225" s="24"/>
      <c r="V225" s="24">
        <f t="shared" si="1317"/>
        <v>1.26</v>
      </c>
      <c r="W225" s="24">
        <v>35.200000000000003</v>
      </c>
      <c r="X225" s="24">
        <f>V225*W225</f>
        <v>44.352000000000004</v>
      </c>
      <c r="Y225" s="24">
        <f>X225-Z225</f>
        <v>44.352000000000004</v>
      </c>
      <c r="Z225" s="24"/>
      <c r="AA225" s="24">
        <f t="shared" si="1318"/>
        <v>2.5</v>
      </c>
      <c r="AB225" s="24">
        <f t="shared" si="1319"/>
        <v>86.326000000000008</v>
      </c>
      <c r="AC225" s="24">
        <f t="shared" si="1319"/>
        <v>86.326000000000008</v>
      </c>
      <c r="AD225" s="24">
        <f t="shared" si="1319"/>
        <v>0</v>
      </c>
      <c r="AE225" s="24">
        <f t="shared" si="1320"/>
        <v>1.24</v>
      </c>
      <c r="AF225" s="24">
        <v>35.200000000000003</v>
      </c>
      <c r="AG225" s="24">
        <f>AE225*AF225</f>
        <v>43.648000000000003</v>
      </c>
      <c r="AH225" s="24">
        <f>AG225-AI225</f>
        <v>43.648000000000003</v>
      </c>
      <c r="AI225" s="24"/>
      <c r="AJ225" s="24">
        <f t="shared" si="1321"/>
        <v>1.26</v>
      </c>
      <c r="AK225" s="24">
        <v>36.61</v>
      </c>
      <c r="AL225" s="24">
        <f>AJ225*AK225</f>
        <v>46.128599999999999</v>
      </c>
      <c r="AM225" s="24">
        <f>AL225-AN225</f>
        <v>46.128599999999999</v>
      </c>
      <c r="AN225" s="24"/>
      <c r="AO225" s="24">
        <f t="shared" si="1322"/>
        <v>2.5</v>
      </c>
      <c r="AP225" s="24">
        <f t="shared" si="1323"/>
        <v>89.776600000000002</v>
      </c>
      <c r="AQ225" s="24">
        <f t="shared" si="1324"/>
        <v>89.776600000000002</v>
      </c>
      <c r="AR225" s="24">
        <f t="shared" si="1325"/>
        <v>0</v>
      </c>
    </row>
    <row r="226" spans="1:44" ht="31.5" hidden="1" x14ac:dyDescent="0.25">
      <c r="A226" s="17"/>
      <c r="B226" s="3" t="s">
        <v>157</v>
      </c>
      <c r="C226" s="24">
        <v>1.24</v>
      </c>
      <c r="D226" s="24">
        <v>32.270000000000003</v>
      </c>
      <c r="E226" s="24">
        <f>C226*D226*0.5</f>
        <v>20.007400000000001</v>
      </c>
      <c r="F226" s="24">
        <f>E226</f>
        <v>20.007400000000001</v>
      </c>
      <c r="G226" s="24"/>
      <c r="H226" s="24">
        <v>1.26</v>
      </c>
      <c r="I226" s="24">
        <v>33.85</v>
      </c>
      <c r="J226" s="24">
        <f>H226*I226*0.5</f>
        <v>21.325500000000002</v>
      </c>
      <c r="K226" s="24">
        <f>J226</f>
        <v>21.325500000000002</v>
      </c>
      <c r="L226" s="24"/>
      <c r="M226" s="24">
        <f t="shared" si="1315"/>
        <v>2.5</v>
      </c>
      <c r="N226" s="24">
        <f>E226+J226</f>
        <v>41.332900000000002</v>
      </c>
      <c r="O226" s="24">
        <f>N226</f>
        <v>41.332900000000002</v>
      </c>
      <c r="P226" s="24">
        <v>0</v>
      </c>
      <c r="Q226" s="24">
        <f t="shared" si="1135"/>
        <v>1.24</v>
      </c>
      <c r="R226" s="24">
        <v>33.85</v>
      </c>
      <c r="S226" s="24">
        <f>Q226*R226*0.5</f>
        <v>20.987000000000002</v>
      </c>
      <c r="T226" s="24">
        <f>S226</f>
        <v>20.987000000000002</v>
      </c>
      <c r="U226" s="24"/>
      <c r="V226" s="24">
        <f t="shared" si="1317"/>
        <v>1.26</v>
      </c>
      <c r="W226" s="24">
        <v>35.200000000000003</v>
      </c>
      <c r="X226" s="24">
        <f>V226*W226*0.5</f>
        <v>22.176000000000002</v>
      </c>
      <c r="Y226" s="24">
        <f>X226</f>
        <v>22.176000000000002</v>
      </c>
      <c r="Z226" s="24"/>
      <c r="AA226" s="24">
        <f t="shared" si="1318"/>
        <v>2.5</v>
      </c>
      <c r="AB226" s="24">
        <f>S226+X226</f>
        <v>43.163000000000004</v>
      </c>
      <c r="AC226" s="24">
        <f>AB226</f>
        <v>43.163000000000004</v>
      </c>
      <c r="AD226" s="24">
        <v>0</v>
      </c>
      <c r="AE226" s="24">
        <f t="shared" si="1320"/>
        <v>1.24</v>
      </c>
      <c r="AF226" s="24">
        <v>35.200000000000003</v>
      </c>
      <c r="AG226" s="24">
        <f>AE226*AF226*0.5</f>
        <v>21.824000000000002</v>
      </c>
      <c r="AH226" s="24">
        <f>AG226</f>
        <v>21.824000000000002</v>
      </c>
      <c r="AI226" s="24"/>
      <c r="AJ226" s="24">
        <f t="shared" si="1321"/>
        <v>1.26</v>
      </c>
      <c r="AK226" s="24">
        <v>36.61</v>
      </c>
      <c r="AL226" s="24">
        <f>AJ226*AK226*0.5</f>
        <v>23.064299999999999</v>
      </c>
      <c r="AM226" s="24">
        <f>AL226</f>
        <v>23.064299999999999</v>
      </c>
      <c r="AN226" s="24"/>
      <c r="AO226" s="24">
        <f t="shared" si="1322"/>
        <v>2.5</v>
      </c>
      <c r="AP226" s="24">
        <f>AG226+AL226</f>
        <v>44.888300000000001</v>
      </c>
      <c r="AQ226" s="24">
        <f>AP226</f>
        <v>44.888300000000001</v>
      </c>
      <c r="AR226" s="24">
        <v>0</v>
      </c>
    </row>
    <row r="227" spans="1:44" ht="47.25" hidden="1" x14ac:dyDescent="0.25">
      <c r="A227" s="17"/>
      <c r="B227" s="3" t="s">
        <v>162</v>
      </c>
      <c r="C227" s="24">
        <v>1.24</v>
      </c>
      <c r="D227" s="24">
        <v>32.270000000000003</v>
      </c>
      <c r="E227" s="24">
        <f>C227*D227*2</f>
        <v>80.029600000000002</v>
      </c>
      <c r="F227" s="24">
        <f>E227-G227</f>
        <v>80.029600000000002</v>
      </c>
      <c r="G227" s="24"/>
      <c r="H227" s="24">
        <v>1.26</v>
      </c>
      <c r="I227" s="24">
        <v>33.85</v>
      </c>
      <c r="J227" s="24">
        <f>H227*I227*2</f>
        <v>85.302000000000007</v>
      </c>
      <c r="K227" s="24">
        <f>J227-L227</f>
        <v>85.302000000000007</v>
      </c>
      <c r="L227" s="24"/>
      <c r="M227" s="24">
        <f t="shared" si="1315"/>
        <v>2.5</v>
      </c>
      <c r="N227" s="24">
        <f t="shared" ref="N227" si="1326">E227+J227</f>
        <v>165.33160000000001</v>
      </c>
      <c r="O227" s="24">
        <f t="shared" ref="O227" si="1327">F227+K227</f>
        <v>165.33160000000001</v>
      </c>
      <c r="P227" s="24">
        <f t="shared" ref="P227" si="1328">G227+L227</f>
        <v>0</v>
      </c>
      <c r="Q227" s="24">
        <f t="shared" si="1135"/>
        <v>1.24</v>
      </c>
      <c r="R227" s="24">
        <v>33.85</v>
      </c>
      <c r="S227" s="24">
        <f>Q227*R227*2</f>
        <v>83.948000000000008</v>
      </c>
      <c r="T227" s="24">
        <f>S227-U227</f>
        <v>83.948000000000008</v>
      </c>
      <c r="U227" s="24"/>
      <c r="V227" s="24">
        <f t="shared" si="1317"/>
        <v>1.26</v>
      </c>
      <c r="W227" s="24">
        <v>35.200000000000003</v>
      </c>
      <c r="X227" s="24">
        <f>V227*W227*2</f>
        <v>88.704000000000008</v>
      </c>
      <c r="Y227" s="24">
        <f>X227-Z227</f>
        <v>88.704000000000008</v>
      </c>
      <c r="Z227" s="24"/>
      <c r="AA227" s="24">
        <f t="shared" si="1318"/>
        <v>2.5</v>
      </c>
      <c r="AB227" s="24">
        <f t="shared" ref="AB227" si="1329">S227+X227</f>
        <v>172.65200000000002</v>
      </c>
      <c r="AC227" s="24">
        <f t="shared" ref="AC227" si="1330">T227+Y227</f>
        <v>172.65200000000002</v>
      </c>
      <c r="AD227" s="24">
        <f t="shared" ref="AD227" si="1331">U227+Z227</f>
        <v>0</v>
      </c>
      <c r="AE227" s="24">
        <f t="shared" si="1320"/>
        <v>1.24</v>
      </c>
      <c r="AF227" s="24">
        <v>35.200000000000003</v>
      </c>
      <c r="AG227" s="24">
        <f>AE227*AF227*2</f>
        <v>87.296000000000006</v>
      </c>
      <c r="AH227" s="24">
        <f>AG227-AI227</f>
        <v>87.296000000000006</v>
      </c>
      <c r="AI227" s="24"/>
      <c r="AJ227" s="24">
        <f t="shared" si="1321"/>
        <v>1.26</v>
      </c>
      <c r="AK227" s="24">
        <v>36.61</v>
      </c>
      <c r="AL227" s="24">
        <f>AJ227*AK227*2</f>
        <v>92.257199999999997</v>
      </c>
      <c r="AM227" s="24">
        <f>AL227-AN227</f>
        <v>92.257199999999997</v>
      </c>
      <c r="AN227" s="24"/>
      <c r="AO227" s="24">
        <f t="shared" si="1322"/>
        <v>2.5</v>
      </c>
      <c r="AP227" s="24">
        <f t="shared" ref="AP227" si="1332">AG227+AL227</f>
        <v>179.5532</v>
      </c>
      <c r="AQ227" s="24">
        <f t="shared" ref="AQ227" si="1333">AH227+AM227</f>
        <v>179.5532</v>
      </c>
      <c r="AR227" s="24">
        <f t="shared" ref="AR227" si="1334">AI227+AN227</f>
        <v>0</v>
      </c>
    </row>
    <row r="228" spans="1:44" s="15" customFormat="1" ht="31.5" hidden="1" x14ac:dyDescent="0.25">
      <c r="A228" s="22" t="s">
        <v>110</v>
      </c>
      <c r="B228" s="28" t="s">
        <v>47</v>
      </c>
      <c r="C228" s="8"/>
      <c r="D228" s="8"/>
      <c r="E228" s="8">
        <f t="shared" ref="E228" si="1335">E229+E230+E231+E232</f>
        <v>243.56000000000003</v>
      </c>
      <c r="F228" s="8">
        <f t="shared" ref="F228" si="1336">F229+F230+F231+F232</f>
        <v>243.56000000000003</v>
      </c>
      <c r="G228" s="8">
        <f t="shared" ref="G228" si="1337">G229+G230+G231+G232</f>
        <v>0</v>
      </c>
      <c r="H228" s="8"/>
      <c r="I228" s="8"/>
      <c r="J228" s="8">
        <f t="shared" ref="J228" si="1338">J229+J230+J231+J232</f>
        <v>191.61</v>
      </c>
      <c r="K228" s="8">
        <f t="shared" ref="K228" si="1339">K229+K230+K231+K232</f>
        <v>191.61</v>
      </c>
      <c r="L228" s="8">
        <f t="shared" ref="L228" si="1340">L229+L230+L231+L232</f>
        <v>0</v>
      </c>
      <c r="M228" s="8"/>
      <c r="N228" s="8">
        <f t="shared" ref="N228" si="1341">N229+N230+N231+N232</f>
        <v>435.17000000000007</v>
      </c>
      <c r="O228" s="8">
        <f t="shared" ref="O228" si="1342">O229+O230+O231+O232</f>
        <v>435.17000000000007</v>
      </c>
      <c r="P228" s="8">
        <f t="shared" ref="P228" si="1343">P229+P230+P231+P232</f>
        <v>0</v>
      </c>
      <c r="Q228" s="8"/>
      <c r="R228" s="8"/>
      <c r="S228" s="8">
        <f t="shared" ref="S228" si="1344">S229+S230+S231+S232</f>
        <v>255.48000000000002</v>
      </c>
      <c r="T228" s="8">
        <f t="shared" ref="T228" si="1345">T229+T230+T231+T232</f>
        <v>255.48000000000002</v>
      </c>
      <c r="U228" s="8">
        <f t="shared" ref="U228" si="1346">U229+U230+U231+U232</f>
        <v>0</v>
      </c>
      <c r="V228" s="8"/>
      <c r="W228" s="8"/>
      <c r="X228" s="8">
        <f t="shared" ref="X228" si="1347">X229+X230+X231+X232</f>
        <v>199.26</v>
      </c>
      <c r="Y228" s="8">
        <f t="shared" ref="Y228" si="1348">Y229+Y230+Y231+Y232</f>
        <v>199.26</v>
      </c>
      <c r="Z228" s="8">
        <f t="shared" ref="Z228" si="1349">Z229+Z230+Z231+Z232</f>
        <v>0</v>
      </c>
      <c r="AA228" s="8"/>
      <c r="AB228" s="8">
        <f t="shared" ref="AB228" si="1350">AB229+AB230+AB231+AB232</f>
        <v>454.74</v>
      </c>
      <c r="AC228" s="8">
        <f t="shared" ref="AC228" si="1351">AC229+AC230+AC231+AC232</f>
        <v>454.74</v>
      </c>
      <c r="AD228" s="8">
        <f t="shared" ref="AD228" si="1352">AD229+AD230+AD231+AD232</f>
        <v>0</v>
      </c>
      <c r="AE228" s="8"/>
      <c r="AF228" s="8"/>
      <c r="AG228" s="8">
        <f t="shared" ref="AG228:AI228" si="1353">AG229+AG230+AG231+AG232</f>
        <v>265.68000000000006</v>
      </c>
      <c r="AH228" s="8">
        <f t="shared" si="1353"/>
        <v>265.68000000000006</v>
      </c>
      <c r="AI228" s="8">
        <f t="shared" si="1353"/>
        <v>0</v>
      </c>
      <c r="AJ228" s="8"/>
      <c r="AK228" s="8"/>
      <c r="AL228" s="8">
        <f t="shared" ref="AL228:AN228" si="1354">AL229+AL230+AL231+AL232</f>
        <v>207.23399999999998</v>
      </c>
      <c r="AM228" s="8">
        <f t="shared" si="1354"/>
        <v>207.23399999999998</v>
      </c>
      <c r="AN228" s="8">
        <f t="shared" si="1354"/>
        <v>0</v>
      </c>
      <c r="AO228" s="8"/>
      <c r="AP228" s="8">
        <f t="shared" ref="AP228:AR228" si="1355">AP229+AP230+AP231+AP232</f>
        <v>472.91400000000004</v>
      </c>
      <c r="AQ228" s="8">
        <f t="shared" si="1355"/>
        <v>472.91400000000004</v>
      </c>
      <c r="AR228" s="8">
        <f t="shared" si="1355"/>
        <v>0</v>
      </c>
    </row>
    <row r="229" spans="1:44" hidden="1" x14ac:dyDescent="0.25">
      <c r="A229" s="17"/>
      <c r="B229" s="3" t="s">
        <v>23</v>
      </c>
      <c r="C229" s="24">
        <v>1.6</v>
      </c>
      <c r="D229" s="24">
        <v>39.28</v>
      </c>
      <c r="E229" s="24">
        <f>C229*D229</f>
        <v>62.848000000000006</v>
      </c>
      <c r="F229" s="24">
        <f>E229-G229</f>
        <v>62.848000000000006</v>
      </c>
      <c r="G229" s="24"/>
      <c r="H229" s="24">
        <v>1.2</v>
      </c>
      <c r="I229" s="24">
        <v>41.2</v>
      </c>
      <c r="J229" s="24">
        <f>H229*I229</f>
        <v>49.440000000000005</v>
      </c>
      <c r="K229" s="24">
        <f>J229-L229</f>
        <v>49.440000000000005</v>
      </c>
      <c r="L229" s="24"/>
      <c r="M229" s="24">
        <f t="shared" ref="M229:M232" si="1356">C229+H229</f>
        <v>2.8</v>
      </c>
      <c r="N229" s="24">
        <f>E229+J229</f>
        <v>112.28800000000001</v>
      </c>
      <c r="O229" s="24">
        <f t="shared" ref="N229:P230" si="1357">F229+K229</f>
        <v>112.28800000000001</v>
      </c>
      <c r="P229" s="24">
        <f t="shared" si="1357"/>
        <v>0</v>
      </c>
      <c r="Q229" s="24">
        <f t="shared" si="1135"/>
        <v>1.6</v>
      </c>
      <c r="R229" s="24">
        <v>41.2</v>
      </c>
      <c r="S229" s="24">
        <f>Q229*R229</f>
        <v>65.92</v>
      </c>
      <c r="T229" s="24">
        <f>S229-U229</f>
        <v>65.92</v>
      </c>
      <c r="U229" s="24"/>
      <c r="V229" s="24">
        <f t="shared" ref="V229:V232" si="1358">H229</f>
        <v>1.2</v>
      </c>
      <c r="W229" s="24">
        <v>42.85</v>
      </c>
      <c r="X229" s="24">
        <f>V229*W229</f>
        <v>51.42</v>
      </c>
      <c r="Y229" s="24">
        <f>X229-Z229</f>
        <v>51.42</v>
      </c>
      <c r="Z229" s="24"/>
      <c r="AA229" s="24">
        <f t="shared" ref="AA229:AA232" si="1359">Q229+V229</f>
        <v>2.8</v>
      </c>
      <c r="AB229" s="24">
        <f t="shared" ref="AB229:AD230" si="1360">S229+X229</f>
        <v>117.34</v>
      </c>
      <c r="AC229" s="24">
        <f t="shared" si="1360"/>
        <v>117.34</v>
      </c>
      <c r="AD229" s="24">
        <f t="shared" si="1360"/>
        <v>0</v>
      </c>
      <c r="AE229" s="24">
        <f t="shared" ref="AE229:AE232" si="1361">C229</f>
        <v>1.6</v>
      </c>
      <c r="AF229" s="24">
        <v>42.85</v>
      </c>
      <c r="AG229" s="24">
        <f>AE229*AF229</f>
        <v>68.56</v>
      </c>
      <c r="AH229" s="24">
        <f>AG229-AI229</f>
        <v>68.56</v>
      </c>
      <c r="AI229" s="24"/>
      <c r="AJ229" s="24">
        <f t="shared" ref="AJ229:AJ232" si="1362">H229</f>
        <v>1.2</v>
      </c>
      <c r="AK229" s="24">
        <v>44.56</v>
      </c>
      <c r="AL229" s="24">
        <f>AJ229*AK229</f>
        <v>53.472000000000001</v>
      </c>
      <c r="AM229" s="24">
        <f>AL229-AN229</f>
        <v>53.472000000000001</v>
      </c>
      <c r="AN229" s="24"/>
      <c r="AO229" s="24">
        <f t="shared" ref="AO229:AO232" si="1363">AE229+AJ229</f>
        <v>2.8</v>
      </c>
      <c r="AP229" s="24">
        <f t="shared" ref="AP229:AP230" si="1364">AG229+AL229</f>
        <v>122.03200000000001</v>
      </c>
      <c r="AQ229" s="24">
        <f t="shared" ref="AQ229:AQ230" si="1365">AH229+AM229</f>
        <v>122.03200000000001</v>
      </c>
      <c r="AR229" s="24">
        <f t="shared" ref="AR229:AR230" si="1366">AI229+AN229</f>
        <v>0</v>
      </c>
    </row>
    <row r="230" spans="1:44" hidden="1" x14ac:dyDescent="0.25">
      <c r="A230" s="17"/>
      <c r="B230" s="3" t="s">
        <v>25</v>
      </c>
      <c r="C230" s="24">
        <v>1.6</v>
      </c>
      <c r="D230" s="24">
        <v>32.270000000000003</v>
      </c>
      <c r="E230" s="24">
        <f>C230*D230</f>
        <v>51.632000000000005</v>
      </c>
      <c r="F230" s="24">
        <f>E230-G230</f>
        <v>51.632000000000005</v>
      </c>
      <c r="G230" s="24"/>
      <c r="H230" s="24">
        <v>1.2</v>
      </c>
      <c r="I230" s="24">
        <v>33.85</v>
      </c>
      <c r="J230" s="24">
        <f>H230*I230</f>
        <v>40.619999999999997</v>
      </c>
      <c r="K230" s="24">
        <f>J230-L230</f>
        <v>40.619999999999997</v>
      </c>
      <c r="L230" s="24"/>
      <c r="M230" s="24">
        <f t="shared" si="1356"/>
        <v>2.8</v>
      </c>
      <c r="N230" s="24">
        <f t="shared" si="1357"/>
        <v>92.25200000000001</v>
      </c>
      <c r="O230" s="24">
        <f t="shared" si="1357"/>
        <v>92.25200000000001</v>
      </c>
      <c r="P230" s="24">
        <f t="shared" si="1357"/>
        <v>0</v>
      </c>
      <c r="Q230" s="24">
        <f t="shared" si="1135"/>
        <v>1.6</v>
      </c>
      <c r="R230" s="24">
        <v>33.85</v>
      </c>
      <c r="S230" s="24">
        <f>Q230*R230</f>
        <v>54.160000000000004</v>
      </c>
      <c r="T230" s="24">
        <f>S230-U230</f>
        <v>54.160000000000004</v>
      </c>
      <c r="U230" s="24"/>
      <c r="V230" s="24">
        <f t="shared" si="1358"/>
        <v>1.2</v>
      </c>
      <c r="W230" s="24">
        <v>35.200000000000003</v>
      </c>
      <c r="X230" s="24">
        <f>V230*W230</f>
        <v>42.24</v>
      </c>
      <c r="Y230" s="24">
        <f>X230-Z230</f>
        <v>42.24</v>
      </c>
      <c r="Z230" s="24"/>
      <c r="AA230" s="24">
        <f t="shared" si="1359"/>
        <v>2.8</v>
      </c>
      <c r="AB230" s="24">
        <f t="shared" si="1360"/>
        <v>96.4</v>
      </c>
      <c r="AC230" s="24">
        <f t="shared" si="1360"/>
        <v>96.4</v>
      </c>
      <c r="AD230" s="24">
        <f t="shared" si="1360"/>
        <v>0</v>
      </c>
      <c r="AE230" s="24">
        <f t="shared" si="1361"/>
        <v>1.6</v>
      </c>
      <c r="AF230" s="24">
        <v>35.200000000000003</v>
      </c>
      <c r="AG230" s="24">
        <f>AE230*AF230</f>
        <v>56.320000000000007</v>
      </c>
      <c r="AH230" s="24">
        <f>AG230-AI230</f>
        <v>56.320000000000007</v>
      </c>
      <c r="AI230" s="24"/>
      <c r="AJ230" s="24">
        <f t="shared" si="1362"/>
        <v>1.2</v>
      </c>
      <c r="AK230" s="24">
        <v>36.61</v>
      </c>
      <c r="AL230" s="24">
        <f>AJ230*AK230</f>
        <v>43.931999999999995</v>
      </c>
      <c r="AM230" s="24">
        <f>AL230-AN230</f>
        <v>43.931999999999995</v>
      </c>
      <c r="AN230" s="24"/>
      <c r="AO230" s="24">
        <f t="shared" si="1363"/>
        <v>2.8</v>
      </c>
      <c r="AP230" s="24">
        <f t="shared" si="1364"/>
        <v>100.25200000000001</v>
      </c>
      <c r="AQ230" s="24">
        <f t="shared" si="1365"/>
        <v>100.25200000000001</v>
      </c>
      <c r="AR230" s="24">
        <f t="shared" si="1366"/>
        <v>0</v>
      </c>
    </row>
    <row r="231" spans="1:44" ht="31.5" hidden="1" x14ac:dyDescent="0.25">
      <c r="A231" s="17"/>
      <c r="B231" s="3" t="s">
        <v>157</v>
      </c>
      <c r="C231" s="24">
        <v>1.6</v>
      </c>
      <c r="D231" s="24">
        <v>32.270000000000003</v>
      </c>
      <c r="E231" s="24">
        <f>C231*D231*0.5</f>
        <v>25.816000000000003</v>
      </c>
      <c r="F231" s="24">
        <f>E231</f>
        <v>25.816000000000003</v>
      </c>
      <c r="G231" s="24"/>
      <c r="H231" s="24">
        <v>1.2</v>
      </c>
      <c r="I231" s="24">
        <v>33.85</v>
      </c>
      <c r="J231" s="24">
        <f>H231*I231*0.5</f>
        <v>20.309999999999999</v>
      </c>
      <c r="K231" s="24">
        <f>J231</f>
        <v>20.309999999999999</v>
      </c>
      <c r="L231" s="24"/>
      <c r="M231" s="24">
        <f t="shared" si="1356"/>
        <v>2.8</v>
      </c>
      <c r="N231" s="24">
        <f>E231+J231</f>
        <v>46.126000000000005</v>
      </c>
      <c r="O231" s="24">
        <f>N231</f>
        <v>46.126000000000005</v>
      </c>
      <c r="P231" s="24">
        <v>0</v>
      </c>
      <c r="Q231" s="24">
        <f t="shared" si="1135"/>
        <v>1.6</v>
      </c>
      <c r="R231" s="24">
        <v>33.85</v>
      </c>
      <c r="S231" s="24">
        <f>Q231*R231*0.5</f>
        <v>27.080000000000002</v>
      </c>
      <c r="T231" s="24">
        <f>S231</f>
        <v>27.080000000000002</v>
      </c>
      <c r="U231" s="24"/>
      <c r="V231" s="24">
        <f t="shared" si="1358"/>
        <v>1.2</v>
      </c>
      <c r="W231" s="24">
        <v>35.200000000000003</v>
      </c>
      <c r="X231" s="24">
        <f>V231*W231*0.5</f>
        <v>21.12</v>
      </c>
      <c r="Y231" s="24">
        <f>X231</f>
        <v>21.12</v>
      </c>
      <c r="Z231" s="24"/>
      <c r="AA231" s="24">
        <f t="shared" si="1359"/>
        <v>2.8</v>
      </c>
      <c r="AB231" s="24">
        <f>S231+X231</f>
        <v>48.2</v>
      </c>
      <c r="AC231" s="24">
        <f>AB231</f>
        <v>48.2</v>
      </c>
      <c r="AD231" s="24">
        <v>0</v>
      </c>
      <c r="AE231" s="24">
        <f t="shared" si="1361"/>
        <v>1.6</v>
      </c>
      <c r="AF231" s="24">
        <v>35.200000000000003</v>
      </c>
      <c r="AG231" s="24">
        <f>AE231*AF231*0.5</f>
        <v>28.160000000000004</v>
      </c>
      <c r="AH231" s="24">
        <f>AG231</f>
        <v>28.160000000000004</v>
      </c>
      <c r="AI231" s="24"/>
      <c r="AJ231" s="24">
        <f t="shared" si="1362"/>
        <v>1.2</v>
      </c>
      <c r="AK231" s="24">
        <v>36.61</v>
      </c>
      <c r="AL231" s="24">
        <f>AJ231*AK231*0.5</f>
        <v>21.965999999999998</v>
      </c>
      <c r="AM231" s="24">
        <f>AL231</f>
        <v>21.965999999999998</v>
      </c>
      <c r="AN231" s="24"/>
      <c r="AO231" s="24">
        <f t="shared" si="1363"/>
        <v>2.8</v>
      </c>
      <c r="AP231" s="24">
        <f>AG231+AL231</f>
        <v>50.126000000000005</v>
      </c>
      <c r="AQ231" s="24">
        <f>AP231</f>
        <v>50.126000000000005</v>
      </c>
      <c r="AR231" s="24">
        <v>0</v>
      </c>
    </row>
    <row r="232" spans="1:44" ht="47.25" hidden="1" x14ac:dyDescent="0.25">
      <c r="A232" s="17"/>
      <c r="B232" s="3" t="s">
        <v>162</v>
      </c>
      <c r="C232" s="24">
        <v>1.6</v>
      </c>
      <c r="D232" s="24">
        <v>32.270000000000003</v>
      </c>
      <c r="E232" s="24">
        <f>C232*D232*2</f>
        <v>103.26400000000001</v>
      </c>
      <c r="F232" s="24">
        <f>E232-G232</f>
        <v>103.26400000000001</v>
      </c>
      <c r="G232" s="24"/>
      <c r="H232" s="24">
        <v>1.2</v>
      </c>
      <c r="I232" s="24">
        <v>33.85</v>
      </c>
      <c r="J232" s="24">
        <f>H232*I232*2</f>
        <v>81.239999999999995</v>
      </c>
      <c r="K232" s="24">
        <f>J232-L232</f>
        <v>81.239999999999995</v>
      </c>
      <c r="L232" s="24"/>
      <c r="M232" s="24">
        <f t="shared" si="1356"/>
        <v>2.8</v>
      </c>
      <c r="N232" s="24">
        <f t="shared" ref="N232" si="1367">E232+J232</f>
        <v>184.50400000000002</v>
      </c>
      <c r="O232" s="24">
        <f t="shared" ref="O232" si="1368">F232+K232</f>
        <v>184.50400000000002</v>
      </c>
      <c r="P232" s="24">
        <f t="shared" ref="P232" si="1369">G232+L232</f>
        <v>0</v>
      </c>
      <c r="Q232" s="24">
        <f t="shared" si="1135"/>
        <v>1.6</v>
      </c>
      <c r="R232" s="24">
        <v>33.85</v>
      </c>
      <c r="S232" s="24">
        <f>Q232*R232*2</f>
        <v>108.32000000000001</v>
      </c>
      <c r="T232" s="24">
        <f>S232-U232</f>
        <v>108.32000000000001</v>
      </c>
      <c r="U232" s="24"/>
      <c r="V232" s="24">
        <f t="shared" si="1358"/>
        <v>1.2</v>
      </c>
      <c r="W232" s="24">
        <v>35.200000000000003</v>
      </c>
      <c r="X232" s="24">
        <f>V232*W232*2</f>
        <v>84.48</v>
      </c>
      <c r="Y232" s="24">
        <f>X232-Z232</f>
        <v>84.48</v>
      </c>
      <c r="Z232" s="24"/>
      <c r="AA232" s="24">
        <f t="shared" si="1359"/>
        <v>2.8</v>
      </c>
      <c r="AB232" s="24">
        <f t="shared" ref="AB232" si="1370">S232+X232</f>
        <v>192.8</v>
      </c>
      <c r="AC232" s="24">
        <f t="shared" ref="AC232" si="1371">T232+Y232</f>
        <v>192.8</v>
      </c>
      <c r="AD232" s="24">
        <f t="shared" ref="AD232" si="1372">U232+Z232</f>
        <v>0</v>
      </c>
      <c r="AE232" s="24">
        <f t="shared" si="1361"/>
        <v>1.6</v>
      </c>
      <c r="AF232" s="24">
        <v>35.200000000000003</v>
      </c>
      <c r="AG232" s="24">
        <f>AE232*AF232*2</f>
        <v>112.64000000000001</v>
      </c>
      <c r="AH232" s="24">
        <f>AG232-AI232</f>
        <v>112.64000000000001</v>
      </c>
      <c r="AI232" s="24"/>
      <c r="AJ232" s="24">
        <f t="shared" si="1362"/>
        <v>1.2</v>
      </c>
      <c r="AK232" s="24">
        <v>36.61</v>
      </c>
      <c r="AL232" s="24">
        <f>AJ232*AK232*2</f>
        <v>87.86399999999999</v>
      </c>
      <c r="AM232" s="24">
        <f>AL232-AN232</f>
        <v>87.86399999999999</v>
      </c>
      <c r="AN232" s="24"/>
      <c r="AO232" s="24">
        <f t="shared" si="1363"/>
        <v>2.8</v>
      </c>
      <c r="AP232" s="24">
        <f t="shared" ref="AP232" si="1373">AG232+AL232</f>
        <v>200.50400000000002</v>
      </c>
      <c r="AQ232" s="24">
        <f t="shared" ref="AQ232" si="1374">AH232+AM232</f>
        <v>200.50400000000002</v>
      </c>
      <c r="AR232" s="24">
        <f t="shared" ref="AR232" si="1375">AI232+AN232</f>
        <v>0</v>
      </c>
    </row>
    <row r="233" spans="1:44" s="15" customFormat="1" ht="31.5" hidden="1" x14ac:dyDescent="0.25">
      <c r="A233" s="22" t="s">
        <v>111</v>
      </c>
      <c r="B233" s="28" t="s">
        <v>149</v>
      </c>
      <c r="C233" s="8"/>
      <c r="D233" s="8"/>
      <c r="E233" s="8">
        <f t="shared" ref="E233" si="1376">E234+E235+E236+E237</f>
        <v>149.18049999999999</v>
      </c>
      <c r="F233" s="8">
        <f t="shared" ref="F233" si="1377">F234+F235+F236+F237</f>
        <v>149.18049999999999</v>
      </c>
      <c r="G233" s="8">
        <f t="shared" ref="G233" si="1378">G234+G235+G236+G237</f>
        <v>0</v>
      </c>
      <c r="H233" s="8"/>
      <c r="I233" s="8"/>
      <c r="J233" s="8">
        <f t="shared" ref="J233" si="1379">J234+J235+J236+J237</f>
        <v>167.65875000000003</v>
      </c>
      <c r="K233" s="8">
        <f t="shared" ref="K233" si="1380">K234+K235+K236+K237</f>
        <v>167.65875000000003</v>
      </c>
      <c r="L233" s="8">
        <f t="shared" ref="L233" si="1381">L234+L235+L236+L237</f>
        <v>0</v>
      </c>
      <c r="M233" s="8"/>
      <c r="N233" s="8">
        <f t="shared" ref="N233" si="1382">N234+N235+N236+N237</f>
        <v>316.83924999999999</v>
      </c>
      <c r="O233" s="8">
        <f t="shared" ref="O233" si="1383">O234+O235+O236+O237</f>
        <v>316.83924999999999</v>
      </c>
      <c r="P233" s="8">
        <f t="shared" ref="P233" si="1384">P234+P235+P236+P237</f>
        <v>0</v>
      </c>
      <c r="Q233" s="8"/>
      <c r="R233" s="8"/>
      <c r="S233" s="8">
        <f t="shared" ref="S233" si="1385">S234+S235+S236+S237</f>
        <v>156.48150000000001</v>
      </c>
      <c r="T233" s="8">
        <f t="shared" ref="T233" si="1386">T234+T235+T236+T237</f>
        <v>156.48150000000001</v>
      </c>
      <c r="U233" s="8">
        <f t="shared" ref="U233" si="1387">U234+U235+U236+U237</f>
        <v>0</v>
      </c>
      <c r="V233" s="8"/>
      <c r="W233" s="8"/>
      <c r="X233" s="8">
        <f t="shared" ref="X233" si="1388">X234+X235+X236+X237</f>
        <v>174.35250000000002</v>
      </c>
      <c r="Y233" s="8">
        <f t="shared" ref="Y233" si="1389">Y234+Y235+Y236+Y237</f>
        <v>174.35250000000002</v>
      </c>
      <c r="Z233" s="8">
        <f t="shared" ref="Z233" si="1390">Z234+Z235+Z236+Z237</f>
        <v>0</v>
      </c>
      <c r="AA233" s="8"/>
      <c r="AB233" s="8">
        <f t="shared" ref="AB233" si="1391">AB234+AB235+AB236+AB237</f>
        <v>330.83400000000006</v>
      </c>
      <c r="AC233" s="8">
        <f t="shared" ref="AC233" si="1392">AC234+AC235+AC236+AC237</f>
        <v>330.83400000000006</v>
      </c>
      <c r="AD233" s="8">
        <f t="shared" ref="AD233" si="1393">AD234+AD235+AD236+AD237</f>
        <v>0</v>
      </c>
      <c r="AE233" s="8"/>
      <c r="AF233" s="8"/>
      <c r="AG233" s="8">
        <f t="shared" ref="AG233:AI233" si="1394">AG234+AG235+AG236+AG237</f>
        <v>162.72900000000001</v>
      </c>
      <c r="AH233" s="8">
        <f t="shared" si="1394"/>
        <v>162.72900000000001</v>
      </c>
      <c r="AI233" s="8">
        <f t="shared" si="1394"/>
        <v>0</v>
      </c>
      <c r="AJ233" s="8"/>
      <c r="AK233" s="8"/>
      <c r="AL233" s="8">
        <f t="shared" ref="AL233:AN233" si="1395">AL234+AL235+AL236+AL237</f>
        <v>181.32974999999999</v>
      </c>
      <c r="AM233" s="8">
        <f t="shared" si="1395"/>
        <v>181.32974999999999</v>
      </c>
      <c r="AN233" s="8">
        <f t="shared" si="1395"/>
        <v>0</v>
      </c>
      <c r="AO233" s="8"/>
      <c r="AP233" s="8">
        <f t="shared" ref="AP233:AR233" si="1396">AP234+AP235+AP236+AP237</f>
        <v>344.05874999999997</v>
      </c>
      <c r="AQ233" s="8">
        <f t="shared" si="1396"/>
        <v>344.05874999999997</v>
      </c>
      <c r="AR233" s="8">
        <f t="shared" si="1396"/>
        <v>0</v>
      </c>
    </row>
    <row r="234" spans="1:44" hidden="1" x14ac:dyDescent="0.25">
      <c r="A234" s="17"/>
      <c r="B234" s="3" t="s">
        <v>23</v>
      </c>
      <c r="C234" s="24">
        <v>0.98</v>
      </c>
      <c r="D234" s="24">
        <v>39.28</v>
      </c>
      <c r="E234" s="24">
        <f>C234*D234</f>
        <v>38.494399999999999</v>
      </c>
      <c r="F234" s="24">
        <f>E234-G234</f>
        <v>38.494399999999999</v>
      </c>
      <c r="G234" s="24"/>
      <c r="H234" s="24">
        <v>1.05</v>
      </c>
      <c r="I234" s="24">
        <v>41.2</v>
      </c>
      <c r="J234" s="24">
        <f>H234*I234</f>
        <v>43.260000000000005</v>
      </c>
      <c r="K234" s="24">
        <f>J234-L234</f>
        <v>43.260000000000005</v>
      </c>
      <c r="L234" s="24"/>
      <c r="M234" s="24">
        <f t="shared" ref="M234:M237" si="1397">C234+H234</f>
        <v>2.0300000000000002</v>
      </c>
      <c r="N234" s="24">
        <f t="shared" ref="N234:P235" si="1398">E234+J234</f>
        <v>81.754400000000004</v>
      </c>
      <c r="O234" s="24">
        <f t="shared" si="1398"/>
        <v>81.754400000000004</v>
      </c>
      <c r="P234" s="24">
        <f t="shared" si="1398"/>
        <v>0</v>
      </c>
      <c r="Q234" s="24">
        <f t="shared" si="1135"/>
        <v>0.98</v>
      </c>
      <c r="R234" s="24">
        <v>41.2</v>
      </c>
      <c r="S234" s="24">
        <f>Q234*R234</f>
        <v>40.376000000000005</v>
      </c>
      <c r="T234" s="24">
        <f>S234-U234</f>
        <v>40.376000000000005</v>
      </c>
      <c r="U234" s="24"/>
      <c r="V234" s="24">
        <f t="shared" ref="V234:V237" si="1399">H234</f>
        <v>1.05</v>
      </c>
      <c r="W234" s="24">
        <v>42.85</v>
      </c>
      <c r="X234" s="24">
        <f>V234*W234</f>
        <v>44.992500000000007</v>
      </c>
      <c r="Y234" s="24">
        <f>X234-Z234</f>
        <v>44.992500000000007</v>
      </c>
      <c r="Z234" s="24"/>
      <c r="AA234" s="24">
        <f t="shared" ref="AA234:AA237" si="1400">Q234+V234</f>
        <v>2.0300000000000002</v>
      </c>
      <c r="AB234" s="24">
        <f t="shared" ref="AB234:AD235" si="1401">S234+X234</f>
        <v>85.368500000000012</v>
      </c>
      <c r="AC234" s="24">
        <f t="shared" si="1401"/>
        <v>85.368500000000012</v>
      </c>
      <c r="AD234" s="24">
        <f t="shared" si="1401"/>
        <v>0</v>
      </c>
      <c r="AE234" s="24">
        <f t="shared" ref="AE234:AE237" si="1402">C234</f>
        <v>0.98</v>
      </c>
      <c r="AF234" s="24">
        <v>42.85</v>
      </c>
      <c r="AG234" s="24">
        <f>AE234*AF234</f>
        <v>41.993000000000002</v>
      </c>
      <c r="AH234" s="24">
        <f>AG234-AI234</f>
        <v>41.993000000000002</v>
      </c>
      <c r="AI234" s="24"/>
      <c r="AJ234" s="24">
        <f t="shared" ref="AJ234:AJ237" si="1403">H234</f>
        <v>1.05</v>
      </c>
      <c r="AK234" s="24">
        <v>44.56</v>
      </c>
      <c r="AL234" s="24">
        <f>AJ234*AK234</f>
        <v>46.788000000000004</v>
      </c>
      <c r="AM234" s="24">
        <f>AL234-AN234</f>
        <v>46.788000000000004</v>
      </c>
      <c r="AN234" s="24"/>
      <c r="AO234" s="24">
        <f t="shared" ref="AO234:AO237" si="1404">AE234+AJ234</f>
        <v>2.0300000000000002</v>
      </c>
      <c r="AP234" s="24">
        <f t="shared" ref="AP234:AP235" si="1405">AG234+AL234</f>
        <v>88.781000000000006</v>
      </c>
      <c r="AQ234" s="24">
        <f t="shared" ref="AQ234:AQ235" si="1406">AH234+AM234</f>
        <v>88.781000000000006</v>
      </c>
      <c r="AR234" s="24">
        <f t="shared" ref="AR234:AR235" si="1407">AI234+AN234</f>
        <v>0</v>
      </c>
    </row>
    <row r="235" spans="1:44" hidden="1" x14ac:dyDescent="0.25">
      <c r="A235" s="17"/>
      <c r="B235" s="3" t="s">
        <v>25</v>
      </c>
      <c r="C235" s="24">
        <v>0.98</v>
      </c>
      <c r="D235" s="24">
        <v>32.270000000000003</v>
      </c>
      <c r="E235" s="24">
        <f>C235*D235</f>
        <v>31.624600000000001</v>
      </c>
      <c r="F235" s="24">
        <f>E235-G235</f>
        <v>31.624600000000001</v>
      </c>
      <c r="G235" s="24"/>
      <c r="H235" s="24">
        <v>1.05</v>
      </c>
      <c r="I235" s="24">
        <v>33.85</v>
      </c>
      <c r="J235" s="24">
        <f>H235*I235</f>
        <v>35.542500000000004</v>
      </c>
      <c r="K235" s="24">
        <f>J235-L235</f>
        <v>35.542500000000004</v>
      </c>
      <c r="L235" s="24"/>
      <c r="M235" s="24">
        <f t="shared" si="1397"/>
        <v>2.0300000000000002</v>
      </c>
      <c r="N235" s="24">
        <f t="shared" si="1398"/>
        <v>67.167100000000005</v>
      </c>
      <c r="O235" s="24">
        <f t="shared" si="1398"/>
        <v>67.167100000000005</v>
      </c>
      <c r="P235" s="24">
        <f t="shared" si="1398"/>
        <v>0</v>
      </c>
      <c r="Q235" s="24">
        <f t="shared" si="1135"/>
        <v>0.98</v>
      </c>
      <c r="R235" s="24">
        <v>33.85</v>
      </c>
      <c r="S235" s="24">
        <f>Q235*R235</f>
        <v>33.173000000000002</v>
      </c>
      <c r="T235" s="24">
        <f>S235-U235</f>
        <v>33.173000000000002</v>
      </c>
      <c r="U235" s="24"/>
      <c r="V235" s="24">
        <f t="shared" si="1399"/>
        <v>1.05</v>
      </c>
      <c r="W235" s="24">
        <v>35.200000000000003</v>
      </c>
      <c r="X235" s="24">
        <f>V235*W235</f>
        <v>36.960000000000008</v>
      </c>
      <c r="Y235" s="24">
        <f>X235-Z235</f>
        <v>36.960000000000008</v>
      </c>
      <c r="Z235" s="24"/>
      <c r="AA235" s="24">
        <f t="shared" si="1400"/>
        <v>2.0300000000000002</v>
      </c>
      <c r="AB235" s="24">
        <f t="shared" si="1401"/>
        <v>70.13300000000001</v>
      </c>
      <c r="AC235" s="24">
        <f t="shared" si="1401"/>
        <v>70.13300000000001</v>
      </c>
      <c r="AD235" s="24">
        <f t="shared" si="1401"/>
        <v>0</v>
      </c>
      <c r="AE235" s="24">
        <f t="shared" si="1402"/>
        <v>0.98</v>
      </c>
      <c r="AF235" s="24">
        <v>35.200000000000003</v>
      </c>
      <c r="AG235" s="24">
        <f>AE235*AF235</f>
        <v>34.496000000000002</v>
      </c>
      <c r="AH235" s="24">
        <f>AG235-AI235</f>
        <v>34.496000000000002</v>
      </c>
      <c r="AI235" s="24"/>
      <c r="AJ235" s="24">
        <f t="shared" si="1403"/>
        <v>1.05</v>
      </c>
      <c r="AK235" s="24">
        <v>36.61</v>
      </c>
      <c r="AL235" s="24">
        <f>AJ235*AK235</f>
        <v>38.4405</v>
      </c>
      <c r="AM235" s="24">
        <f>AL235-AN235</f>
        <v>38.4405</v>
      </c>
      <c r="AN235" s="24"/>
      <c r="AO235" s="24">
        <f t="shared" si="1404"/>
        <v>2.0300000000000002</v>
      </c>
      <c r="AP235" s="24">
        <f t="shared" si="1405"/>
        <v>72.936499999999995</v>
      </c>
      <c r="AQ235" s="24">
        <f t="shared" si="1406"/>
        <v>72.936499999999995</v>
      </c>
      <c r="AR235" s="24">
        <f t="shared" si="1407"/>
        <v>0</v>
      </c>
    </row>
    <row r="236" spans="1:44" ht="31.5" hidden="1" x14ac:dyDescent="0.25">
      <c r="A236" s="17"/>
      <c r="B236" s="3" t="s">
        <v>157</v>
      </c>
      <c r="C236" s="24">
        <v>0.98</v>
      </c>
      <c r="D236" s="24">
        <v>32.270000000000003</v>
      </c>
      <c r="E236" s="24">
        <f>C236*D236*0.5</f>
        <v>15.8123</v>
      </c>
      <c r="F236" s="24">
        <f>E236</f>
        <v>15.8123</v>
      </c>
      <c r="G236" s="24"/>
      <c r="H236" s="24">
        <v>1.05</v>
      </c>
      <c r="I236" s="24">
        <v>33.85</v>
      </c>
      <c r="J236" s="24">
        <f>H236*I236*0.5</f>
        <v>17.771250000000002</v>
      </c>
      <c r="K236" s="24">
        <f>J236</f>
        <v>17.771250000000002</v>
      </c>
      <c r="L236" s="24"/>
      <c r="M236" s="24">
        <f t="shared" si="1397"/>
        <v>2.0300000000000002</v>
      </c>
      <c r="N236" s="24">
        <f>E236+J236</f>
        <v>33.583550000000002</v>
      </c>
      <c r="O236" s="24">
        <f>N236</f>
        <v>33.583550000000002</v>
      </c>
      <c r="P236" s="24">
        <v>0</v>
      </c>
      <c r="Q236" s="24">
        <f t="shared" si="1135"/>
        <v>0.98</v>
      </c>
      <c r="R236" s="24">
        <v>33.85</v>
      </c>
      <c r="S236" s="24">
        <f>Q236*R236*0.5</f>
        <v>16.586500000000001</v>
      </c>
      <c r="T236" s="24">
        <f>S236</f>
        <v>16.586500000000001</v>
      </c>
      <c r="U236" s="24"/>
      <c r="V236" s="24">
        <f t="shared" si="1399"/>
        <v>1.05</v>
      </c>
      <c r="W236" s="24">
        <v>35.200000000000003</v>
      </c>
      <c r="X236" s="24">
        <f>V236*W236*0.5</f>
        <v>18.480000000000004</v>
      </c>
      <c r="Y236" s="24">
        <f>X236</f>
        <v>18.480000000000004</v>
      </c>
      <c r="Z236" s="24"/>
      <c r="AA236" s="24">
        <f t="shared" si="1400"/>
        <v>2.0300000000000002</v>
      </c>
      <c r="AB236" s="24">
        <f>S236+X236</f>
        <v>35.066500000000005</v>
      </c>
      <c r="AC236" s="24">
        <f>AB236</f>
        <v>35.066500000000005</v>
      </c>
      <c r="AD236" s="24">
        <v>0</v>
      </c>
      <c r="AE236" s="24">
        <f t="shared" si="1402"/>
        <v>0.98</v>
      </c>
      <c r="AF236" s="24">
        <v>35.200000000000003</v>
      </c>
      <c r="AG236" s="24">
        <f>AE236*AF236*0.5</f>
        <v>17.248000000000001</v>
      </c>
      <c r="AH236" s="24">
        <f>AG236</f>
        <v>17.248000000000001</v>
      </c>
      <c r="AI236" s="24"/>
      <c r="AJ236" s="24">
        <f t="shared" si="1403"/>
        <v>1.05</v>
      </c>
      <c r="AK236" s="24">
        <v>36.61</v>
      </c>
      <c r="AL236" s="24">
        <f>AJ236*AK236*0.5</f>
        <v>19.22025</v>
      </c>
      <c r="AM236" s="24">
        <f>AL236</f>
        <v>19.22025</v>
      </c>
      <c r="AN236" s="24"/>
      <c r="AO236" s="24">
        <f t="shared" si="1404"/>
        <v>2.0300000000000002</v>
      </c>
      <c r="AP236" s="24">
        <f>AG236+AL236</f>
        <v>36.468249999999998</v>
      </c>
      <c r="AQ236" s="24">
        <f>AP236</f>
        <v>36.468249999999998</v>
      </c>
      <c r="AR236" s="24">
        <v>0</v>
      </c>
    </row>
    <row r="237" spans="1:44" ht="47.25" hidden="1" x14ac:dyDescent="0.25">
      <c r="A237" s="17"/>
      <c r="B237" s="3" t="s">
        <v>162</v>
      </c>
      <c r="C237" s="24">
        <v>0.98</v>
      </c>
      <c r="D237" s="24">
        <v>32.270000000000003</v>
      </c>
      <c r="E237" s="24">
        <f>C237*D237*2</f>
        <v>63.249200000000002</v>
      </c>
      <c r="F237" s="24">
        <f>E237-G237</f>
        <v>63.249200000000002</v>
      </c>
      <c r="G237" s="24"/>
      <c r="H237" s="24">
        <v>1.05</v>
      </c>
      <c r="I237" s="24">
        <v>33.85</v>
      </c>
      <c r="J237" s="24">
        <f>H237*I237*2</f>
        <v>71.085000000000008</v>
      </c>
      <c r="K237" s="24">
        <f>J237-L237</f>
        <v>71.085000000000008</v>
      </c>
      <c r="L237" s="24"/>
      <c r="M237" s="24">
        <f t="shared" si="1397"/>
        <v>2.0300000000000002</v>
      </c>
      <c r="N237" s="24">
        <f t="shared" ref="N237" si="1408">E237+J237</f>
        <v>134.33420000000001</v>
      </c>
      <c r="O237" s="24">
        <f t="shared" ref="O237" si="1409">F237+K237</f>
        <v>134.33420000000001</v>
      </c>
      <c r="P237" s="24">
        <f t="shared" ref="P237" si="1410">G237+L237</f>
        <v>0</v>
      </c>
      <c r="Q237" s="24">
        <f t="shared" si="1135"/>
        <v>0.98</v>
      </c>
      <c r="R237" s="24">
        <v>33.85</v>
      </c>
      <c r="S237" s="24">
        <f>Q237*R237*2</f>
        <v>66.346000000000004</v>
      </c>
      <c r="T237" s="24">
        <f>S237-U237</f>
        <v>66.346000000000004</v>
      </c>
      <c r="U237" s="24"/>
      <c r="V237" s="24">
        <f t="shared" si="1399"/>
        <v>1.05</v>
      </c>
      <c r="W237" s="24">
        <v>35.200000000000003</v>
      </c>
      <c r="X237" s="24">
        <f>V237*W237*2</f>
        <v>73.920000000000016</v>
      </c>
      <c r="Y237" s="24">
        <f>X237-Z237</f>
        <v>73.920000000000016</v>
      </c>
      <c r="Z237" s="24"/>
      <c r="AA237" s="24">
        <f t="shared" si="1400"/>
        <v>2.0300000000000002</v>
      </c>
      <c r="AB237" s="24">
        <f t="shared" ref="AB237" si="1411">S237+X237</f>
        <v>140.26600000000002</v>
      </c>
      <c r="AC237" s="24">
        <f t="shared" ref="AC237" si="1412">T237+Y237</f>
        <v>140.26600000000002</v>
      </c>
      <c r="AD237" s="24">
        <f t="shared" ref="AD237" si="1413">U237+Z237</f>
        <v>0</v>
      </c>
      <c r="AE237" s="24">
        <f t="shared" si="1402"/>
        <v>0.98</v>
      </c>
      <c r="AF237" s="24">
        <v>35.200000000000003</v>
      </c>
      <c r="AG237" s="24">
        <f>AE237*AF237*2</f>
        <v>68.992000000000004</v>
      </c>
      <c r="AH237" s="24">
        <f>AG237-AI237</f>
        <v>68.992000000000004</v>
      </c>
      <c r="AI237" s="24"/>
      <c r="AJ237" s="24">
        <f t="shared" si="1403"/>
        <v>1.05</v>
      </c>
      <c r="AK237" s="24">
        <v>36.61</v>
      </c>
      <c r="AL237" s="24">
        <f>AJ237*AK237*2</f>
        <v>76.881</v>
      </c>
      <c r="AM237" s="24">
        <f>AL237-AN237</f>
        <v>76.881</v>
      </c>
      <c r="AN237" s="24"/>
      <c r="AO237" s="24">
        <f t="shared" si="1404"/>
        <v>2.0300000000000002</v>
      </c>
      <c r="AP237" s="24">
        <f t="shared" ref="AP237" si="1414">AG237+AL237</f>
        <v>145.87299999999999</v>
      </c>
      <c r="AQ237" s="24">
        <f t="shared" ref="AQ237" si="1415">AH237+AM237</f>
        <v>145.87299999999999</v>
      </c>
      <c r="AR237" s="24">
        <f t="shared" ref="AR237" si="1416">AI237+AN237</f>
        <v>0</v>
      </c>
    </row>
    <row r="238" spans="1:44" s="15" customFormat="1" ht="31.5" hidden="1" x14ac:dyDescent="0.25">
      <c r="A238" s="22" t="s">
        <v>112</v>
      </c>
      <c r="B238" s="28" t="s">
        <v>52</v>
      </c>
      <c r="C238" s="8"/>
      <c r="D238" s="8"/>
      <c r="E238" s="8">
        <f t="shared" ref="E238" si="1417">E239+E240+E241+E242</f>
        <v>121.78000000000002</v>
      </c>
      <c r="F238" s="8">
        <f t="shared" ref="F238" si="1418">F239+F240+F241+F242</f>
        <v>121.78000000000002</v>
      </c>
      <c r="G238" s="8">
        <f t="shared" ref="G238" si="1419">G239+G240+G241+G242</f>
        <v>0</v>
      </c>
      <c r="H238" s="8"/>
      <c r="I238" s="8"/>
      <c r="J238" s="8">
        <f t="shared" ref="J238" si="1420">J239+J240+J241+J242</f>
        <v>127.74000000000001</v>
      </c>
      <c r="K238" s="8">
        <f t="shared" ref="K238" si="1421">K239+K240+K241+K242</f>
        <v>127.74000000000001</v>
      </c>
      <c r="L238" s="8">
        <f t="shared" ref="L238" si="1422">L239+L240+L241+L242</f>
        <v>0</v>
      </c>
      <c r="M238" s="8"/>
      <c r="N238" s="8">
        <f t="shared" ref="N238" si="1423">N239+N240+N241+N242</f>
        <v>249.52</v>
      </c>
      <c r="O238" s="8">
        <f t="shared" ref="O238" si="1424">O239+O240+O241+O242</f>
        <v>249.52</v>
      </c>
      <c r="P238" s="8">
        <f t="shared" ref="P238" si="1425">P239+P240+P241+P242</f>
        <v>0</v>
      </c>
      <c r="Q238" s="8"/>
      <c r="R238" s="8"/>
      <c r="S238" s="8">
        <f t="shared" ref="S238" si="1426">S239+S240+S241+S242</f>
        <v>127.74000000000001</v>
      </c>
      <c r="T238" s="8">
        <f t="shared" ref="T238" si="1427">T239+T240+T241+T242</f>
        <v>127.74000000000001</v>
      </c>
      <c r="U238" s="8">
        <f t="shared" ref="U238" si="1428">U239+U240+U241+U242</f>
        <v>0</v>
      </c>
      <c r="V238" s="8"/>
      <c r="W238" s="8"/>
      <c r="X238" s="8">
        <f t="shared" ref="X238" si="1429">X239+X240+X241+X242</f>
        <v>132.84000000000003</v>
      </c>
      <c r="Y238" s="8">
        <f t="shared" ref="Y238" si="1430">Y239+Y240+Y241+Y242</f>
        <v>132.84000000000003</v>
      </c>
      <c r="Z238" s="8">
        <f t="shared" ref="Z238" si="1431">Z239+Z240+Z241+Z242</f>
        <v>0</v>
      </c>
      <c r="AA238" s="8"/>
      <c r="AB238" s="8">
        <f t="shared" ref="AB238" si="1432">AB239+AB240+AB241+AB242</f>
        <v>260.58000000000004</v>
      </c>
      <c r="AC238" s="8">
        <f t="shared" ref="AC238" si="1433">AC239+AC240+AC241+AC242</f>
        <v>260.58000000000004</v>
      </c>
      <c r="AD238" s="8">
        <f t="shared" ref="AD238" si="1434">AD239+AD240+AD241+AD242</f>
        <v>0</v>
      </c>
      <c r="AE238" s="8"/>
      <c r="AF238" s="8"/>
      <c r="AG238" s="8">
        <f t="shared" ref="AG238:AI238" si="1435">AG239+AG240+AG241+AG242</f>
        <v>132.84000000000003</v>
      </c>
      <c r="AH238" s="8">
        <f t="shared" si="1435"/>
        <v>132.84000000000003</v>
      </c>
      <c r="AI238" s="8">
        <f t="shared" si="1435"/>
        <v>0</v>
      </c>
      <c r="AJ238" s="8"/>
      <c r="AK238" s="8"/>
      <c r="AL238" s="8">
        <f t="shared" ref="AL238:AN238" si="1436">AL239+AL240+AL241+AL242</f>
        <v>138.15600000000001</v>
      </c>
      <c r="AM238" s="8">
        <f t="shared" si="1436"/>
        <v>138.15600000000001</v>
      </c>
      <c r="AN238" s="8">
        <f t="shared" si="1436"/>
        <v>0</v>
      </c>
      <c r="AO238" s="8"/>
      <c r="AP238" s="8">
        <f t="shared" ref="AP238:AR238" si="1437">AP239+AP240+AP241+AP242</f>
        <v>270.99600000000004</v>
      </c>
      <c r="AQ238" s="8">
        <f t="shared" si="1437"/>
        <v>270.99600000000004</v>
      </c>
      <c r="AR238" s="8">
        <f t="shared" si="1437"/>
        <v>0</v>
      </c>
    </row>
    <row r="239" spans="1:44" hidden="1" x14ac:dyDescent="0.25">
      <c r="A239" s="17"/>
      <c r="B239" s="3" t="s">
        <v>23</v>
      </c>
      <c r="C239" s="24">
        <v>0.8</v>
      </c>
      <c r="D239" s="24">
        <v>39.28</v>
      </c>
      <c r="E239" s="24">
        <f>C239*D239</f>
        <v>31.424000000000003</v>
      </c>
      <c r="F239" s="24">
        <f>E239-G239</f>
        <v>31.424000000000003</v>
      </c>
      <c r="G239" s="24"/>
      <c r="H239" s="24">
        <v>0.8</v>
      </c>
      <c r="I239" s="24">
        <v>41.2</v>
      </c>
      <c r="J239" s="24">
        <f>H239*I239</f>
        <v>32.96</v>
      </c>
      <c r="K239" s="24">
        <f>J239-L239</f>
        <v>32.96</v>
      </c>
      <c r="L239" s="24"/>
      <c r="M239" s="24">
        <f t="shared" ref="M239:M242" si="1438">C239+H239</f>
        <v>1.6</v>
      </c>
      <c r="N239" s="24">
        <f t="shared" ref="N239:P240" si="1439">E239+J239</f>
        <v>64.384</v>
      </c>
      <c r="O239" s="24">
        <f t="shared" si="1439"/>
        <v>64.384</v>
      </c>
      <c r="P239" s="24">
        <f t="shared" si="1439"/>
        <v>0</v>
      </c>
      <c r="Q239" s="24">
        <f t="shared" si="1135"/>
        <v>0.8</v>
      </c>
      <c r="R239" s="24">
        <v>41.2</v>
      </c>
      <c r="S239" s="24">
        <f>Q239*R239</f>
        <v>32.96</v>
      </c>
      <c r="T239" s="24">
        <f>S239-U239</f>
        <v>32.96</v>
      </c>
      <c r="U239" s="24"/>
      <c r="V239" s="24">
        <f t="shared" ref="V239:V242" si="1440">H239</f>
        <v>0.8</v>
      </c>
      <c r="W239" s="24">
        <v>42.85</v>
      </c>
      <c r="X239" s="24">
        <f>V239*W239</f>
        <v>34.28</v>
      </c>
      <c r="Y239" s="24">
        <f>X239-Z239</f>
        <v>34.28</v>
      </c>
      <c r="Z239" s="24"/>
      <c r="AA239" s="24">
        <f t="shared" ref="AA239:AA242" si="1441">Q239+V239</f>
        <v>1.6</v>
      </c>
      <c r="AB239" s="24">
        <f t="shared" ref="AB239:AD240" si="1442">S239+X239</f>
        <v>67.240000000000009</v>
      </c>
      <c r="AC239" s="24">
        <f t="shared" si="1442"/>
        <v>67.240000000000009</v>
      </c>
      <c r="AD239" s="24">
        <f t="shared" si="1442"/>
        <v>0</v>
      </c>
      <c r="AE239" s="24">
        <f t="shared" ref="AE239:AE242" si="1443">C239</f>
        <v>0.8</v>
      </c>
      <c r="AF239" s="24">
        <v>42.85</v>
      </c>
      <c r="AG239" s="24">
        <f>AE239*AF239</f>
        <v>34.28</v>
      </c>
      <c r="AH239" s="24">
        <f>AG239-AI239</f>
        <v>34.28</v>
      </c>
      <c r="AI239" s="24"/>
      <c r="AJ239" s="24">
        <f t="shared" ref="AJ239:AJ242" si="1444">H239</f>
        <v>0.8</v>
      </c>
      <c r="AK239" s="24">
        <v>44.56</v>
      </c>
      <c r="AL239" s="24">
        <f>AJ239*AK239</f>
        <v>35.648000000000003</v>
      </c>
      <c r="AM239" s="24">
        <f>AL239-AN239</f>
        <v>35.648000000000003</v>
      </c>
      <c r="AN239" s="24"/>
      <c r="AO239" s="24">
        <f t="shared" ref="AO239:AO242" si="1445">AE239+AJ239</f>
        <v>1.6</v>
      </c>
      <c r="AP239" s="24">
        <f t="shared" ref="AP239:AP240" si="1446">AG239+AL239</f>
        <v>69.927999999999997</v>
      </c>
      <c r="AQ239" s="24">
        <f t="shared" ref="AQ239:AQ240" si="1447">AH239+AM239</f>
        <v>69.927999999999997</v>
      </c>
      <c r="AR239" s="24">
        <f t="shared" ref="AR239:AR240" si="1448">AI239+AN239</f>
        <v>0</v>
      </c>
    </row>
    <row r="240" spans="1:44" hidden="1" x14ac:dyDescent="0.25">
      <c r="A240" s="17"/>
      <c r="B240" s="3" t="s">
        <v>25</v>
      </c>
      <c r="C240" s="24">
        <v>0.8</v>
      </c>
      <c r="D240" s="24">
        <v>32.270000000000003</v>
      </c>
      <c r="E240" s="24">
        <f>C240*D240</f>
        <v>25.816000000000003</v>
      </c>
      <c r="F240" s="24">
        <f>E240-G240</f>
        <v>25.816000000000003</v>
      </c>
      <c r="G240" s="24"/>
      <c r="H240" s="24">
        <v>0.8</v>
      </c>
      <c r="I240" s="24">
        <v>33.85</v>
      </c>
      <c r="J240" s="24">
        <f>H240*I240</f>
        <v>27.080000000000002</v>
      </c>
      <c r="K240" s="24">
        <f>J240-L240</f>
        <v>27.080000000000002</v>
      </c>
      <c r="L240" s="24"/>
      <c r="M240" s="24">
        <f t="shared" si="1438"/>
        <v>1.6</v>
      </c>
      <c r="N240" s="24">
        <f t="shared" si="1439"/>
        <v>52.896000000000001</v>
      </c>
      <c r="O240" s="24">
        <f t="shared" si="1439"/>
        <v>52.896000000000001</v>
      </c>
      <c r="P240" s="24">
        <f t="shared" si="1439"/>
        <v>0</v>
      </c>
      <c r="Q240" s="24">
        <f t="shared" si="1135"/>
        <v>0.8</v>
      </c>
      <c r="R240" s="24">
        <v>33.85</v>
      </c>
      <c r="S240" s="24">
        <f>Q240*R240</f>
        <v>27.080000000000002</v>
      </c>
      <c r="T240" s="24">
        <f>S240-U240</f>
        <v>27.080000000000002</v>
      </c>
      <c r="U240" s="24"/>
      <c r="V240" s="24">
        <f t="shared" si="1440"/>
        <v>0.8</v>
      </c>
      <c r="W240" s="24">
        <v>35.200000000000003</v>
      </c>
      <c r="X240" s="24">
        <f>V240*W240</f>
        <v>28.160000000000004</v>
      </c>
      <c r="Y240" s="24">
        <f>X240-Z240</f>
        <v>28.160000000000004</v>
      </c>
      <c r="Z240" s="24"/>
      <c r="AA240" s="24">
        <f t="shared" si="1441"/>
        <v>1.6</v>
      </c>
      <c r="AB240" s="24">
        <f t="shared" si="1442"/>
        <v>55.240000000000009</v>
      </c>
      <c r="AC240" s="24">
        <f t="shared" si="1442"/>
        <v>55.240000000000009</v>
      </c>
      <c r="AD240" s="24">
        <f t="shared" si="1442"/>
        <v>0</v>
      </c>
      <c r="AE240" s="24">
        <f t="shared" si="1443"/>
        <v>0.8</v>
      </c>
      <c r="AF240" s="24">
        <v>35.200000000000003</v>
      </c>
      <c r="AG240" s="24">
        <f>AE240*AF240</f>
        <v>28.160000000000004</v>
      </c>
      <c r="AH240" s="24">
        <f>AG240-AI240</f>
        <v>28.160000000000004</v>
      </c>
      <c r="AI240" s="24"/>
      <c r="AJ240" s="24">
        <f t="shared" si="1444"/>
        <v>0.8</v>
      </c>
      <c r="AK240" s="24">
        <v>36.61</v>
      </c>
      <c r="AL240" s="24">
        <f>AJ240*AK240</f>
        <v>29.288</v>
      </c>
      <c r="AM240" s="24">
        <f>AL240-AN240</f>
        <v>29.288</v>
      </c>
      <c r="AN240" s="24"/>
      <c r="AO240" s="24">
        <f t="shared" si="1445"/>
        <v>1.6</v>
      </c>
      <c r="AP240" s="24">
        <f t="shared" si="1446"/>
        <v>57.448000000000008</v>
      </c>
      <c r="AQ240" s="24">
        <f t="shared" si="1447"/>
        <v>57.448000000000008</v>
      </c>
      <c r="AR240" s="24">
        <f t="shared" si="1448"/>
        <v>0</v>
      </c>
    </row>
    <row r="241" spans="1:44" ht="31.5" hidden="1" x14ac:dyDescent="0.25">
      <c r="A241" s="17"/>
      <c r="B241" s="3" t="s">
        <v>157</v>
      </c>
      <c r="C241" s="24">
        <v>0.8</v>
      </c>
      <c r="D241" s="24">
        <v>32.270000000000003</v>
      </c>
      <c r="E241" s="24">
        <f>C241*D241*0.5</f>
        <v>12.908000000000001</v>
      </c>
      <c r="F241" s="24">
        <f>E241</f>
        <v>12.908000000000001</v>
      </c>
      <c r="G241" s="24"/>
      <c r="H241" s="24">
        <v>0.8</v>
      </c>
      <c r="I241" s="24">
        <v>33.85</v>
      </c>
      <c r="J241" s="24">
        <f>H241*I241*0.5</f>
        <v>13.540000000000001</v>
      </c>
      <c r="K241" s="24">
        <f>J241</f>
        <v>13.540000000000001</v>
      </c>
      <c r="L241" s="24"/>
      <c r="M241" s="24">
        <f t="shared" si="1438"/>
        <v>1.6</v>
      </c>
      <c r="N241" s="24">
        <f>E241+J241</f>
        <v>26.448</v>
      </c>
      <c r="O241" s="24">
        <f>N241</f>
        <v>26.448</v>
      </c>
      <c r="P241" s="24">
        <v>0</v>
      </c>
      <c r="Q241" s="24">
        <f t="shared" si="1135"/>
        <v>0.8</v>
      </c>
      <c r="R241" s="24">
        <v>33.85</v>
      </c>
      <c r="S241" s="24">
        <f>Q241*R241*0.5</f>
        <v>13.540000000000001</v>
      </c>
      <c r="T241" s="24">
        <f>S241</f>
        <v>13.540000000000001</v>
      </c>
      <c r="U241" s="24"/>
      <c r="V241" s="24">
        <f t="shared" si="1440"/>
        <v>0.8</v>
      </c>
      <c r="W241" s="24">
        <v>35.200000000000003</v>
      </c>
      <c r="X241" s="24">
        <f>V241*W241*0.5</f>
        <v>14.080000000000002</v>
      </c>
      <c r="Y241" s="24">
        <f>X241</f>
        <v>14.080000000000002</v>
      </c>
      <c r="Z241" s="24"/>
      <c r="AA241" s="24">
        <f t="shared" si="1441"/>
        <v>1.6</v>
      </c>
      <c r="AB241" s="24">
        <f>S241+X241</f>
        <v>27.620000000000005</v>
      </c>
      <c r="AC241" s="24">
        <f>AB241</f>
        <v>27.620000000000005</v>
      </c>
      <c r="AD241" s="24">
        <v>0</v>
      </c>
      <c r="AE241" s="24">
        <f t="shared" si="1443"/>
        <v>0.8</v>
      </c>
      <c r="AF241" s="24">
        <v>35.200000000000003</v>
      </c>
      <c r="AG241" s="24">
        <f>AE241*AF241*0.5</f>
        <v>14.080000000000002</v>
      </c>
      <c r="AH241" s="24">
        <f>AG241</f>
        <v>14.080000000000002</v>
      </c>
      <c r="AI241" s="24"/>
      <c r="AJ241" s="24">
        <f t="shared" si="1444"/>
        <v>0.8</v>
      </c>
      <c r="AK241" s="24">
        <v>36.61</v>
      </c>
      <c r="AL241" s="24">
        <f>AJ241*AK241*0.5</f>
        <v>14.644</v>
      </c>
      <c r="AM241" s="24">
        <f>AL241</f>
        <v>14.644</v>
      </c>
      <c r="AN241" s="24"/>
      <c r="AO241" s="24">
        <f t="shared" si="1445"/>
        <v>1.6</v>
      </c>
      <c r="AP241" s="24">
        <f>AG241+AL241</f>
        <v>28.724000000000004</v>
      </c>
      <c r="AQ241" s="24">
        <f>AP241</f>
        <v>28.724000000000004</v>
      </c>
      <c r="AR241" s="24">
        <v>0</v>
      </c>
    </row>
    <row r="242" spans="1:44" ht="47.25" hidden="1" x14ac:dyDescent="0.25">
      <c r="A242" s="17"/>
      <c r="B242" s="3" t="s">
        <v>162</v>
      </c>
      <c r="C242" s="24">
        <v>0.8</v>
      </c>
      <c r="D242" s="24">
        <v>32.270000000000003</v>
      </c>
      <c r="E242" s="24">
        <f>C242*D242*2</f>
        <v>51.632000000000005</v>
      </c>
      <c r="F242" s="24">
        <f>E242-G242</f>
        <v>51.632000000000005</v>
      </c>
      <c r="G242" s="24"/>
      <c r="H242" s="24">
        <v>0.8</v>
      </c>
      <c r="I242" s="24">
        <v>33.85</v>
      </c>
      <c r="J242" s="24">
        <f>H242*I242*2</f>
        <v>54.160000000000004</v>
      </c>
      <c r="K242" s="24">
        <f>J242-L242</f>
        <v>54.160000000000004</v>
      </c>
      <c r="L242" s="24"/>
      <c r="M242" s="24">
        <f t="shared" si="1438"/>
        <v>1.6</v>
      </c>
      <c r="N242" s="24">
        <f t="shared" ref="N242" si="1449">E242+J242</f>
        <v>105.792</v>
      </c>
      <c r="O242" s="24">
        <f t="shared" ref="O242" si="1450">F242+K242</f>
        <v>105.792</v>
      </c>
      <c r="P242" s="24">
        <f t="shared" ref="P242" si="1451">G242+L242</f>
        <v>0</v>
      </c>
      <c r="Q242" s="24">
        <f t="shared" si="1135"/>
        <v>0.8</v>
      </c>
      <c r="R242" s="24">
        <v>33.85</v>
      </c>
      <c r="S242" s="24">
        <f>Q242*R242*2</f>
        <v>54.160000000000004</v>
      </c>
      <c r="T242" s="24">
        <f>S242-U242</f>
        <v>54.160000000000004</v>
      </c>
      <c r="U242" s="24"/>
      <c r="V242" s="24">
        <f t="shared" si="1440"/>
        <v>0.8</v>
      </c>
      <c r="W242" s="24">
        <v>35.200000000000003</v>
      </c>
      <c r="X242" s="24">
        <f>V242*W242*2</f>
        <v>56.320000000000007</v>
      </c>
      <c r="Y242" s="24">
        <f>X242-Z242</f>
        <v>56.320000000000007</v>
      </c>
      <c r="Z242" s="24"/>
      <c r="AA242" s="24">
        <f t="shared" si="1441"/>
        <v>1.6</v>
      </c>
      <c r="AB242" s="24">
        <f t="shared" ref="AB242" si="1452">S242+X242</f>
        <v>110.48000000000002</v>
      </c>
      <c r="AC242" s="24">
        <f t="shared" ref="AC242" si="1453">T242+Y242</f>
        <v>110.48000000000002</v>
      </c>
      <c r="AD242" s="24">
        <f t="shared" ref="AD242" si="1454">U242+Z242</f>
        <v>0</v>
      </c>
      <c r="AE242" s="24">
        <f t="shared" si="1443"/>
        <v>0.8</v>
      </c>
      <c r="AF242" s="24">
        <v>35.200000000000003</v>
      </c>
      <c r="AG242" s="24">
        <f>AE242*AF242*2</f>
        <v>56.320000000000007</v>
      </c>
      <c r="AH242" s="24">
        <f>AG242-AI242</f>
        <v>56.320000000000007</v>
      </c>
      <c r="AI242" s="24"/>
      <c r="AJ242" s="24">
        <f t="shared" si="1444"/>
        <v>0.8</v>
      </c>
      <c r="AK242" s="24">
        <v>36.61</v>
      </c>
      <c r="AL242" s="24">
        <f>AJ242*AK242*2</f>
        <v>58.576000000000001</v>
      </c>
      <c r="AM242" s="24">
        <f>AL242-AN242</f>
        <v>58.576000000000001</v>
      </c>
      <c r="AN242" s="24"/>
      <c r="AO242" s="24">
        <f t="shared" si="1445"/>
        <v>1.6</v>
      </c>
      <c r="AP242" s="24">
        <f t="shared" ref="AP242" si="1455">AG242+AL242</f>
        <v>114.89600000000002</v>
      </c>
      <c r="AQ242" s="24">
        <f t="shared" ref="AQ242" si="1456">AH242+AM242</f>
        <v>114.89600000000002</v>
      </c>
      <c r="AR242" s="24">
        <f t="shared" ref="AR242" si="1457">AI242+AN242</f>
        <v>0</v>
      </c>
    </row>
    <row r="243" spans="1:44" s="15" customFormat="1" ht="31.5" hidden="1" x14ac:dyDescent="0.25">
      <c r="A243" s="22" t="s">
        <v>113</v>
      </c>
      <c r="B243" s="28" t="s">
        <v>150</v>
      </c>
      <c r="C243" s="8"/>
      <c r="D243" s="8"/>
      <c r="E243" s="8">
        <f t="shared" ref="E243" si="1458">E244+E245+E246+E247</f>
        <v>251.17124999999999</v>
      </c>
      <c r="F243" s="8">
        <f t="shared" ref="F243" si="1459">F244+F245+F246+F247</f>
        <v>251.17124999999999</v>
      </c>
      <c r="G243" s="8">
        <f t="shared" ref="G243" si="1460">G244+G245+G246+G247</f>
        <v>0</v>
      </c>
      <c r="H243" s="8"/>
      <c r="I243" s="8"/>
      <c r="J243" s="8">
        <f t="shared" ref="J243" si="1461">J244+J245+J246+J247</f>
        <v>191.61</v>
      </c>
      <c r="K243" s="8">
        <f t="shared" ref="K243" si="1462">K244+K245+K246+K247</f>
        <v>191.61</v>
      </c>
      <c r="L243" s="8">
        <f t="shared" ref="L243" si="1463">L244+L245+L246+L247</f>
        <v>0</v>
      </c>
      <c r="M243" s="8"/>
      <c r="N243" s="8">
        <f t="shared" ref="N243" si="1464">N244+N245+N246+N247</f>
        <v>442.78125</v>
      </c>
      <c r="O243" s="8">
        <f t="shared" ref="O243" si="1465">O244+O245+O246+O247</f>
        <v>442.78125</v>
      </c>
      <c r="P243" s="8">
        <f t="shared" ref="P243" si="1466">P244+P245+P246+P247</f>
        <v>0</v>
      </c>
      <c r="Q243" s="8"/>
      <c r="R243" s="8"/>
      <c r="S243" s="8">
        <f t="shared" ref="S243" si="1467">S244+S245+S246+S247</f>
        <v>263.46375</v>
      </c>
      <c r="T243" s="8">
        <f t="shared" ref="T243" si="1468">T244+T245+T246+T247</f>
        <v>263.46375</v>
      </c>
      <c r="U243" s="8">
        <f t="shared" ref="U243" si="1469">U244+U245+U246+U247</f>
        <v>0</v>
      </c>
      <c r="V243" s="8"/>
      <c r="W243" s="8"/>
      <c r="X243" s="8">
        <f t="shared" ref="X243" si="1470">X244+X245+X246+X247</f>
        <v>199.26</v>
      </c>
      <c r="Y243" s="8">
        <f t="shared" ref="Y243" si="1471">Y244+Y245+Y246+Y247</f>
        <v>199.26</v>
      </c>
      <c r="Z243" s="8">
        <f t="shared" ref="Z243" si="1472">Z244+Z245+Z246+Z247</f>
        <v>0</v>
      </c>
      <c r="AA243" s="8"/>
      <c r="AB243" s="8">
        <f t="shared" ref="AB243" si="1473">AB244+AB245+AB246+AB247</f>
        <v>462.72375</v>
      </c>
      <c r="AC243" s="8">
        <f t="shared" ref="AC243" si="1474">AC244+AC245+AC246+AC247</f>
        <v>462.72375</v>
      </c>
      <c r="AD243" s="8">
        <f t="shared" ref="AD243" si="1475">AD244+AD245+AD246+AD247</f>
        <v>0</v>
      </c>
      <c r="AE243" s="8"/>
      <c r="AF243" s="8"/>
      <c r="AG243" s="8">
        <f t="shared" ref="AG243:AI243" si="1476">AG244+AG245+AG246+AG247</f>
        <v>273.98249999999996</v>
      </c>
      <c r="AH243" s="8">
        <f t="shared" si="1476"/>
        <v>273.98249999999996</v>
      </c>
      <c r="AI243" s="8">
        <f t="shared" si="1476"/>
        <v>0</v>
      </c>
      <c r="AJ243" s="8"/>
      <c r="AK243" s="8"/>
      <c r="AL243" s="8">
        <f t="shared" ref="AL243:AN243" si="1477">AL244+AL245+AL246+AL247</f>
        <v>207.23399999999998</v>
      </c>
      <c r="AM243" s="8">
        <f t="shared" si="1477"/>
        <v>207.23399999999998</v>
      </c>
      <c r="AN243" s="8">
        <f t="shared" si="1477"/>
        <v>0</v>
      </c>
      <c r="AO243" s="8"/>
      <c r="AP243" s="8">
        <f t="shared" ref="AP243:AR243" si="1478">AP244+AP245+AP246+AP247</f>
        <v>481.2165</v>
      </c>
      <c r="AQ243" s="8">
        <f t="shared" si="1478"/>
        <v>481.2165</v>
      </c>
      <c r="AR243" s="8">
        <f t="shared" si="1478"/>
        <v>0</v>
      </c>
    </row>
    <row r="244" spans="1:44" hidden="1" x14ac:dyDescent="0.25">
      <c r="A244" s="17"/>
      <c r="B244" s="3" t="s">
        <v>23</v>
      </c>
      <c r="C244" s="24">
        <v>1.65</v>
      </c>
      <c r="D244" s="24">
        <v>39.28</v>
      </c>
      <c r="E244" s="24">
        <f>C244*D244</f>
        <v>64.811999999999998</v>
      </c>
      <c r="F244" s="24">
        <f>E244-G244</f>
        <v>64.811999999999998</v>
      </c>
      <c r="G244" s="24"/>
      <c r="H244" s="24">
        <v>1.2</v>
      </c>
      <c r="I244" s="24">
        <v>41.2</v>
      </c>
      <c r="J244" s="24">
        <f>H244*I244</f>
        <v>49.440000000000005</v>
      </c>
      <c r="K244" s="24">
        <f>J244-L244</f>
        <v>49.440000000000005</v>
      </c>
      <c r="L244" s="24"/>
      <c r="M244" s="24">
        <f t="shared" ref="M244:M247" si="1479">C244+H244</f>
        <v>2.8499999999999996</v>
      </c>
      <c r="N244" s="24">
        <f t="shared" ref="N244:P245" si="1480">E244+J244</f>
        <v>114.25200000000001</v>
      </c>
      <c r="O244" s="24">
        <f t="shared" si="1480"/>
        <v>114.25200000000001</v>
      </c>
      <c r="P244" s="24">
        <f t="shared" si="1480"/>
        <v>0</v>
      </c>
      <c r="Q244" s="24">
        <f t="shared" si="1135"/>
        <v>1.65</v>
      </c>
      <c r="R244" s="24">
        <v>41.2</v>
      </c>
      <c r="S244" s="24">
        <f>Q244*R244</f>
        <v>67.98</v>
      </c>
      <c r="T244" s="24">
        <f>S244-U244</f>
        <v>67.98</v>
      </c>
      <c r="U244" s="24"/>
      <c r="V244" s="24">
        <f t="shared" ref="V244:V247" si="1481">H244</f>
        <v>1.2</v>
      </c>
      <c r="W244" s="24">
        <v>42.85</v>
      </c>
      <c r="X244" s="24">
        <f>V244*W244</f>
        <v>51.42</v>
      </c>
      <c r="Y244" s="24">
        <f>X244-Z244</f>
        <v>51.42</v>
      </c>
      <c r="Z244" s="24"/>
      <c r="AA244" s="24">
        <f t="shared" ref="AA244:AA247" si="1482">Q244+V244</f>
        <v>2.8499999999999996</v>
      </c>
      <c r="AB244" s="24">
        <f t="shared" ref="AB244:AD245" si="1483">S244+X244</f>
        <v>119.4</v>
      </c>
      <c r="AC244" s="24">
        <f t="shared" si="1483"/>
        <v>119.4</v>
      </c>
      <c r="AD244" s="24">
        <f t="shared" si="1483"/>
        <v>0</v>
      </c>
      <c r="AE244" s="24">
        <f t="shared" ref="AE244:AE247" si="1484">C244</f>
        <v>1.65</v>
      </c>
      <c r="AF244" s="24">
        <v>42.85</v>
      </c>
      <c r="AG244" s="24">
        <f>AE244*AF244</f>
        <v>70.702500000000001</v>
      </c>
      <c r="AH244" s="24">
        <f>AG244-AI244</f>
        <v>70.702500000000001</v>
      </c>
      <c r="AI244" s="24"/>
      <c r="AJ244" s="24">
        <f t="shared" ref="AJ244:AJ247" si="1485">H244</f>
        <v>1.2</v>
      </c>
      <c r="AK244" s="24">
        <v>44.56</v>
      </c>
      <c r="AL244" s="24">
        <f>AJ244*AK244</f>
        <v>53.472000000000001</v>
      </c>
      <c r="AM244" s="24">
        <f>AL244-AN244</f>
        <v>53.472000000000001</v>
      </c>
      <c r="AN244" s="24"/>
      <c r="AO244" s="24">
        <f t="shared" ref="AO244:AO247" si="1486">AE244+AJ244</f>
        <v>2.8499999999999996</v>
      </c>
      <c r="AP244" s="24">
        <f t="shared" ref="AP244:AP245" si="1487">AG244+AL244</f>
        <v>124.17449999999999</v>
      </c>
      <c r="AQ244" s="24">
        <f t="shared" ref="AQ244:AQ245" si="1488">AH244+AM244</f>
        <v>124.17449999999999</v>
      </c>
      <c r="AR244" s="24">
        <f t="shared" ref="AR244:AR245" si="1489">AI244+AN244</f>
        <v>0</v>
      </c>
    </row>
    <row r="245" spans="1:44" hidden="1" x14ac:dyDescent="0.25">
      <c r="A245" s="17"/>
      <c r="B245" s="3" t="s">
        <v>25</v>
      </c>
      <c r="C245" s="24">
        <v>1.65</v>
      </c>
      <c r="D245" s="24">
        <v>32.270000000000003</v>
      </c>
      <c r="E245" s="24">
        <f>C245*D245</f>
        <v>53.2455</v>
      </c>
      <c r="F245" s="24">
        <f>E245-G245</f>
        <v>53.2455</v>
      </c>
      <c r="G245" s="24"/>
      <c r="H245" s="24">
        <v>1.2</v>
      </c>
      <c r="I245" s="24">
        <v>33.85</v>
      </c>
      <c r="J245" s="24">
        <f>H245*I245</f>
        <v>40.619999999999997</v>
      </c>
      <c r="K245" s="24">
        <f>J245-L245</f>
        <v>40.619999999999997</v>
      </c>
      <c r="L245" s="24"/>
      <c r="M245" s="24">
        <f t="shared" si="1479"/>
        <v>2.8499999999999996</v>
      </c>
      <c r="N245" s="24">
        <f t="shared" si="1480"/>
        <v>93.865499999999997</v>
      </c>
      <c r="O245" s="24">
        <f t="shared" si="1480"/>
        <v>93.865499999999997</v>
      </c>
      <c r="P245" s="24">
        <f t="shared" si="1480"/>
        <v>0</v>
      </c>
      <c r="Q245" s="24">
        <f t="shared" si="1135"/>
        <v>1.65</v>
      </c>
      <c r="R245" s="24">
        <v>33.85</v>
      </c>
      <c r="S245" s="24">
        <f>Q245*R245</f>
        <v>55.852499999999999</v>
      </c>
      <c r="T245" s="24">
        <f>S245-U245</f>
        <v>55.852499999999999</v>
      </c>
      <c r="U245" s="24"/>
      <c r="V245" s="24">
        <f t="shared" si="1481"/>
        <v>1.2</v>
      </c>
      <c r="W245" s="24">
        <v>35.200000000000003</v>
      </c>
      <c r="X245" s="24">
        <f>V245*W245</f>
        <v>42.24</v>
      </c>
      <c r="Y245" s="24">
        <f>X245-Z245</f>
        <v>42.24</v>
      </c>
      <c r="Z245" s="24"/>
      <c r="AA245" s="24">
        <f t="shared" si="1482"/>
        <v>2.8499999999999996</v>
      </c>
      <c r="AB245" s="24">
        <f t="shared" si="1483"/>
        <v>98.092500000000001</v>
      </c>
      <c r="AC245" s="24">
        <f t="shared" si="1483"/>
        <v>98.092500000000001</v>
      </c>
      <c r="AD245" s="24">
        <f t="shared" si="1483"/>
        <v>0</v>
      </c>
      <c r="AE245" s="24">
        <f t="shared" si="1484"/>
        <v>1.65</v>
      </c>
      <c r="AF245" s="24">
        <v>35.200000000000003</v>
      </c>
      <c r="AG245" s="24">
        <f>AE245*AF245</f>
        <v>58.08</v>
      </c>
      <c r="AH245" s="24">
        <f>AG245-AI245</f>
        <v>58.08</v>
      </c>
      <c r="AI245" s="24"/>
      <c r="AJ245" s="24">
        <f t="shared" si="1485"/>
        <v>1.2</v>
      </c>
      <c r="AK245" s="24">
        <v>36.61</v>
      </c>
      <c r="AL245" s="24">
        <f>AJ245*AK245</f>
        <v>43.931999999999995</v>
      </c>
      <c r="AM245" s="24">
        <f>AL245-AN245</f>
        <v>43.931999999999995</v>
      </c>
      <c r="AN245" s="24"/>
      <c r="AO245" s="24">
        <f t="shared" si="1486"/>
        <v>2.8499999999999996</v>
      </c>
      <c r="AP245" s="24">
        <f t="shared" si="1487"/>
        <v>102.012</v>
      </c>
      <c r="AQ245" s="24">
        <f t="shared" si="1488"/>
        <v>102.012</v>
      </c>
      <c r="AR245" s="24">
        <f t="shared" si="1489"/>
        <v>0</v>
      </c>
    </row>
    <row r="246" spans="1:44" ht="31.5" hidden="1" x14ac:dyDescent="0.25">
      <c r="A246" s="17"/>
      <c r="B246" s="3" t="s">
        <v>157</v>
      </c>
      <c r="C246" s="24">
        <v>1.65</v>
      </c>
      <c r="D246" s="24">
        <v>32.270000000000003</v>
      </c>
      <c r="E246" s="24">
        <f>C246*D246*0.5</f>
        <v>26.62275</v>
      </c>
      <c r="F246" s="24">
        <f>E246</f>
        <v>26.62275</v>
      </c>
      <c r="G246" s="24"/>
      <c r="H246" s="24">
        <v>1.2</v>
      </c>
      <c r="I246" s="24">
        <v>33.85</v>
      </c>
      <c r="J246" s="24">
        <f>H246*I246*0.5</f>
        <v>20.309999999999999</v>
      </c>
      <c r="K246" s="24">
        <f>J246</f>
        <v>20.309999999999999</v>
      </c>
      <c r="L246" s="24"/>
      <c r="M246" s="24">
        <f t="shared" si="1479"/>
        <v>2.8499999999999996</v>
      </c>
      <c r="N246" s="24">
        <f>E246+J246</f>
        <v>46.932749999999999</v>
      </c>
      <c r="O246" s="24">
        <f>N246</f>
        <v>46.932749999999999</v>
      </c>
      <c r="P246" s="24">
        <v>0</v>
      </c>
      <c r="Q246" s="24">
        <f t="shared" si="1135"/>
        <v>1.65</v>
      </c>
      <c r="R246" s="24">
        <v>33.85</v>
      </c>
      <c r="S246" s="24">
        <f>Q246*R246*0.5</f>
        <v>27.92625</v>
      </c>
      <c r="T246" s="24">
        <f>S246</f>
        <v>27.92625</v>
      </c>
      <c r="U246" s="24"/>
      <c r="V246" s="24">
        <f t="shared" si="1481"/>
        <v>1.2</v>
      </c>
      <c r="W246" s="24">
        <v>35.200000000000003</v>
      </c>
      <c r="X246" s="24">
        <f>V246*W246*0.5</f>
        <v>21.12</v>
      </c>
      <c r="Y246" s="24">
        <f>X246</f>
        <v>21.12</v>
      </c>
      <c r="Z246" s="24"/>
      <c r="AA246" s="24">
        <f t="shared" si="1482"/>
        <v>2.8499999999999996</v>
      </c>
      <c r="AB246" s="24">
        <f>S246+X246</f>
        <v>49.046250000000001</v>
      </c>
      <c r="AC246" s="24">
        <f>AB246</f>
        <v>49.046250000000001</v>
      </c>
      <c r="AD246" s="24">
        <v>0</v>
      </c>
      <c r="AE246" s="24">
        <f t="shared" si="1484"/>
        <v>1.65</v>
      </c>
      <c r="AF246" s="24">
        <v>35.200000000000003</v>
      </c>
      <c r="AG246" s="24">
        <f>AE246*AF246*0.5</f>
        <v>29.04</v>
      </c>
      <c r="AH246" s="24">
        <f>AG246</f>
        <v>29.04</v>
      </c>
      <c r="AI246" s="24"/>
      <c r="AJ246" s="24">
        <f t="shared" si="1485"/>
        <v>1.2</v>
      </c>
      <c r="AK246" s="24">
        <v>36.61</v>
      </c>
      <c r="AL246" s="24">
        <f>AJ246*AK246*0.5</f>
        <v>21.965999999999998</v>
      </c>
      <c r="AM246" s="24">
        <f>AL246</f>
        <v>21.965999999999998</v>
      </c>
      <c r="AN246" s="24"/>
      <c r="AO246" s="24">
        <f t="shared" si="1486"/>
        <v>2.8499999999999996</v>
      </c>
      <c r="AP246" s="24">
        <f>AG246+AL246</f>
        <v>51.006</v>
      </c>
      <c r="AQ246" s="24">
        <f>AP246</f>
        <v>51.006</v>
      </c>
      <c r="AR246" s="24">
        <v>0</v>
      </c>
    </row>
    <row r="247" spans="1:44" ht="47.25" hidden="1" x14ac:dyDescent="0.25">
      <c r="A247" s="17"/>
      <c r="B247" s="3" t="s">
        <v>162</v>
      </c>
      <c r="C247" s="24">
        <v>1.65</v>
      </c>
      <c r="D247" s="24">
        <v>32.270000000000003</v>
      </c>
      <c r="E247" s="24">
        <f>C247*D247*2</f>
        <v>106.491</v>
      </c>
      <c r="F247" s="24">
        <f>E247-G247</f>
        <v>106.491</v>
      </c>
      <c r="G247" s="24"/>
      <c r="H247" s="24">
        <v>1.2</v>
      </c>
      <c r="I247" s="24">
        <v>33.85</v>
      </c>
      <c r="J247" s="24">
        <f>H247*I247*2</f>
        <v>81.239999999999995</v>
      </c>
      <c r="K247" s="24">
        <f>J247-L247</f>
        <v>81.239999999999995</v>
      </c>
      <c r="L247" s="24"/>
      <c r="M247" s="24">
        <f t="shared" si="1479"/>
        <v>2.8499999999999996</v>
      </c>
      <c r="N247" s="24">
        <f t="shared" ref="N247" si="1490">E247+J247</f>
        <v>187.73099999999999</v>
      </c>
      <c r="O247" s="24">
        <f t="shared" ref="O247" si="1491">F247+K247</f>
        <v>187.73099999999999</v>
      </c>
      <c r="P247" s="24">
        <f t="shared" ref="P247" si="1492">G247+L247</f>
        <v>0</v>
      </c>
      <c r="Q247" s="24">
        <f t="shared" si="1135"/>
        <v>1.65</v>
      </c>
      <c r="R247" s="24">
        <v>33.85</v>
      </c>
      <c r="S247" s="24">
        <f>Q247*R247*2</f>
        <v>111.705</v>
      </c>
      <c r="T247" s="24">
        <f>S247-U247</f>
        <v>111.705</v>
      </c>
      <c r="U247" s="24"/>
      <c r="V247" s="24">
        <f t="shared" si="1481"/>
        <v>1.2</v>
      </c>
      <c r="W247" s="24">
        <v>35.200000000000003</v>
      </c>
      <c r="X247" s="24">
        <f>V247*W247*2</f>
        <v>84.48</v>
      </c>
      <c r="Y247" s="24">
        <f>X247-Z247</f>
        <v>84.48</v>
      </c>
      <c r="Z247" s="24"/>
      <c r="AA247" s="24">
        <f t="shared" si="1482"/>
        <v>2.8499999999999996</v>
      </c>
      <c r="AB247" s="24">
        <f t="shared" ref="AB247" si="1493">S247+X247</f>
        <v>196.185</v>
      </c>
      <c r="AC247" s="24">
        <f t="shared" ref="AC247" si="1494">T247+Y247</f>
        <v>196.185</v>
      </c>
      <c r="AD247" s="24">
        <f t="shared" ref="AD247" si="1495">U247+Z247</f>
        <v>0</v>
      </c>
      <c r="AE247" s="24">
        <f t="shared" si="1484"/>
        <v>1.65</v>
      </c>
      <c r="AF247" s="24">
        <v>35.200000000000003</v>
      </c>
      <c r="AG247" s="24">
        <f>AE247*AF247*2</f>
        <v>116.16</v>
      </c>
      <c r="AH247" s="24">
        <f>AG247-AI247</f>
        <v>116.16</v>
      </c>
      <c r="AI247" s="24"/>
      <c r="AJ247" s="24">
        <f t="shared" si="1485"/>
        <v>1.2</v>
      </c>
      <c r="AK247" s="24">
        <v>36.61</v>
      </c>
      <c r="AL247" s="24">
        <f>AJ247*AK247*2</f>
        <v>87.86399999999999</v>
      </c>
      <c r="AM247" s="24">
        <f>AL247-AN247</f>
        <v>87.86399999999999</v>
      </c>
      <c r="AN247" s="24"/>
      <c r="AO247" s="24">
        <f t="shared" si="1486"/>
        <v>2.8499999999999996</v>
      </c>
      <c r="AP247" s="24">
        <f t="shared" ref="AP247" si="1496">AG247+AL247</f>
        <v>204.024</v>
      </c>
      <c r="AQ247" s="24">
        <f t="shared" ref="AQ247" si="1497">AH247+AM247</f>
        <v>204.024</v>
      </c>
      <c r="AR247" s="24">
        <f t="shared" ref="AR247" si="1498">AI247+AN247</f>
        <v>0</v>
      </c>
    </row>
    <row r="248" spans="1:44" s="15" customFormat="1" ht="31.5" hidden="1" x14ac:dyDescent="0.25">
      <c r="A248" s="22" t="s">
        <v>114</v>
      </c>
      <c r="B248" s="28" t="s">
        <v>151</v>
      </c>
      <c r="C248" s="8"/>
      <c r="D248" s="8"/>
      <c r="E248" s="8">
        <f t="shared" ref="E248" si="1499">E249+E250+E251+E252</f>
        <v>240.51550000000003</v>
      </c>
      <c r="F248" s="8">
        <f t="shared" ref="F248" si="1500">F249+F250+F251+F252</f>
        <v>240.51550000000003</v>
      </c>
      <c r="G248" s="8">
        <f t="shared" ref="G248" si="1501">G249+G250+G251+G252</f>
        <v>0</v>
      </c>
      <c r="H248" s="8"/>
      <c r="I248" s="8"/>
      <c r="J248" s="8">
        <f t="shared" ref="J248" si="1502">J249+J250+J251+J252</f>
        <v>205.98075000000003</v>
      </c>
      <c r="K248" s="8">
        <f t="shared" ref="K248" si="1503">K249+K250+K251+K252</f>
        <v>205.98075000000003</v>
      </c>
      <c r="L248" s="8">
        <f t="shared" ref="L248" si="1504">L249+L250+L251+L252</f>
        <v>0</v>
      </c>
      <c r="M248" s="8"/>
      <c r="N248" s="8">
        <f t="shared" ref="N248" si="1505">N249+N250+N251+N252</f>
        <v>446.49625000000009</v>
      </c>
      <c r="O248" s="8">
        <f t="shared" ref="O248" si="1506">O249+O250+O251+O252</f>
        <v>446.49625000000009</v>
      </c>
      <c r="P248" s="8">
        <f t="shared" ref="P248" si="1507">P249+P250+P251+P252</f>
        <v>0</v>
      </c>
      <c r="Q248" s="8"/>
      <c r="R248" s="8"/>
      <c r="S248" s="8">
        <f t="shared" ref="S248" si="1508">S249+S250+S251+S252</f>
        <v>252.28650000000002</v>
      </c>
      <c r="T248" s="8">
        <f t="shared" ref="T248" si="1509">T249+T250+T251+T252</f>
        <v>252.28650000000002</v>
      </c>
      <c r="U248" s="8">
        <f t="shared" ref="U248" si="1510">U249+U250+U251+U252</f>
        <v>0</v>
      </c>
      <c r="V248" s="8"/>
      <c r="W248" s="8"/>
      <c r="X248" s="8">
        <f t="shared" ref="X248" si="1511">X249+X250+X251+X252</f>
        <v>214.20450000000005</v>
      </c>
      <c r="Y248" s="8">
        <f t="shared" ref="Y248" si="1512">Y249+Y250+Y251+Y252</f>
        <v>214.20450000000005</v>
      </c>
      <c r="Z248" s="8">
        <f t="shared" ref="Z248" si="1513">Z249+Z250+Z251+Z252</f>
        <v>0</v>
      </c>
      <c r="AA248" s="8"/>
      <c r="AB248" s="8">
        <f t="shared" ref="AB248" si="1514">AB249+AB250+AB251+AB252</f>
        <v>466.4910000000001</v>
      </c>
      <c r="AC248" s="8">
        <f t="shared" ref="AC248" si="1515">AC249+AC250+AC251+AC252</f>
        <v>466.4910000000001</v>
      </c>
      <c r="AD248" s="8">
        <f t="shared" ref="AD248" si="1516">AD249+AD250+AD251+AD252</f>
        <v>0</v>
      </c>
      <c r="AE248" s="8"/>
      <c r="AF248" s="8"/>
      <c r="AG248" s="8">
        <f t="shared" ref="AG248:AI248" si="1517">AG249+AG250+AG251+AG252</f>
        <v>262.35900000000004</v>
      </c>
      <c r="AH248" s="8">
        <f t="shared" si="1517"/>
        <v>262.35900000000004</v>
      </c>
      <c r="AI248" s="8">
        <f t="shared" si="1517"/>
        <v>0</v>
      </c>
      <c r="AJ248" s="8"/>
      <c r="AK248" s="8"/>
      <c r="AL248" s="8">
        <f t="shared" ref="AL248:AN248" si="1518">AL249+AL250+AL251+AL252</f>
        <v>222.77655000000001</v>
      </c>
      <c r="AM248" s="8">
        <f t="shared" si="1518"/>
        <v>222.77655000000001</v>
      </c>
      <c r="AN248" s="8">
        <f t="shared" si="1518"/>
        <v>0</v>
      </c>
      <c r="AO248" s="8"/>
      <c r="AP248" s="8">
        <f t="shared" ref="AP248:AR248" si="1519">AP249+AP250+AP251+AP252</f>
        <v>485.13555000000008</v>
      </c>
      <c r="AQ248" s="8">
        <f t="shared" si="1519"/>
        <v>485.13555000000008</v>
      </c>
      <c r="AR248" s="8">
        <f t="shared" si="1519"/>
        <v>0</v>
      </c>
    </row>
    <row r="249" spans="1:44" hidden="1" x14ac:dyDescent="0.25">
      <c r="A249" s="17"/>
      <c r="B249" s="3" t="s">
        <v>23</v>
      </c>
      <c r="C249" s="24">
        <v>1.58</v>
      </c>
      <c r="D249" s="24">
        <v>39.28</v>
      </c>
      <c r="E249" s="24">
        <f>C249*D249</f>
        <v>62.062400000000004</v>
      </c>
      <c r="F249" s="24">
        <f>E249-G249</f>
        <v>62.062400000000004</v>
      </c>
      <c r="G249" s="24"/>
      <c r="H249" s="24">
        <v>1.29</v>
      </c>
      <c r="I249" s="24">
        <v>41.2</v>
      </c>
      <c r="J249" s="24">
        <f>H249*I249</f>
        <v>53.148000000000003</v>
      </c>
      <c r="K249" s="24">
        <f>J249-L249</f>
        <v>53.148000000000003</v>
      </c>
      <c r="L249" s="24"/>
      <c r="M249" s="24">
        <f t="shared" ref="M249:M252" si="1520">C249+H249</f>
        <v>2.87</v>
      </c>
      <c r="N249" s="24">
        <f t="shared" ref="N249:P250" si="1521">E249+J249</f>
        <v>115.21040000000001</v>
      </c>
      <c r="O249" s="24">
        <f t="shared" si="1521"/>
        <v>115.21040000000001</v>
      </c>
      <c r="P249" s="24">
        <f t="shared" si="1521"/>
        <v>0</v>
      </c>
      <c r="Q249" s="24">
        <f t="shared" si="1135"/>
        <v>1.58</v>
      </c>
      <c r="R249" s="24">
        <v>41.2</v>
      </c>
      <c r="S249" s="24">
        <f>Q249*R249</f>
        <v>65.096000000000004</v>
      </c>
      <c r="T249" s="24">
        <f>S249-U249</f>
        <v>65.096000000000004</v>
      </c>
      <c r="U249" s="24"/>
      <c r="V249" s="24">
        <f t="shared" ref="V249:V252" si="1522">H249</f>
        <v>1.29</v>
      </c>
      <c r="W249" s="24">
        <v>42.85</v>
      </c>
      <c r="X249" s="24">
        <f>V249*W249</f>
        <v>55.276500000000006</v>
      </c>
      <c r="Y249" s="24">
        <f>X249-Z249</f>
        <v>55.276500000000006</v>
      </c>
      <c r="Z249" s="24"/>
      <c r="AA249" s="24">
        <f t="shared" ref="AA249:AA252" si="1523">Q249+V249</f>
        <v>2.87</v>
      </c>
      <c r="AB249" s="24">
        <f t="shared" ref="AB249:AD250" si="1524">S249+X249</f>
        <v>120.3725</v>
      </c>
      <c r="AC249" s="24">
        <f t="shared" si="1524"/>
        <v>120.3725</v>
      </c>
      <c r="AD249" s="24">
        <f t="shared" si="1524"/>
        <v>0</v>
      </c>
      <c r="AE249" s="24">
        <f t="shared" ref="AE249:AE252" si="1525">C249</f>
        <v>1.58</v>
      </c>
      <c r="AF249" s="24">
        <v>42.85</v>
      </c>
      <c r="AG249" s="24">
        <f>AE249*AF249</f>
        <v>67.703000000000003</v>
      </c>
      <c r="AH249" s="24">
        <f>AG249-AI249</f>
        <v>67.703000000000003</v>
      </c>
      <c r="AI249" s="24"/>
      <c r="AJ249" s="24">
        <f t="shared" ref="AJ249:AJ252" si="1526">H249</f>
        <v>1.29</v>
      </c>
      <c r="AK249" s="24">
        <v>44.56</v>
      </c>
      <c r="AL249" s="24">
        <f>AJ249*AK249</f>
        <v>57.482400000000005</v>
      </c>
      <c r="AM249" s="24">
        <f>AL249-AN249</f>
        <v>57.482400000000005</v>
      </c>
      <c r="AN249" s="24"/>
      <c r="AO249" s="24">
        <f t="shared" ref="AO249:AO252" si="1527">AE249+AJ249</f>
        <v>2.87</v>
      </c>
      <c r="AP249" s="24">
        <f t="shared" ref="AP249:AP250" si="1528">AG249+AL249</f>
        <v>125.18540000000002</v>
      </c>
      <c r="AQ249" s="24">
        <f t="shared" ref="AQ249:AQ250" si="1529">AH249+AM249</f>
        <v>125.18540000000002</v>
      </c>
      <c r="AR249" s="24">
        <f t="shared" ref="AR249:AR250" si="1530">AI249+AN249</f>
        <v>0</v>
      </c>
    </row>
    <row r="250" spans="1:44" hidden="1" x14ac:dyDescent="0.25">
      <c r="A250" s="17"/>
      <c r="B250" s="3" t="s">
        <v>25</v>
      </c>
      <c r="C250" s="24">
        <v>1.58</v>
      </c>
      <c r="D250" s="24">
        <v>32.270000000000003</v>
      </c>
      <c r="E250" s="24">
        <f>C250*D250</f>
        <v>50.98660000000001</v>
      </c>
      <c r="F250" s="24">
        <f>E250-G250</f>
        <v>50.98660000000001</v>
      </c>
      <c r="G250" s="24"/>
      <c r="H250" s="24">
        <v>1.29</v>
      </c>
      <c r="I250" s="24">
        <v>33.85</v>
      </c>
      <c r="J250" s="24">
        <f>H250*I250</f>
        <v>43.666500000000006</v>
      </c>
      <c r="K250" s="24">
        <f>J250-L250</f>
        <v>43.666500000000006</v>
      </c>
      <c r="L250" s="24"/>
      <c r="M250" s="24">
        <f t="shared" si="1520"/>
        <v>2.87</v>
      </c>
      <c r="N250" s="24">
        <f t="shared" si="1521"/>
        <v>94.653100000000023</v>
      </c>
      <c r="O250" s="24">
        <f t="shared" si="1521"/>
        <v>94.653100000000023</v>
      </c>
      <c r="P250" s="24">
        <f t="shared" si="1521"/>
        <v>0</v>
      </c>
      <c r="Q250" s="24">
        <f t="shared" si="1135"/>
        <v>1.58</v>
      </c>
      <c r="R250" s="24">
        <v>33.85</v>
      </c>
      <c r="S250" s="24">
        <f>Q250*R250</f>
        <v>53.483000000000004</v>
      </c>
      <c r="T250" s="24">
        <f>S250-U250</f>
        <v>53.483000000000004</v>
      </c>
      <c r="U250" s="24"/>
      <c r="V250" s="24">
        <f t="shared" si="1522"/>
        <v>1.29</v>
      </c>
      <c r="W250" s="24">
        <v>35.200000000000003</v>
      </c>
      <c r="X250" s="24">
        <f>V250*W250</f>
        <v>45.408000000000008</v>
      </c>
      <c r="Y250" s="24">
        <f>X250-Z250</f>
        <v>45.408000000000008</v>
      </c>
      <c r="Z250" s="24"/>
      <c r="AA250" s="24">
        <f t="shared" si="1523"/>
        <v>2.87</v>
      </c>
      <c r="AB250" s="24">
        <f t="shared" si="1524"/>
        <v>98.89100000000002</v>
      </c>
      <c r="AC250" s="24">
        <f t="shared" si="1524"/>
        <v>98.89100000000002</v>
      </c>
      <c r="AD250" s="24">
        <f t="shared" si="1524"/>
        <v>0</v>
      </c>
      <c r="AE250" s="24">
        <f t="shared" si="1525"/>
        <v>1.58</v>
      </c>
      <c r="AF250" s="24">
        <v>35.200000000000003</v>
      </c>
      <c r="AG250" s="24">
        <f>AE250*AF250</f>
        <v>55.616000000000007</v>
      </c>
      <c r="AH250" s="24">
        <f>AG250-AI250</f>
        <v>55.616000000000007</v>
      </c>
      <c r="AI250" s="24"/>
      <c r="AJ250" s="24">
        <f t="shared" si="1526"/>
        <v>1.29</v>
      </c>
      <c r="AK250" s="24">
        <v>36.61</v>
      </c>
      <c r="AL250" s="24">
        <f>AJ250*AK250</f>
        <v>47.226900000000001</v>
      </c>
      <c r="AM250" s="24">
        <f>AL250-AN250</f>
        <v>47.226900000000001</v>
      </c>
      <c r="AN250" s="24"/>
      <c r="AO250" s="24">
        <f t="shared" si="1527"/>
        <v>2.87</v>
      </c>
      <c r="AP250" s="24">
        <f t="shared" si="1528"/>
        <v>102.84290000000001</v>
      </c>
      <c r="AQ250" s="24">
        <f t="shared" si="1529"/>
        <v>102.84290000000001</v>
      </c>
      <c r="AR250" s="24">
        <f t="shared" si="1530"/>
        <v>0</v>
      </c>
    </row>
    <row r="251" spans="1:44" ht="31.5" hidden="1" x14ac:dyDescent="0.25">
      <c r="A251" s="17"/>
      <c r="B251" s="3" t="s">
        <v>157</v>
      </c>
      <c r="C251" s="24">
        <v>1.58</v>
      </c>
      <c r="D251" s="24">
        <v>32.270000000000003</v>
      </c>
      <c r="E251" s="24">
        <f>C251*D251*0.5</f>
        <v>25.493300000000005</v>
      </c>
      <c r="F251" s="24">
        <f>E251</f>
        <v>25.493300000000005</v>
      </c>
      <c r="G251" s="24"/>
      <c r="H251" s="24">
        <v>1.29</v>
      </c>
      <c r="I251" s="24">
        <v>33.85</v>
      </c>
      <c r="J251" s="24">
        <f>H251*I251*0.5</f>
        <v>21.833250000000003</v>
      </c>
      <c r="K251" s="24">
        <f>J251</f>
        <v>21.833250000000003</v>
      </c>
      <c r="L251" s="24"/>
      <c r="M251" s="24">
        <f t="shared" si="1520"/>
        <v>2.87</v>
      </c>
      <c r="N251" s="24">
        <f>E251+J251</f>
        <v>47.326550000000012</v>
      </c>
      <c r="O251" s="24">
        <f>N251</f>
        <v>47.326550000000012</v>
      </c>
      <c r="P251" s="24">
        <v>0</v>
      </c>
      <c r="Q251" s="24">
        <f t="shared" si="1135"/>
        <v>1.58</v>
      </c>
      <c r="R251" s="24">
        <v>33.85</v>
      </c>
      <c r="S251" s="24">
        <f>Q251*R251*0.5</f>
        <v>26.741500000000002</v>
      </c>
      <c r="T251" s="24">
        <f>S251</f>
        <v>26.741500000000002</v>
      </c>
      <c r="U251" s="24"/>
      <c r="V251" s="24">
        <f t="shared" si="1522"/>
        <v>1.29</v>
      </c>
      <c r="W251" s="24">
        <v>35.200000000000003</v>
      </c>
      <c r="X251" s="24">
        <f>V251*W251*0.5</f>
        <v>22.704000000000004</v>
      </c>
      <c r="Y251" s="24">
        <f>X251</f>
        <v>22.704000000000004</v>
      </c>
      <c r="Z251" s="24"/>
      <c r="AA251" s="24">
        <f t="shared" si="1523"/>
        <v>2.87</v>
      </c>
      <c r="AB251" s="24">
        <f>S251+X251</f>
        <v>49.44550000000001</v>
      </c>
      <c r="AC251" s="24">
        <f>AB251</f>
        <v>49.44550000000001</v>
      </c>
      <c r="AD251" s="24">
        <v>0</v>
      </c>
      <c r="AE251" s="24">
        <f t="shared" si="1525"/>
        <v>1.58</v>
      </c>
      <c r="AF251" s="24">
        <v>35.200000000000003</v>
      </c>
      <c r="AG251" s="24">
        <f>AE251*AF251*0.5</f>
        <v>27.808000000000003</v>
      </c>
      <c r="AH251" s="24">
        <f>AG251</f>
        <v>27.808000000000003</v>
      </c>
      <c r="AI251" s="24"/>
      <c r="AJ251" s="24">
        <f t="shared" si="1526"/>
        <v>1.29</v>
      </c>
      <c r="AK251" s="24">
        <v>36.61</v>
      </c>
      <c r="AL251" s="24">
        <f>AJ251*AK251*0.5</f>
        <v>23.61345</v>
      </c>
      <c r="AM251" s="24">
        <f>AL251</f>
        <v>23.61345</v>
      </c>
      <c r="AN251" s="24"/>
      <c r="AO251" s="24">
        <f t="shared" si="1527"/>
        <v>2.87</v>
      </c>
      <c r="AP251" s="24">
        <f>AG251+AL251</f>
        <v>51.421450000000007</v>
      </c>
      <c r="AQ251" s="24">
        <f>AP251</f>
        <v>51.421450000000007</v>
      </c>
      <c r="AR251" s="24">
        <v>0</v>
      </c>
    </row>
    <row r="252" spans="1:44" ht="47.25" hidden="1" x14ac:dyDescent="0.25">
      <c r="A252" s="17"/>
      <c r="B252" s="3" t="s">
        <v>162</v>
      </c>
      <c r="C252" s="24">
        <v>1.58</v>
      </c>
      <c r="D252" s="24">
        <v>32.270000000000003</v>
      </c>
      <c r="E252" s="24">
        <f>C252*D252*2</f>
        <v>101.97320000000002</v>
      </c>
      <c r="F252" s="24">
        <f>E252-G252</f>
        <v>101.97320000000002</v>
      </c>
      <c r="G252" s="24"/>
      <c r="H252" s="24">
        <v>1.29</v>
      </c>
      <c r="I252" s="24">
        <v>33.85</v>
      </c>
      <c r="J252" s="24">
        <f>H252*I252*2</f>
        <v>87.333000000000013</v>
      </c>
      <c r="K252" s="24">
        <f>J252-L252</f>
        <v>87.333000000000013</v>
      </c>
      <c r="L252" s="24"/>
      <c r="M252" s="24">
        <f t="shared" si="1520"/>
        <v>2.87</v>
      </c>
      <c r="N252" s="24">
        <f t="shared" ref="N252" si="1531">E252+J252</f>
        <v>189.30620000000005</v>
      </c>
      <c r="O252" s="24">
        <f t="shared" ref="O252" si="1532">F252+K252</f>
        <v>189.30620000000005</v>
      </c>
      <c r="P252" s="24">
        <f t="shared" ref="P252" si="1533">G252+L252</f>
        <v>0</v>
      </c>
      <c r="Q252" s="24">
        <f t="shared" si="1135"/>
        <v>1.58</v>
      </c>
      <c r="R252" s="24">
        <v>33.85</v>
      </c>
      <c r="S252" s="24">
        <f>Q252*R252*2</f>
        <v>106.96600000000001</v>
      </c>
      <c r="T252" s="24">
        <f>S252-U252</f>
        <v>106.96600000000001</v>
      </c>
      <c r="U252" s="24"/>
      <c r="V252" s="24">
        <f t="shared" si="1522"/>
        <v>1.29</v>
      </c>
      <c r="W252" s="24">
        <v>35.200000000000003</v>
      </c>
      <c r="X252" s="24">
        <f>V252*W252*2</f>
        <v>90.816000000000017</v>
      </c>
      <c r="Y252" s="24">
        <f>X252-Z252</f>
        <v>90.816000000000017</v>
      </c>
      <c r="Z252" s="24"/>
      <c r="AA252" s="24">
        <f t="shared" si="1523"/>
        <v>2.87</v>
      </c>
      <c r="AB252" s="24">
        <f t="shared" ref="AB252" si="1534">S252+X252</f>
        <v>197.78200000000004</v>
      </c>
      <c r="AC252" s="24">
        <f t="shared" ref="AC252" si="1535">T252+Y252</f>
        <v>197.78200000000004</v>
      </c>
      <c r="AD252" s="24">
        <f t="shared" ref="AD252" si="1536">U252+Z252</f>
        <v>0</v>
      </c>
      <c r="AE252" s="24">
        <f t="shared" si="1525"/>
        <v>1.58</v>
      </c>
      <c r="AF252" s="24">
        <v>35.200000000000003</v>
      </c>
      <c r="AG252" s="24">
        <f>AE252*AF252*2</f>
        <v>111.23200000000001</v>
      </c>
      <c r="AH252" s="24">
        <f>AG252-AI252</f>
        <v>111.23200000000001</v>
      </c>
      <c r="AI252" s="24"/>
      <c r="AJ252" s="24">
        <f t="shared" si="1526"/>
        <v>1.29</v>
      </c>
      <c r="AK252" s="24">
        <v>36.61</v>
      </c>
      <c r="AL252" s="24">
        <f>AJ252*AK252*2</f>
        <v>94.453800000000001</v>
      </c>
      <c r="AM252" s="24">
        <f>AL252-AN252</f>
        <v>94.453800000000001</v>
      </c>
      <c r="AN252" s="24"/>
      <c r="AO252" s="24">
        <f t="shared" si="1527"/>
        <v>2.87</v>
      </c>
      <c r="AP252" s="24">
        <f t="shared" ref="AP252" si="1537">AG252+AL252</f>
        <v>205.68580000000003</v>
      </c>
      <c r="AQ252" s="24">
        <f t="shared" ref="AQ252" si="1538">AH252+AM252</f>
        <v>205.68580000000003</v>
      </c>
      <c r="AR252" s="24">
        <f t="shared" ref="AR252" si="1539">AI252+AN252</f>
        <v>0</v>
      </c>
    </row>
    <row r="253" spans="1:44" s="15" customFormat="1" ht="63" hidden="1" x14ac:dyDescent="0.25">
      <c r="A253" s="22" t="s">
        <v>115</v>
      </c>
      <c r="B253" s="28" t="s">
        <v>174</v>
      </c>
      <c r="C253" s="8"/>
      <c r="D253" s="8"/>
      <c r="E253" s="8">
        <f t="shared" ref="E253" si="1540">E254+E255+E256+E257</f>
        <v>234.42650000000003</v>
      </c>
      <c r="F253" s="8">
        <f t="shared" ref="F253" si="1541">F254+F255+F256+F257</f>
        <v>234.42650000000003</v>
      </c>
      <c r="G253" s="8">
        <f t="shared" ref="G253" si="1542">G254+G255+G256+G257</f>
        <v>0</v>
      </c>
      <c r="H253" s="8"/>
      <c r="I253" s="8"/>
      <c r="J253" s="8">
        <f t="shared" ref="J253" si="1543">J254+J255+J256+J257</f>
        <v>228.33524999999997</v>
      </c>
      <c r="K253" s="8">
        <f t="shared" ref="K253" si="1544">K254+K255+K256+K257</f>
        <v>228.33524999999997</v>
      </c>
      <c r="L253" s="8">
        <f t="shared" ref="L253" si="1545">L254+L255+L256+L257</f>
        <v>0</v>
      </c>
      <c r="M253" s="8"/>
      <c r="N253" s="8">
        <f t="shared" ref="N253" si="1546">N254+N255+N256+N257</f>
        <v>462.76175000000006</v>
      </c>
      <c r="O253" s="8">
        <f t="shared" ref="O253" si="1547">O254+O255+O256+O257</f>
        <v>462.76175000000006</v>
      </c>
      <c r="P253" s="8">
        <f t="shared" ref="P253" si="1548">P254+P255+P256+P257</f>
        <v>0</v>
      </c>
      <c r="Q253" s="8"/>
      <c r="R253" s="8"/>
      <c r="S253" s="8">
        <f t="shared" ref="S253" si="1549">S254+S255+S256+S257</f>
        <v>245.89950000000002</v>
      </c>
      <c r="T253" s="8">
        <f t="shared" ref="T253" si="1550">T254+T255+T256+T257</f>
        <v>245.89950000000002</v>
      </c>
      <c r="U253" s="8">
        <f t="shared" ref="U253" si="1551">U254+U255+U256+U257</f>
        <v>0</v>
      </c>
      <c r="V253" s="8"/>
      <c r="W253" s="8"/>
      <c r="X253" s="8">
        <f t="shared" ref="X253" si="1552">X254+X255+X256+X257</f>
        <v>237.45150000000001</v>
      </c>
      <c r="Y253" s="8">
        <f t="shared" ref="Y253" si="1553">Y254+Y255+Y256+Y257</f>
        <v>237.45150000000001</v>
      </c>
      <c r="Z253" s="8">
        <f t="shared" ref="Z253" si="1554">Z254+Z255+Z256+Z257</f>
        <v>0</v>
      </c>
      <c r="AA253" s="8"/>
      <c r="AB253" s="8">
        <f t="shared" ref="AB253" si="1555">AB254+AB255+AB256+AB257</f>
        <v>483.351</v>
      </c>
      <c r="AC253" s="8">
        <f t="shared" ref="AC253" si="1556">AC254+AC255+AC256+AC257</f>
        <v>483.351</v>
      </c>
      <c r="AD253" s="8">
        <f t="shared" ref="AD253" si="1557">AD254+AD255+AD256+AD257</f>
        <v>0</v>
      </c>
      <c r="AE253" s="8"/>
      <c r="AF253" s="8"/>
      <c r="AG253" s="8">
        <f t="shared" ref="AG253:AI253" si="1558">AG254+AG255+AG256+AG257</f>
        <v>255.71700000000004</v>
      </c>
      <c r="AH253" s="8">
        <f t="shared" si="1558"/>
        <v>255.71700000000004</v>
      </c>
      <c r="AI253" s="8">
        <f t="shared" si="1558"/>
        <v>0</v>
      </c>
      <c r="AJ253" s="8"/>
      <c r="AK253" s="8"/>
      <c r="AL253" s="8">
        <f t="shared" ref="AL253:AN253" si="1559">AL254+AL255+AL256+AL257</f>
        <v>246.95384999999999</v>
      </c>
      <c r="AM253" s="8">
        <f t="shared" si="1559"/>
        <v>246.95384999999999</v>
      </c>
      <c r="AN253" s="8">
        <f t="shared" si="1559"/>
        <v>0</v>
      </c>
      <c r="AO253" s="8"/>
      <c r="AP253" s="8">
        <f t="shared" ref="AP253:AR253" si="1560">AP254+AP255+AP256+AP257</f>
        <v>502.67085000000003</v>
      </c>
      <c r="AQ253" s="8">
        <f t="shared" si="1560"/>
        <v>502.67085000000003</v>
      </c>
      <c r="AR253" s="8">
        <f t="shared" si="1560"/>
        <v>0</v>
      </c>
    </row>
    <row r="254" spans="1:44" hidden="1" x14ac:dyDescent="0.25">
      <c r="A254" s="17"/>
      <c r="B254" s="3" t="s">
        <v>23</v>
      </c>
      <c r="C254" s="24">
        <v>1.54</v>
      </c>
      <c r="D254" s="24">
        <v>39.28</v>
      </c>
      <c r="E254" s="24">
        <f>C254*D254</f>
        <v>60.491200000000006</v>
      </c>
      <c r="F254" s="24">
        <f>E254-G254</f>
        <v>60.491200000000006</v>
      </c>
      <c r="G254" s="24"/>
      <c r="H254" s="24">
        <v>1.43</v>
      </c>
      <c r="I254" s="24">
        <v>41.2</v>
      </c>
      <c r="J254" s="24">
        <f>H254*I254</f>
        <v>58.916000000000004</v>
      </c>
      <c r="K254" s="24">
        <f>J254-L254</f>
        <v>58.916000000000004</v>
      </c>
      <c r="L254" s="24"/>
      <c r="M254" s="24">
        <f t="shared" ref="M254:M257" si="1561">C254+H254</f>
        <v>2.9699999999999998</v>
      </c>
      <c r="N254" s="24">
        <f t="shared" ref="N254:P255" si="1562">E254+J254</f>
        <v>119.40720000000002</v>
      </c>
      <c r="O254" s="24">
        <f t="shared" si="1562"/>
        <v>119.40720000000002</v>
      </c>
      <c r="P254" s="24">
        <f t="shared" si="1562"/>
        <v>0</v>
      </c>
      <c r="Q254" s="24">
        <f t="shared" si="1135"/>
        <v>1.54</v>
      </c>
      <c r="R254" s="24">
        <v>41.2</v>
      </c>
      <c r="S254" s="24">
        <f>Q254*R254</f>
        <v>63.448000000000008</v>
      </c>
      <c r="T254" s="24">
        <f>S254-U254</f>
        <v>63.448000000000008</v>
      </c>
      <c r="U254" s="24"/>
      <c r="V254" s="24">
        <f t="shared" ref="V254:V257" si="1563">H254</f>
        <v>1.43</v>
      </c>
      <c r="W254" s="24">
        <v>42.85</v>
      </c>
      <c r="X254" s="24">
        <f>V254*W254</f>
        <v>61.275500000000001</v>
      </c>
      <c r="Y254" s="24">
        <f>X254-Z254</f>
        <v>61.275500000000001</v>
      </c>
      <c r="Z254" s="24"/>
      <c r="AA254" s="24">
        <f t="shared" ref="AA254:AA257" si="1564">Q254+V254</f>
        <v>2.9699999999999998</v>
      </c>
      <c r="AB254" s="24">
        <f t="shared" ref="AB254:AD255" si="1565">S254+X254</f>
        <v>124.7235</v>
      </c>
      <c r="AC254" s="24">
        <f t="shared" si="1565"/>
        <v>124.7235</v>
      </c>
      <c r="AD254" s="24">
        <f t="shared" si="1565"/>
        <v>0</v>
      </c>
      <c r="AE254" s="24">
        <f t="shared" ref="AE254:AE257" si="1566">C254</f>
        <v>1.54</v>
      </c>
      <c r="AF254" s="24">
        <v>42.85</v>
      </c>
      <c r="AG254" s="24">
        <f>AE254*AF254</f>
        <v>65.989000000000004</v>
      </c>
      <c r="AH254" s="24">
        <f>AG254-AI254</f>
        <v>65.989000000000004</v>
      </c>
      <c r="AI254" s="24"/>
      <c r="AJ254" s="24">
        <f t="shared" ref="AJ254:AJ257" si="1567">H254</f>
        <v>1.43</v>
      </c>
      <c r="AK254" s="24">
        <v>44.56</v>
      </c>
      <c r="AL254" s="24">
        <f>AJ254*AK254</f>
        <v>63.720799999999997</v>
      </c>
      <c r="AM254" s="24">
        <f>AL254-AN254</f>
        <v>63.720799999999997</v>
      </c>
      <c r="AN254" s="24"/>
      <c r="AO254" s="24">
        <f t="shared" ref="AO254:AO257" si="1568">AE254+AJ254</f>
        <v>2.9699999999999998</v>
      </c>
      <c r="AP254" s="24">
        <f t="shared" ref="AP254:AP255" si="1569">AG254+AL254</f>
        <v>129.7098</v>
      </c>
      <c r="AQ254" s="24">
        <f t="shared" ref="AQ254:AQ255" si="1570">AH254+AM254</f>
        <v>129.7098</v>
      </c>
      <c r="AR254" s="24">
        <f t="shared" ref="AR254:AR255" si="1571">AI254+AN254</f>
        <v>0</v>
      </c>
    </row>
    <row r="255" spans="1:44" hidden="1" x14ac:dyDescent="0.25">
      <c r="A255" s="17"/>
      <c r="B255" s="3" t="s">
        <v>25</v>
      </c>
      <c r="C255" s="24">
        <v>1.54</v>
      </c>
      <c r="D255" s="24">
        <v>32.270000000000003</v>
      </c>
      <c r="E255" s="24">
        <f>C255*D255</f>
        <v>49.695800000000006</v>
      </c>
      <c r="F255" s="24">
        <f>E255-G255</f>
        <v>49.695800000000006</v>
      </c>
      <c r="G255" s="24"/>
      <c r="H255" s="24">
        <v>1.43</v>
      </c>
      <c r="I255" s="24">
        <v>33.85</v>
      </c>
      <c r="J255" s="24">
        <f>H255*I255</f>
        <v>48.405499999999996</v>
      </c>
      <c r="K255" s="24">
        <f>J255-L255</f>
        <v>48.405499999999996</v>
      </c>
      <c r="L255" s="24"/>
      <c r="M255" s="24">
        <f t="shared" si="1561"/>
        <v>2.9699999999999998</v>
      </c>
      <c r="N255" s="24">
        <f t="shared" si="1562"/>
        <v>98.101300000000009</v>
      </c>
      <c r="O255" s="24">
        <f t="shared" si="1562"/>
        <v>98.101300000000009</v>
      </c>
      <c r="P255" s="24">
        <f t="shared" si="1562"/>
        <v>0</v>
      </c>
      <c r="Q255" s="24">
        <f t="shared" si="1135"/>
        <v>1.54</v>
      </c>
      <c r="R255" s="24">
        <v>33.85</v>
      </c>
      <c r="S255" s="24">
        <f>Q255*R255</f>
        <v>52.129000000000005</v>
      </c>
      <c r="T255" s="24">
        <f>S255-U255</f>
        <v>52.129000000000005</v>
      </c>
      <c r="U255" s="24"/>
      <c r="V255" s="24">
        <f t="shared" si="1563"/>
        <v>1.43</v>
      </c>
      <c r="W255" s="24">
        <v>35.200000000000003</v>
      </c>
      <c r="X255" s="24">
        <f>V255*W255</f>
        <v>50.335999999999999</v>
      </c>
      <c r="Y255" s="24">
        <f>X255-Z255</f>
        <v>50.335999999999999</v>
      </c>
      <c r="Z255" s="24"/>
      <c r="AA255" s="24">
        <f t="shared" si="1564"/>
        <v>2.9699999999999998</v>
      </c>
      <c r="AB255" s="24">
        <f t="shared" si="1565"/>
        <v>102.465</v>
      </c>
      <c r="AC255" s="24">
        <f t="shared" si="1565"/>
        <v>102.465</v>
      </c>
      <c r="AD255" s="24">
        <f t="shared" si="1565"/>
        <v>0</v>
      </c>
      <c r="AE255" s="24">
        <f t="shared" si="1566"/>
        <v>1.54</v>
      </c>
      <c r="AF255" s="24">
        <v>35.200000000000003</v>
      </c>
      <c r="AG255" s="24">
        <f>AE255*AF255</f>
        <v>54.208000000000006</v>
      </c>
      <c r="AH255" s="24">
        <f>AG255-AI255</f>
        <v>54.208000000000006</v>
      </c>
      <c r="AI255" s="24"/>
      <c r="AJ255" s="24">
        <f t="shared" si="1567"/>
        <v>1.43</v>
      </c>
      <c r="AK255" s="24">
        <v>36.61</v>
      </c>
      <c r="AL255" s="24">
        <f>AJ255*AK255</f>
        <v>52.3523</v>
      </c>
      <c r="AM255" s="24">
        <f>AL255-AN255</f>
        <v>52.3523</v>
      </c>
      <c r="AN255" s="24"/>
      <c r="AO255" s="24">
        <f t="shared" si="1568"/>
        <v>2.9699999999999998</v>
      </c>
      <c r="AP255" s="24">
        <f t="shared" si="1569"/>
        <v>106.56030000000001</v>
      </c>
      <c r="AQ255" s="24">
        <f t="shared" si="1570"/>
        <v>106.56030000000001</v>
      </c>
      <c r="AR255" s="24">
        <f t="shared" si="1571"/>
        <v>0</v>
      </c>
    </row>
    <row r="256" spans="1:44" ht="31.5" hidden="1" x14ac:dyDescent="0.25">
      <c r="A256" s="17"/>
      <c r="B256" s="3" t="s">
        <v>157</v>
      </c>
      <c r="C256" s="24">
        <v>1.54</v>
      </c>
      <c r="D256" s="24">
        <v>32.270000000000003</v>
      </c>
      <c r="E256" s="24">
        <f>C256*D256*0.5</f>
        <v>24.847900000000003</v>
      </c>
      <c r="F256" s="24">
        <f>E256</f>
        <v>24.847900000000003</v>
      </c>
      <c r="G256" s="24"/>
      <c r="H256" s="24">
        <v>1.43</v>
      </c>
      <c r="I256" s="24">
        <v>33.85</v>
      </c>
      <c r="J256" s="24">
        <f>H256*I256*0.5</f>
        <v>24.202749999999998</v>
      </c>
      <c r="K256" s="24">
        <f>J256</f>
        <v>24.202749999999998</v>
      </c>
      <c r="L256" s="24"/>
      <c r="M256" s="24">
        <f t="shared" si="1561"/>
        <v>2.9699999999999998</v>
      </c>
      <c r="N256" s="24">
        <f>E256+J256</f>
        <v>49.050650000000005</v>
      </c>
      <c r="O256" s="24">
        <f>N256</f>
        <v>49.050650000000005</v>
      </c>
      <c r="P256" s="24">
        <v>0</v>
      </c>
      <c r="Q256" s="24">
        <f t="shared" si="1135"/>
        <v>1.54</v>
      </c>
      <c r="R256" s="24">
        <v>33.85</v>
      </c>
      <c r="S256" s="24">
        <f>Q256*R256*0.5</f>
        <v>26.064500000000002</v>
      </c>
      <c r="T256" s="24">
        <f>S256</f>
        <v>26.064500000000002</v>
      </c>
      <c r="U256" s="24"/>
      <c r="V256" s="24">
        <f t="shared" si="1563"/>
        <v>1.43</v>
      </c>
      <c r="W256" s="24">
        <v>35.200000000000003</v>
      </c>
      <c r="X256" s="24">
        <f>V256*W256*0.5</f>
        <v>25.167999999999999</v>
      </c>
      <c r="Y256" s="24">
        <f>X256</f>
        <v>25.167999999999999</v>
      </c>
      <c r="Z256" s="24"/>
      <c r="AA256" s="24">
        <f t="shared" si="1564"/>
        <v>2.9699999999999998</v>
      </c>
      <c r="AB256" s="24">
        <f>S256+X256</f>
        <v>51.232500000000002</v>
      </c>
      <c r="AC256" s="24">
        <f>AB256</f>
        <v>51.232500000000002</v>
      </c>
      <c r="AD256" s="24">
        <v>0</v>
      </c>
      <c r="AE256" s="24">
        <f t="shared" si="1566"/>
        <v>1.54</v>
      </c>
      <c r="AF256" s="24">
        <v>35.200000000000003</v>
      </c>
      <c r="AG256" s="24">
        <f>AE256*AF256*0.5</f>
        <v>27.104000000000003</v>
      </c>
      <c r="AH256" s="24">
        <f>AG256</f>
        <v>27.104000000000003</v>
      </c>
      <c r="AI256" s="24"/>
      <c r="AJ256" s="24">
        <f t="shared" si="1567"/>
        <v>1.43</v>
      </c>
      <c r="AK256" s="24">
        <v>36.61</v>
      </c>
      <c r="AL256" s="24">
        <f>AJ256*AK256*0.5</f>
        <v>26.17615</v>
      </c>
      <c r="AM256" s="24">
        <f>AL256</f>
        <v>26.17615</v>
      </c>
      <c r="AN256" s="24"/>
      <c r="AO256" s="24">
        <f t="shared" si="1568"/>
        <v>2.9699999999999998</v>
      </c>
      <c r="AP256" s="24">
        <f>AG256+AL256</f>
        <v>53.280150000000006</v>
      </c>
      <c r="AQ256" s="24">
        <f>AP256</f>
        <v>53.280150000000006</v>
      </c>
      <c r="AR256" s="24">
        <v>0</v>
      </c>
    </row>
    <row r="257" spans="1:44" ht="47.25" hidden="1" x14ac:dyDescent="0.25">
      <c r="A257" s="17"/>
      <c r="B257" s="3" t="s">
        <v>162</v>
      </c>
      <c r="C257" s="24">
        <v>1.54</v>
      </c>
      <c r="D257" s="24">
        <v>32.270000000000003</v>
      </c>
      <c r="E257" s="24">
        <f>C257*D257*2</f>
        <v>99.391600000000011</v>
      </c>
      <c r="F257" s="24">
        <f>E257-G257</f>
        <v>99.391600000000011</v>
      </c>
      <c r="G257" s="24"/>
      <c r="H257" s="24">
        <v>1.43</v>
      </c>
      <c r="I257" s="24">
        <v>33.85</v>
      </c>
      <c r="J257" s="24">
        <f>H257*I257*2</f>
        <v>96.810999999999993</v>
      </c>
      <c r="K257" s="24">
        <f>J257-L257</f>
        <v>96.810999999999993</v>
      </c>
      <c r="L257" s="24"/>
      <c r="M257" s="24">
        <f t="shared" si="1561"/>
        <v>2.9699999999999998</v>
      </c>
      <c r="N257" s="24">
        <f t="shared" ref="N257" si="1572">E257+J257</f>
        <v>196.20260000000002</v>
      </c>
      <c r="O257" s="24">
        <f t="shared" ref="O257" si="1573">F257+K257</f>
        <v>196.20260000000002</v>
      </c>
      <c r="P257" s="24">
        <f t="shared" ref="P257" si="1574">G257+L257</f>
        <v>0</v>
      </c>
      <c r="Q257" s="24">
        <f t="shared" si="1135"/>
        <v>1.54</v>
      </c>
      <c r="R257" s="24">
        <v>33.85</v>
      </c>
      <c r="S257" s="24">
        <f>Q257*R257*2</f>
        <v>104.25800000000001</v>
      </c>
      <c r="T257" s="24">
        <f>S257-U257</f>
        <v>104.25800000000001</v>
      </c>
      <c r="U257" s="24"/>
      <c r="V257" s="24">
        <f t="shared" si="1563"/>
        <v>1.43</v>
      </c>
      <c r="W257" s="24">
        <v>35.200000000000003</v>
      </c>
      <c r="X257" s="24">
        <f>V257*W257*2</f>
        <v>100.672</v>
      </c>
      <c r="Y257" s="24">
        <f>X257-Z257</f>
        <v>100.672</v>
      </c>
      <c r="Z257" s="24"/>
      <c r="AA257" s="24">
        <f t="shared" si="1564"/>
        <v>2.9699999999999998</v>
      </c>
      <c r="AB257" s="24">
        <f t="shared" ref="AB257" si="1575">S257+X257</f>
        <v>204.93</v>
      </c>
      <c r="AC257" s="24">
        <f t="shared" ref="AC257" si="1576">T257+Y257</f>
        <v>204.93</v>
      </c>
      <c r="AD257" s="24">
        <f t="shared" ref="AD257" si="1577">U257+Z257</f>
        <v>0</v>
      </c>
      <c r="AE257" s="24">
        <f t="shared" si="1566"/>
        <v>1.54</v>
      </c>
      <c r="AF257" s="24">
        <v>35.200000000000003</v>
      </c>
      <c r="AG257" s="24">
        <f>AE257*AF257*2</f>
        <v>108.41600000000001</v>
      </c>
      <c r="AH257" s="24">
        <f>AG257-AI257</f>
        <v>108.41600000000001</v>
      </c>
      <c r="AI257" s="24"/>
      <c r="AJ257" s="24">
        <f t="shared" si="1567"/>
        <v>1.43</v>
      </c>
      <c r="AK257" s="24">
        <v>36.61</v>
      </c>
      <c r="AL257" s="24">
        <f>AJ257*AK257*2</f>
        <v>104.7046</v>
      </c>
      <c r="AM257" s="24">
        <f>AL257-AN257</f>
        <v>104.7046</v>
      </c>
      <c r="AN257" s="24"/>
      <c r="AO257" s="24">
        <f t="shared" si="1568"/>
        <v>2.9699999999999998</v>
      </c>
      <c r="AP257" s="24">
        <f t="shared" ref="AP257" si="1578">AG257+AL257</f>
        <v>213.12060000000002</v>
      </c>
      <c r="AQ257" s="24">
        <f t="shared" ref="AQ257" si="1579">AH257+AM257</f>
        <v>213.12060000000002</v>
      </c>
      <c r="AR257" s="24">
        <f t="shared" ref="AR257" si="1580">AI257+AN257</f>
        <v>0</v>
      </c>
    </row>
    <row r="258" spans="1:44" s="15" customFormat="1" ht="31.5" hidden="1" x14ac:dyDescent="0.25">
      <c r="A258" s="22" t="s">
        <v>116</v>
      </c>
      <c r="B258" s="28" t="s">
        <v>48</v>
      </c>
      <c r="C258" s="8"/>
      <c r="D258" s="8"/>
      <c r="E258" s="8">
        <f t="shared" ref="E258" si="1581">E259+E260+E261+E262</f>
        <v>215.02645000000001</v>
      </c>
      <c r="F258" s="8">
        <f t="shared" ref="F258" si="1582">F259+F260+F261+F262</f>
        <v>215.02645000000001</v>
      </c>
      <c r="G258" s="8">
        <f t="shared" ref="G258" si="1583">G259+G260+G261+G262</f>
        <v>0</v>
      </c>
      <c r="H258" s="8"/>
      <c r="I258" s="8"/>
      <c r="J258" s="8">
        <f t="shared" ref="J258" si="1584">J259+J260+J261+J262</f>
        <v>200.82575000000003</v>
      </c>
      <c r="K258" s="8">
        <f t="shared" ref="K258" si="1585">K259+K260+K261+K262</f>
        <v>200.82575000000003</v>
      </c>
      <c r="L258" s="8">
        <f t="shared" ref="L258" si="1586">L259+L260+L261+L262</f>
        <v>0</v>
      </c>
      <c r="M258" s="8"/>
      <c r="N258" s="8">
        <f t="shared" ref="N258" si="1587">N259+N260+N261+N262</f>
        <v>415.85220000000004</v>
      </c>
      <c r="O258" s="8">
        <f t="shared" ref="O258" si="1588">O259+O260+O261+O262</f>
        <v>415.85220000000004</v>
      </c>
      <c r="P258" s="8">
        <f t="shared" ref="P258" si="1589">P259+P260+P261+P262</f>
        <v>0</v>
      </c>
      <c r="Q258" s="8"/>
      <c r="R258" s="8"/>
      <c r="S258" s="8">
        <f t="shared" ref="S258" si="1590">S259+S260+S261+S262</f>
        <v>225.54775000000001</v>
      </c>
      <c r="T258" s="8">
        <f t="shared" ref="T258" si="1591">T259+T260+T261+T262</f>
        <v>225.54775000000001</v>
      </c>
      <c r="U258" s="8">
        <f t="shared" ref="U258" si="1592">U259+U260+U261+U262</f>
        <v>0</v>
      </c>
      <c r="V258" s="8"/>
      <c r="W258" s="8"/>
      <c r="X258" s="8">
        <f t="shared" ref="X258" si="1593">X259+X260+X261+X262</f>
        <v>208.84700000000004</v>
      </c>
      <c r="Y258" s="8">
        <f t="shared" ref="Y258" si="1594">Y259+Y260+Y261+Y262</f>
        <v>208.84700000000004</v>
      </c>
      <c r="Z258" s="8">
        <f t="shared" ref="Z258" si="1595">Z259+Z260+Z261+Z262</f>
        <v>0</v>
      </c>
      <c r="AA258" s="8"/>
      <c r="AB258" s="8">
        <f t="shared" ref="AB258" si="1596">AB259+AB260+AB261+AB262</f>
        <v>434.39475000000004</v>
      </c>
      <c r="AC258" s="8">
        <f t="shared" ref="AC258" si="1597">AC259+AC260+AC261+AC262</f>
        <v>434.39475000000004</v>
      </c>
      <c r="AD258" s="8">
        <f t="shared" ref="AD258" si="1598">AD259+AD260+AD261+AD262</f>
        <v>0</v>
      </c>
      <c r="AE258" s="8"/>
      <c r="AF258" s="8"/>
      <c r="AG258" s="8">
        <f t="shared" ref="AG258:AI258" si="1599">AG259+AG260+AG261+AG262</f>
        <v>234.5575</v>
      </c>
      <c r="AH258" s="8">
        <f t="shared" si="1599"/>
        <v>234.5575</v>
      </c>
      <c r="AI258" s="8">
        <f t="shared" si="1599"/>
        <v>0</v>
      </c>
      <c r="AJ258" s="8"/>
      <c r="AK258" s="8"/>
      <c r="AL258" s="8">
        <f t="shared" ref="AL258:AN258" si="1600">AL259+AL260+AL261+AL262</f>
        <v>217.20155</v>
      </c>
      <c r="AM258" s="8">
        <f t="shared" si="1600"/>
        <v>217.20155</v>
      </c>
      <c r="AN258" s="8">
        <f t="shared" si="1600"/>
        <v>0</v>
      </c>
      <c r="AO258" s="8"/>
      <c r="AP258" s="8">
        <f t="shared" ref="AP258:AR258" si="1601">AP259+AP260+AP261+AP262</f>
        <v>451.75905</v>
      </c>
      <c r="AQ258" s="8">
        <f t="shared" si="1601"/>
        <v>451.75905</v>
      </c>
      <c r="AR258" s="8">
        <f t="shared" si="1601"/>
        <v>0</v>
      </c>
    </row>
    <row r="259" spans="1:44" hidden="1" x14ac:dyDescent="0.25">
      <c r="A259" s="17"/>
      <c r="B259" s="3" t="s">
        <v>23</v>
      </c>
      <c r="C259" s="24">
        <v>2.11</v>
      </c>
      <c r="D259" s="24">
        <v>39.28</v>
      </c>
      <c r="E259" s="24">
        <f>C259*D259</f>
        <v>82.880799999999994</v>
      </c>
      <c r="F259" s="24">
        <f>E259-G259</f>
        <v>82.880799999999994</v>
      </c>
      <c r="G259" s="24"/>
      <c r="H259" s="24">
        <v>1.74</v>
      </c>
      <c r="I259" s="24">
        <v>41.2</v>
      </c>
      <c r="J259" s="24">
        <f>H259*I259</f>
        <v>71.688000000000002</v>
      </c>
      <c r="K259" s="24">
        <f>J259-L259</f>
        <v>71.688000000000002</v>
      </c>
      <c r="L259" s="24"/>
      <c r="M259" s="24">
        <f t="shared" ref="M259:M262" si="1602">C259+H259</f>
        <v>3.8499999999999996</v>
      </c>
      <c r="N259" s="24">
        <f t="shared" ref="N259:P260" si="1603">E259+J259</f>
        <v>154.56880000000001</v>
      </c>
      <c r="O259" s="24">
        <f t="shared" si="1603"/>
        <v>154.56880000000001</v>
      </c>
      <c r="P259" s="24">
        <f t="shared" si="1603"/>
        <v>0</v>
      </c>
      <c r="Q259" s="24">
        <f t="shared" si="1135"/>
        <v>2.11</v>
      </c>
      <c r="R259" s="24">
        <v>41.2</v>
      </c>
      <c r="S259" s="24">
        <f>Q259*R259</f>
        <v>86.932000000000002</v>
      </c>
      <c r="T259" s="24">
        <f>S259-U259</f>
        <v>86.932000000000002</v>
      </c>
      <c r="U259" s="24"/>
      <c r="V259" s="24">
        <f t="shared" ref="V259:V262" si="1604">H259</f>
        <v>1.74</v>
      </c>
      <c r="W259" s="24">
        <v>42.85</v>
      </c>
      <c r="X259" s="24">
        <f>V259*W259</f>
        <v>74.558999999999997</v>
      </c>
      <c r="Y259" s="24">
        <f>X259-Z259</f>
        <v>74.558999999999997</v>
      </c>
      <c r="Z259" s="24"/>
      <c r="AA259" s="24">
        <f t="shared" ref="AA259:AA262" si="1605">Q259+V259</f>
        <v>3.8499999999999996</v>
      </c>
      <c r="AB259" s="24">
        <f t="shared" ref="AB259:AD260" si="1606">S259+X259</f>
        <v>161.49099999999999</v>
      </c>
      <c r="AC259" s="24">
        <f t="shared" si="1606"/>
        <v>161.49099999999999</v>
      </c>
      <c r="AD259" s="24">
        <f t="shared" si="1606"/>
        <v>0</v>
      </c>
      <c r="AE259" s="24">
        <f t="shared" ref="AE259:AE262" si="1607">C259</f>
        <v>2.11</v>
      </c>
      <c r="AF259" s="24">
        <v>42.85</v>
      </c>
      <c r="AG259" s="24">
        <f>AE259*AF259</f>
        <v>90.413499999999999</v>
      </c>
      <c r="AH259" s="24">
        <f>AG259-AI259</f>
        <v>90.413499999999999</v>
      </c>
      <c r="AI259" s="24"/>
      <c r="AJ259" s="24">
        <f t="shared" ref="AJ259:AJ262" si="1608">H259</f>
        <v>1.74</v>
      </c>
      <c r="AK259" s="24">
        <v>44.56</v>
      </c>
      <c r="AL259" s="24">
        <f>AJ259*AK259</f>
        <v>77.534400000000005</v>
      </c>
      <c r="AM259" s="24">
        <f>AL259-AN259</f>
        <v>77.534400000000005</v>
      </c>
      <c r="AN259" s="24"/>
      <c r="AO259" s="24">
        <f t="shared" ref="AO259:AO262" si="1609">AE259+AJ259</f>
        <v>3.8499999999999996</v>
      </c>
      <c r="AP259" s="24">
        <f t="shared" ref="AP259:AP260" si="1610">AG259+AL259</f>
        <v>167.9479</v>
      </c>
      <c r="AQ259" s="24">
        <f t="shared" ref="AQ259:AQ260" si="1611">AH259+AM259</f>
        <v>167.9479</v>
      </c>
      <c r="AR259" s="24">
        <f t="shared" ref="AR259:AR260" si="1612">AI259+AN259</f>
        <v>0</v>
      </c>
    </row>
    <row r="260" spans="1:44" hidden="1" x14ac:dyDescent="0.25">
      <c r="A260" s="17"/>
      <c r="B260" s="3" t="s">
        <v>25</v>
      </c>
      <c r="C260" s="24">
        <v>1.17</v>
      </c>
      <c r="D260" s="24">
        <v>32.270000000000003</v>
      </c>
      <c r="E260" s="24">
        <f>C260*D260</f>
        <v>37.755900000000004</v>
      </c>
      <c r="F260" s="24">
        <f>E260-G260</f>
        <v>37.755900000000004</v>
      </c>
      <c r="G260" s="24"/>
      <c r="H260" s="24">
        <v>1.0900000000000001</v>
      </c>
      <c r="I260" s="24">
        <v>33.85</v>
      </c>
      <c r="J260" s="24">
        <f>H260*I260</f>
        <v>36.896500000000003</v>
      </c>
      <c r="K260" s="24">
        <f>J260-L260</f>
        <v>36.896500000000003</v>
      </c>
      <c r="L260" s="24"/>
      <c r="M260" s="24">
        <f t="shared" si="1602"/>
        <v>2.2599999999999998</v>
      </c>
      <c r="N260" s="24">
        <f t="shared" si="1603"/>
        <v>74.6524</v>
      </c>
      <c r="O260" s="24">
        <f t="shared" si="1603"/>
        <v>74.6524</v>
      </c>
      <c r="P260" s="24">
        <f t="shared" si="1603"/>
        <v>0</v>
      </c>
      <c r="Q260" s="24">
        <f t="shared" si="1135"/>
        <v>1.17</v>
      </c>
      <c r="R260" s="24">
        <v>33.85</v>
      </c>
      <c r="S260" s="24">
        <f>Q260*R260</f>
        <v>39.604500000000002</v>
      </c>
      <c r="T260" s="24">
        <f>S260-U260</f>
        <v>39.604500000000002</v>
      </c>
      <c r="U260" s="24"/>
      <c r="V260" s="24">
        <f t="shared" si="1604"/>
        <v>1.0900000000000001</v>
      </c>
      <c r="W260" s="24">
        <v>35.200000000000003</v>
      </c>
      <c r="X260" s="24">
        <f>V260*W260</f>
        <v>38.368000000000009</v>
      </c>
      <c r="Y260" s="24">
        <f>X260-Z260</f>
        <v>38.368000000000009</v>
      </c>
      <c r="Z260" s="24"/>
      <c r="AA260" s="24">
        <f t="shared" si="1605"/>
        <v>2.2599999999999998</v>
      </c>
      <c r="AB260" s="24">
        <f t="shared" si="1606"/>
        <v>77.972500000000011</v>
      </c>
      <c r="AC260" s="24">
        <f t="shared" si="1606"/>
        <v>77.972500000000011</v>
      </c>
      <c r="AD260" s="24">
        <f t="shared" si="1606"/>
        <v>0</v>
      </c>
      <c r="AE260" s="24">
        <f t="shared" si="1607"/>
        <v>1.17</v>
      </c>
      <c r="AF260" s="24">
        <v>35.200000000000003</v>
      </c>
      <c r="AG260" s="24">
        <f>AE260*AF260</f>
        <v>41.183999999999997</v>
      </c>
      <c r="AH260" s="24">
        <f>AG260-AI260</f>
        <v>41.183999999999997</v>
      </c>
      <c r="AI260" s="24"/>
      <c r="AJ260" s="24">
        <f t="shared" si="1608"/>
        <v>1.0900000000000001</v>
      </c>
      <c r="AK260" s="24">
        <v>36.61</v>
      </c>
      <c r="AL260" s="24">
        <f>AJ260*AK260</f>
        <v>39.904900000000005</v>
      </c>
      <c r="AM260" s="24">
        <f>AL260-AN260</f>
        <v>39.904900000000005</v>
      </c>
      <c r="AN260" s="24"/>
      <c r="AO260" s="24">
        <f t="shared" si="1609"/>
        <v>2.2599999999999998</v>
      </c>
      <c r="AP260" s="24">
        <f t="shared" si="1610"/>
        <v>81.088899999999995</v>
      </c>
      <c r="AQ260" s="24">
        <f t="shared" si="1611"/>
        <v>81.088899999999995</v>
      </c>
      <c r="AR260" s="24">
        <f t="shared" si="1612"/>
        <v>0</v>
      </c>
    </row>
    <row r="261" spans="1:44" ht="31.5" hidden="1" x14ac:dyDescent="0.25">
      <c r="A261" s="17"/>
      <c r="B261" s="3" t="s">
        <v>157</v>
      </c>
      <c r="C261" s="24">
        <v>1.17</v>
      </c>
      <c r="D261" s="24">
        <v>32.270000000000003</v>
      </c>
      <c r="E261" s="24">
        <f>C261*D261*0.5</f>
        <v>18.877950000000002</v>
      </c>
      <c r="F261" s="24">
        <f>E261</f>
        <v>18.877950000000002</v>
      </c>
      <c r="G261" s="24"/>
      <c r="H261" s="24">
        <v>1.0900000000000001</v>
      </c>
      <c r="I261" s="24">
        <v>33.85</v>
      </c>
      <c r="J261" s="24">
        <f>H261*I261*0.5</f>
        <v>18.448250000000002</v>
      </c>
      <c r="K261" s="24">
        <f>J261</f>
        <v>18.448250000000002</v>
      </c>
      <c r="L261" s="24"/>
      <c r="M261" s="24">
        <f t="shared" si="1602"/>
        <v>2.2599999999999998</v>
      </c>
      <c r="N261" s="24">
        <f>E261+J261</f>
        <v>37.3262</v>
      </c>
      <c r="O261" s="24">
        <f>N261</f>
        <v>37.3262</v>
      </c>
      <c r="P261" s="24">
        <v>0</v>
      </c>
      <c r="Q261" s="24">
        <f t="shared" si="1135"/>
        <v>1.17</v>
      </c>
      <c r="R261" s="24">
        <v>33.85</v>
      </c>
      <c r="S261" s="24">
        <f>Q261*R261*0.5</f>
        <v>19.802250000000001</v>
      </c>
      <c r="T261" s="24">
        <f>S261</f>
        <v>19.802250000000001</v>
      </c>
      <c r="U261" s="24"/>
      <c r="V261" s="24">
        <f t="shared" si="1604"/>
        <v>1.0900000000000001</v>
      </c>
      <c r="W261" s="24">
        <v>35.200000000000003</v>
      </c>
      <c r="X261" s="24">
        <f>V261*W261*0.5</f>
        <v>19.184000000000005</v>
      </c>
      <c r="Y261" s="24">
        <f>X261</f>
        <v>19.184000000000005</v>
      </c>
      <c r="Z261" s="24"/>
      <c r="AA261" s="24">
        <f t="shared" si="1605"/>
        <v>2.2599999999999998</v>
      </c>
      <c r="AB261" s="24">
        <f>S261+X261</f>
        <v>38.986250000000005</v>
      </c>
      <c r="AC261" s="24">
        <f>AB261</f>
        <v>38.986250000000005</v>
      </c>
      <c r="AD261" s="24">
        <v>0</v>
      </c>
      <c r="AE261" s="24">
        <f t="shared" si="1607"/>
        <v>1.17</v>
      </c>
      <c r="AF261" s="24">
        <v>35.200000000000003</v>
      </c>
      <c r="AG261" s="24">
        <f>AE261*AF261*0.5</f>
        <v>20.591999999999999</v>
      </c>
      <c r="AH261" s="24">
        <f>AG261</f>
        <v>20.591999999999999</v>
      </c>
      <c r="AI261" s="24"/>
      <c r="AJ261" s="24">
        <f t="shared" si="1608"/>
        <v>1.0900000000000001</v>
      </c>
      <c r="AK261" s="24">
        <v>36.61</v>
      </c>
      <c r="AL261" s="24">
        <f>AJ261*AK261*0.5</f>
        <v>19.952450000000002</v>
      </c>
      <c r="AM261" s="24">
        <f>AL261</f>
        <v>19.952450000000002</v>
      </c>
      <c r="AN261" s="24"/>
      <c r="AO261" s="24">
        <f t="shared" si="1609"/>
        <v>2.2599999999999998</v>
      </c>
      <c r="AP261" s="24">
        <f>AG261+AL261</f>
        <v>40.544449999999998</v>
      </c>
      <c r="AQ261" s="24">
        <f>AP261</f>
        <v>40.544449999999998</v>
      </c>
      <c r="AR261" s="24">
        <v>0</v>
      </c>
    </row>
    <row r="262" spans="1:44" ht="47.25" hidden="1" x14ac:dyDescent="0.25">
      <c r="A262" s="17"/>
      <c r="B262" s="3" t="s">
        <v>162</v>
      </c>
      <c r="C262" s="24">
        <v>1.17</v>
      </c>
      <c r="D262" s="24">
        <v>32.270000000000003</v>
      </c>
      <c r="E262" s="24">
        <f>C262*D262*2</f>
        <v>75.511800000000008</v>
      </c>
      <c r="F262" s="24">
        <f>E262-G262</f>
        <v>75.511800000000008</v>
      </c>
      <c r="G262" s="24"/>
      <c r="H262" s="24">
        <v>1.0900000000000001</v>
      </c>
      <c r="I262" s="24">
        <v>33.85</v>
      </c>
      <c r="J262" s="24">
        <f>H262*I262*2</f>
        <v>73.793000000000006</v>
      </c>
      <c r="K262" s="24">
        <f>J262-L262</f>
        <v>73.793000000000006</v>
      </c>
      <c r="L262" s="24"/>
      <c r="M262" s="24">
        <f t="shared" si="1602"/>
        <v>2.2599999999999998</v>
      </c>
      <c r="N262" s="24">
        <f t="shared" ref="N262" si="1613">E262+J262</f>
        <v>149.3048</v>
      </c>
      <c r="O262" s="24">
        <f t="shared" ref="O262" si="1614">F262+K262</f>
        <v>149.3048</v>
      </c>
      <c r="P262" s="24">
        <f t="shared" ref="P262" si="1615">G262+L262</f>
        <v>0</v>
      </c>
      <c r="Q262" s="24">
        <f t="shared" ref="Q262" si="1616">C262</f>
        <v>1.17</v>
      </c>
      <c r="R262" s="24">
        <v>33.85</v>
      </c>
      <c r="S262" s="24">
        <f>Q262*R262*2</f>
        <v>79.209000000000003</v>
      </c>
      <c r="T262" s="24">
        <f>S262-U262</f>
        <v>79.209000000000003</v>
      </c>
      <c r="U262" s="24"/>
      <c r="V262" s="24">
        <f t="shared" si="1604"/>
        <v>1.0900000000000001</v>
      </c>
      <c r="W262" s="24">
        <v>35.200000000000003</v>
      </c>
      <c r="X262" s="24">
        <f>V262*W262*2</f>
        <v>76.736000000000018</v>
      </c>
      <c r="Y262" s="24">
        <f>X262-Z262</f>
        <v>76.736000000000018</v>
      </c>
      <c r="Z262" s="24"/>
      <c r="AA262" s="24">
        <f t="shared" si="1605"/>
        <v>2.2599999999999998</v>
      </c>
      <c r="AB262" s="24">
        <f t="shared" ref="AB262" si="1617">S262+X262</f>
        <v>155.94500000000002</v>
      </c>
      <c r="AC262" s="24">
        <f t="shared" ref="AC262" si="1618">T262+Y262</f>
        <v>155.94500000000002</v>
      </c>
      <c r="AD262" s="24">
        <f t="shared" ref="AD262" si="1619">U262+Z262</f>
        <v>0</v>
      </c>
      <c r="AE262" s="24">
        <f t="shared" si="1607"/>
        <v>1.17</v>
      </c>
      <c r="AF262" s="24">
        <v>35.200000000000003</v>
      </c>
      <c r="AG262" s="24">
        <f>AE262*AF262*2</f>
        <v>82.367999999999995</v>
      </c>
      <c r="AH262" s="24">
        <f>AG262-AI262</f>
        <v>82.367999999999995</v>
      </c>
      <c r="AI262" s="24"/>
      <c r="AJ262" s="24">
        <f t="shared" si="1608"/>
        <v>1.0900000000000001</v>
      </c>
      <c r="AK262" s="24">
        <v>36.61</v>
      </c>
      <c r="AL262" s="24">
        <f>AJ262*AK262*2</f>
        <v>79.80980000000001</v>
      </c>
      <c r="AM262" s="24">
        <f>AL262-AN262</f>
        <v>79.80980000000001</v>
      </c>
      <c r="AN262" s="24"/>
      <c r="AO262" s="24">
        <f t="shared" si="1609"/>
        <v>2.2599999999999998</v>
      </c>
      <c r="AP262" s="24">
        <f t="shared" ref="AP262" si="1620">AG262+AL262</f>
        <v>162.17779999999999</v>
      </c>
      <c r="AQ262" s="24">
        <f t="shared" ref="AQ262" si="1621">AH262+AM262</f>
        <v>162.17779999999999</v>
      </c>
      <c r="AR262" s="24">
        <f t="shared" ref="AR262" si="1622">AI262+AN262</f>
        <v>0</v>
      </c>
    </row>
    <row r="263" spans="1:44" s="15" customFormat="1" ht="31.5" hidden="1" x14ac:dyDescent="0.25">
      <c r="A263" s="22" t="s">
        <v>117</v>
      </c>
      <c r="B263" s="28" t="s">
        <v>49</v>
      </c>
      <c r="C263" s="8"/>
      <c r="D263" s="8"/>
      <c r="E263" s="8">
        <f t="shared" ref="E263:G263" si="1623">E264+E265+E266+E267</f>
        <v>692.62375000000009</v>
      </c>
      <c r="F263" s="8">
        <f t="shared" si="1623"/>
        <v>692.62375000000009</v>
      </c>
      <c r="G263" s="8">
        <f t="shared" si="1623"/>
        <v>0</v>
      </c>
      <c r="H263" s="8"/>
      <c r="I263" s="8"/>
      <c r="J263" s="8">
        <f t="shared" ref="J263:L263" si="1624">J264+J265+J266+J267</f>
        <v>383.22</v>
      </c>
      <c r="K263" s="8">
        <f t="shared" si="1624"/>
        <v>383.22</v>
      </c>
      <c r="L263" s="8">
        <f t="shared" si="1624"/>
        <v>0</v>
      </c>
      <c r="M263" s="8"/>
      <c r="N263" s="8">
        <f t="shared" ref="N263:P263" si="1625">N264+N265+N266+N267</f>
        <v>1075.84375</v>
      </c>
      <c r="O263" s="8">
        <f t="shared" si="1625"/>
        <v>1075.84375</v>
      </c>
      <c r="P263" s="8">
        <f t="shared" si="1625"/>
        <v>0</v>
      </c>
      <c r="Q263" s="8"/>
      <c r="R263" s="8"/>
      <c r="S263" s="8">
        <f t="shared" ref="S263:U263" si="1626">S264+S265+S266+S267</f>
        <v>726.52125000000001</v>
      </c>
      <c r="T263" s="8">
        <f t="shared" si="1626"/>
        <v>726.52125000000001</v>
      </c>
      <c r="U263" s="8">
        <f t="shared" si="1626"/>
        <v>0</v>
      </c>
      <c r="V263" s="8"/>
      <c r="W263" s="8"/>
      <c r="X263" s="8">
        <f t="shared" ref="X263:Z263" si="1627">X264+X265+X266+X267</f>
        <v>398.52</v>
      </c>
      <c r="Y263" s="8">
        <f t="shared" si="1627"/>
        <v>398.52</v>
      </c>
      <c r="Z263" s="8">
        <f t="shared" si="1627"/>
        <v>0</v>
      </c>
      <c r="AA263" s="8"/>
      <c r="AB263" s="8">
        <f t="shared" ref="AB263:AD263" si="1628">AB264+AB265+AB266+AB267</f>
        <v>1125.04125</v>
      </c>
      <c r="AC263" s="8">
        <f t="shared" si="1628"/>
        <v>1125.04125</v>
      </c>
      <c r="AD263" s="8">
        <f t="shared" si="1628"/>
        <v>0</v>
      </c>
      <c r="AE263" s="8"/>
      <c r="AF263" s="8"/>
      <c r="AG263" s="8">
        <f t="shared" ref="AG263:AI263" si="1629">AG264+AG265+AG266+AG267</f>
        <v>755.52749999999992</v>
      </c>
      <c r="AH263" s="8">
        <f t="shared" si="1629"/>
        <v>755.52749999999992</v>
      </c>
      <c r="AI263" s="8">
        <f t="shared" si="1629"/>
        <v>0</v>
      </c>
      <c r="AJ263" s="8"/>
      <c r="AK263" s="8"/>
      <c r="AL263" s="8">
        <f t="shared" ref="AL263:AN263" si="1630">AL264+AL265+AL266+AL267</f>
        <v>414.46799999999996</v>
      </c>
      <c r="AM263" s="8">
        <f t="shared" si="1630"/>
        <v>414.46799999999996</v>
      </c>
      <c r="AN263" s="8">
        <f t="shared" si="1630"/>
        <v>0</v>
      </c>
      <c r="AO263" s="8"/>
      <c r="AP263" s="8">
        <f t="shared" ref="AP263:AR263" si="1631">AP264+AP265+AP266+AP267</f>
        <v>1169.9955</v>
      </c>
      <c r="AQ263" s="8">
        <f t="shared" si="1631"/>
        <v>1169.9955</v>
      </c>
      <c r="AR263" s="8">
        <f t="shared" si="1631"/>
        <v>0</v>
      </c>
    </row>
    <row r="264" spans="1:44" hidden="1" x14ac:dyDescent="0.25">
      <c r="A264" s="17"/>
      <c r="B264" s="3" t="s">
        <v>23</v>
      </c>
      <c r="C264" s="24">
        <v>4.55</v>
      </c>
      <c r="D264" s="24">
        <v>39.28</v>
      </c>
      <c r="E264" s="24">
        <f>C264*D264</f>
        <v>178.72399999999999</v>
      </c>
      <c r="F264" s="24">
        <f>E264-G264</f>
        <v>178.72399999999999</v>
      </c>
      <c r="G264" s="24"/>
      <c r="H264" s="24">
        <v>2.4</v>
      </c>
      <c r="I264" s="24">
        <v>41.2</v>
      </c>
      <c r="J264" s="24">
        <f>H264*I264</f>
        <v>98.88000000000001</v>
      </c>
      <c r="K264" s="24">
        <f>J264-L264</f>
        <v>98.88000000000001</v>
      </c>
      <c r="L264" s="24"/>
      <c r="M264" s="24">
        <f t="shared" ref="M264:M267" si="1632">C264+H264</f>
        <v>6.9499999999999993</v>
      </c>
      <c r="N264" s="24">
        <f t="shared" ref="N264:P265" si="1633">E264+J264</f>
        <v>277.60399999999998</v>
      </c>
      <c r="O264" s="24">
        <f t="shared" si="1633"/>
        <v>277.60399999999998</v>
      </c>
      <c r="P264" s="24">
        <f t="shared" si="1633"/>
        <v>0</v>
      </c>
      <c r="Q264" s="24">
        <f t="shared" ref="Q264:Q267" si="1634">C264</f>
        <v>4.55</v>
      </c>
      <c r="R264" s="24">
        <v>41.2</v>
      </c>
      <c r="S264" s="24">
        <f>Q264*R264</f>
        <v>187.46</v>
      </c>
      <c r="T264" s="24">
        <f>S264-U264</f>
        <v>187.46</v>
      </c>
      <c r="U264" s="24"/>
      <c r="V264" s="24">
        <f t="shared" ref="V264:V267" si="1635">H264</f>
        <v>2.4</v>
      </c>
      <c r="W264" s="24">
        <v>42.85</v>
      </c>
      <c r="X264" s="24">
        <f>V264*W264</f>
        <v>102.84</v>
      </c>
      <c r="Y264" s="24">
        <f>X264-Z264</f>
        <v>102.84</v>
      </c>
      <c r="Z264" s="24"/>
      <c r="AA264" s="24">
        <f t="shared" ref="AA264:AA267" si="1636">Q264+V264</f>
        <v>6.9499999999999993</v>
      </c>
      <c r="AB264" s="24">
        <f t="shared" ref="AB264:AD265" si="1637">S264+X264</f>
        <v>290.3</v>
      </c>
      <c r="AC264" s="24">
        <f t="shared" si="1637"/>
        <v>290.3</v>
      </c>
      <c r="AD264" s="24">
        <f t="shared" si="1637"/>
        <v>0</v>
      </c>
      <c r="AE264" s="24">
        <f t="shared" ref="AE264:AE267" si="1638">C264</f>
        <v>4.55</v>
      </c>
      <c r="AF264" s="24">
        <v>42.85</v>
      </c>
      <c r="AG264" s="24">
        <f>AE264*AF264</f>
        <v>194.9675</v>
      </c>
      <c r="AH264" s="24">
        <f>AG264-AI264</f>
        <v>194.9675</v>
      </c>
      <c r="AI264" s="24"/>
      <c r="AJ264" s="24">
        <f t="shared" ref="AJ264:AJ267" si="1639">V264</f>
        <v>2.4</v>
      </c>
      <c r="AK264" s="24">
        <v>44.56</v>
      </c>
      <c r="AL264" s="24">
        <f>AJ264*AK264</f>
        <v>106.944</v>
      </c>
      <c r="AM264" s="24">
        <f>AL264-AN264</f>
        <v>106.944</v>
      </c>
      <c r="AN264" s="24"/>
      <c r="AO264" s="24">
        <f t="shared" ref="AO264:AO267" si="1640">AE264+AJ264</f>
        <v>6.9499999999999993</v>
      </c>
      <c r="AP264" s="24">
        <f t="shared" ref="AP264:AP265" si="1641">AG264+AL264</f>
        <v>301.91149999999999</v>
      </c>
      <c r="AQ264" s="24">
        <f t="shared" ref="AQ264:AQ265" si="1642">AH264+AM264</f>
        <v>301.91149999999999</v>
      </c>
      <c r="AR264" s="24">
        <f t="shared" ref="AR264:AR265" si="1643">AI264+AN264</f>
        <v>0</v>
      </c>
    </row>
    <row r="265" spans="1:44" hidden="1" x14ac:dyDescent="0.25">
      <c r="A265" s="17"/>
      <c r="B265" s="3" t="s">
        <v>25</v>
      </c>
      <c r="C265" s="24">
        <v>4.55</v>
      </c>
      <c r="D265" s="24">
        <v>32.270000000000003</v>
      </c>
      <c r="E265" s="24">
        <f>C265*D265</f>
        <v>146.82850000000002</v>
      </c>
      <c r="F265" s="24">
        <f>E265-G265</f>
        <v>146.82850000000002</v>
      </c>
      <c r="G265" s="24"/>
      <c r="H265" s="24">
        <v>2.4</v>
      </c>
      <c r="I265" s="24">
        <v>33.85</v>
      </c>
      <c r="J265" s="24">
        <f>H265*I265</f>
        <v>81.239999999999995</v>
      </c>
      <c r="K265" s="24">
        <f>J265-L265</f>
        <v>81.239999999999995</v>
      </c>
      <c r="L265" s="24"/>
      <c r="M265" s="24">
        <f t="shared" si="1632"/>
        <v>6.9499999999999993</v>
      </c>
      <c r="N265" s="24">
        <f t="shared" si="1633"/>
        <v>228.06850000000003</v>
      </c>
      <c r="O265" s="24">
        <f t="shared" si="1633"/>
        <v>228.06850000000003</v>
      </c>
      <c r="P265" s="24">
        <f t="shared" si="1633"/>
        <v>0</v>
      </c>
      <c r="Q265" s="24">
        <f t="shared" si="1634"/>
        <v>4.55</v>
      </c>
      <c r="R265" s="24">
        <v>33.85</v>
      </c>
      <c r="S265" s="24">
        <f>Q265*R265</f>
        <v>154.01750000000001</v>
      </c>
      <c r="T265" s="24">
        <f>S265-U265</f>
        <v>154.01750000000001</v>
      </c>
      <c r="U265" s="24"/>
      <c r="V265" s="24">
        <f t="shared" si="1635"/>
        <v>2.4</v>
      </c>
      <c r="W265" s="24">
        <v>35.200000000000003</v>
      </c>
      <c r="X265" s="24">
        <f>V265*W265</f>
        <v>84.48</v>
      </c>
      <c r="Y265" s="24">
        <f>X265-Z265</f>
        <v>84.48</v>
      </c>
      <c r="Z265" s="24"/>
      <c r="AA265" s="24">
        <f t="shared" si="1636"/>
        <v>6.9499999999999993</v>
      </c>
      <c r="AB265" s="24">
        <f t="shared" si="1637"/>
        <v>238.4975</v>
      </c>
      <c r="AC265" s="24">
        <f t="shared" si="1637"/>
        <v>238.4975</v>
      </c>
      <c r="AD265" s="24">
        <f t="shared" si="1637"/>
        <v>0</v>
      </c>
      <c r="AE265" s="24">
        <f t="shared" si="1638"/>
        <v>4.55</v>
      </c>
      <c r="AF265" s="24">
        <v>35.200000000000003</v>
      </c>
      <c r="AG265" s="24">
        <f>AE265*AF265</f>
        <v>160.16</v>
      </c>
      <c r="AH265" s="24">
        <f>AG265-AI265</f>
        <v>160.16</v>
      </c>
      <c r="AI265" s="24"/>
      <c r="AJ265" s="24">
        <f t="shared" si="1639"/>
        <v>2.4</v>
      </c>
      <c r="AK265" s="24">
        <v>36.61</v>
      </c>
      <c r="AL265" s="24">
        <f>AJ265*AK265</f>
        <v>87.86399999999999</v>
      </c>
      <c r="AM265" s="24">
        <f>AL265-AN265</f>
        <v>87.86399999999999</v>
      </c>
      <c r="AN265" s="24"/>
      <c r="AO265" s="24">
        <f t="shared" si="1640"/>
        <v>6.9499999999999993</v>
      </c>
      <c r="AP265" s="24">
        <f t="shared" si="1641"/>
        <v>248.024</v>
      </c>
      <c r="AQ265" s="24">
        <f t="shared" si="1642"/>
        <v>248.024</v>
      </c>
      <c r="AR265" s="24">
        <f t="shared" si="1643"/>
        <v>0</v>
      </c>
    </row>
    <row r="266" spans="1:44" ht="31.5" hidden="1" x14ac:dyDescent="0.25">
      <c r="A266" s="17"/>
      <c r="B266" s="3" t="s">
        <v>157</v>
      </c>
      <c r="C266" s="24">
        <v>4.55</v>
      </c>
      <c r="D266" s="24">
        <v>32.270000000000003</v>
      </c>
      <c r="E266" s="24">
        <f>C266*D266*0.5</f>
        <v>73.41425000000001</v>
      </c>
      <c r="F266" s="24">
        <f>E266</f>
        <v>73.41425000000001</v>
      </c>
      <c r="G266" s="24"/>
      <c r="H266" s="24">
        <v>2.4</v>
      </c>
      <c r="I266" s="24">
        <v>33.85</v>
      </c>
      <c r="J266" s="24">
        <f>H266*I266*0.5</f>
        <v>40.619999999999997</v>
      </c>
      <c r="K266" s="24">
        <f>J266</f>
        <v>40.619999999999997</v>
      </c>
      <c r="L266" s="24"/>
      <c r="M266" s="24">
        <f t="shared" si="1632"/>
        <v>6.9499999999999993</v>
      </c>
      <c r="N266" s="24">
        <f>E266+J266</f>
        <v>114.03425000000001</v>
      </c>
      <c r="O266" s="24">
        <f>N266</f>
        <v>114.03425000000001</v>
      </c>
      <c r="P266" s="24">
        <v>0</v>
      </c>
      <c r="Q266" s="24">
        <f t="shared" si="1634"/>
        <v>4.55</v>
      </c>
      <c r="R266" s="24">
        <v>33.85</v>
      </c>
      <c r="S266" s="24">
        <f>Q266*R266*0.5</f>
        <v>77.008750000000006</v>
      </c>
      <c r="T266" s="24">
        <f>S266</f>
        <v>77.008750000000006</v>
      </c>
      <c r="U266" s="24"/>
      <c r="V266" s="24">
        <f t="shared" si="1635"/>
        <v>2.4</v>
      </c>
      <c r="W266" s="24">
        <v>35.200000000000003</v>
      </c>
      <c r="X266" s="24">
        <f>V266*W266*0.5</f>
        <v>42.24</v>
      </c>
      <c r="Y266" s="24">
        <f>X266</f>
        <v>42.24</v>
      </c>
      <c r="Z266" s="24"/>
      <c r="AA266" s="24">
        <f t="shared" si="1636"/>
        <v>6.9499999999999993</v>
      </c>
      <c r="AB266" s="24">
        <f>S266+X266</f>
        <v>119.24875</v>
      </c>
      <c r="AC266" s="24">
        <f>AB266</f>
        <v>119.24875</v>
      </c>
      <c r="AD266" s="24">
        <v>0</v>
      </c>
      <c r="AE266" s="24">
        <f t="shared" si="1638"/>
        <v>4.55</v>
      </c>
      <c r="AF266" s="24">
        <v>35.200000000000003</v>
      </c>
      <c r="AG266" s="24">
        <f>AE266*AF266*0.5</f>
        <v>80.08</v>
      </c>
      <c r="AH266" s="24">
        <f>AG266</f>
        <v>80.08</v>
      </c>
      <c r="AI266" s="24"/>
      <c r="AJ266" s="24">
        <f t="shared" si="1639"/>
        <v>2.4</v>
      </c>
      <c r="AK266" s="24">
        <v>36.61</v>
      </c>
      <c r="AL266" s="24">
        <f>AJ266*AK266*0.5</f>
        <v>43.931999999999995</v>
      </c>
      <c r="AM266" s="24">
        <f>AL266</f>
        <v>43.931999999999995</v>
      </c>
      <c r="AN266" s="24"/>
      <c r="AO266" s="24">
        <f t="shared" si="1640"/>
        <v>6.9499999999999993</v>
      </c>
      <c r="AP266" s="24">
        <f>AG266+AL266</f>
        <v>124.012</v>
      </c>
      <c r="AQ266" s="24">
        <f>AP266</f>
        <v>124.012</v>
      </c>
      <c r="AR266" s="24">
        <v>0</v>
      </c>
    </row>
    <row r="267" spans="1:44" ht="47.25" hidden="1" x14ac:dyDescent="0.25">
      <c r="A267" s="17"/>
      <c r="B267" s="3" t="s">
        <v>162</v>
      </c>
      <c r="C267" s="24">
        <v>4.55</v>
      </c>
      <c r="D267" s="24">
        <v>32.270000000000003</v>
      </c>
      <c r="E267" s="24">
        <f>C267*D267*2</f>
        <v>293.65700000000004</v>
      </c>
      <c r="F267" s="24">
        <f>E267-G267</f>
        <v>293.65700000000004</v>
      </c>
      <c r="G267" s="24"/>
      <c r="H267" s="24">
        <v>2.4</v>
      </c>
      <c r="I267" s="24">
        <v>33.85</v>
      </c>
      <c r="J267" s="24">
        <f>H267*I267*2</f>
        <v>162.47999999999999</v>
      </c>
      <c r="K267" s="24">
        <f>J267-L267</f>
        <v>162.47999999999999</v>
      </c>
      <c r="L267" s="24"/>
      <c r="M267" s="24">
        <f t="shared" si="1632"/>
        <v>6.9499999999999993</v>
      </c>
      <c r="N267" s="24">
        <f t="shared" ref="N267" si="1644">E267+J267</f>
        <v>456.13700000000006</v>
      </c>
      <c r="O267" s="24">
        <f t="shared" ref="O267" si="1645">F267+K267</f>
        <v>456.13700000000006</v>
      </c>
      <c r="P267" s="24">
        <f t="shared" ref="P267" si="1646">G267+L267</f>
        <v>0</v>
      </c>
      <c r="Q267" s="24">
        <f t="shared" si="1634"/>
        <v>4.55</v>
      </c>
      <c r="R267" s="24">
        <v>33.85</v>
      </c>
      <c r="S267" s="24">
        <f>Q267*R267*2</f>
        <v>308.03500000000003</v>
      </c>
      <c r="T267" s="24">
        <f>S267-U267</f>
        <v>308.03500000000003</v>
      </c>
      <c r="U267" s="24"/>
      <c r="V267" s="24">
        <f t="shared" si="1635"/>
        <v>2.4</v>
      </c>
      <c r="W267" s="24">
        <v>35.200000000000003</v>
      </c>
      <c r="X267" s="24">
        <f>V267*W267*2</f>
        <v>168.96</v>
      </c>
      <c r="Y267" s="24">
        <f>X267-Z267</f>
        <v>168.96</v>
      </c>
      <c r="Z267" s="24"/>
      <c r="AA267" s="24">
        <f t="shared" si="1636"/>
        <v>6.9499999999999993</v>
      </c>
      <c r="AB267" s="24">
        <f t="shared" ref="AB267" si="1647">S267+X267</f>
        <v>476.995</v>
      </c>
      <c r="AC267" s="24">
        <f t="shared" ref="AC267" si="1648">T267+Y267</f>
        <v>476.995</v>
      </c>
      <c r="AD267" s="24">
        <f t="shared" ref="AD267" si="1649">U267+Z267</f>
        <v>0</v>
      </c>
      <c r="AE267" s="24">
        <f t="shared" si="1638"/>
        <v>4.55</v>
      </c>
      <c r="AF267" s="24">
        <v>35.200000000000003</v>
      </c>
      <c r="AG267" s="24">
        <f>AE267*AF267*2</f>
        <v>320.32</v>
      </c>
      <c r="AH267" s="24">
        <f>AG267-AI267</f>
        <v>320.32</v>
      </c>
      <c r="AI267" s="24"/>
      <c r="AJ267" s="24">
        <f t="shared" si="1639"/>
        <v>2.4</v>
      </c>
      <c r="AK267" s="24">
        <v>36.61</v>
      </c>
      <c r="AL267" s="24">
        <f>AJ267*AK267*2</f>
        <v>175.72799999999998</v>
      </c>
      <c r="AM267" s="24">
        <f>AL267-AN267</f>
        <v>175.72799999999998</v>
      </c>
      <c r="AN267" s="24"/>
      <c r="AO267" s="24">
        <f t="shared" si="1640"/>
        <v>6.9499999999999993</v>
      </c>
      <c r="AP267" s="24">
        <f t="shared" ref="AP267" si="1650">AG267+AL267</f>
        <v>496.048</v>
      </c>
      <c r="AQ267" s="24">
        <f t="shared" ref="AQ267" si="1651">AH267+AM267</f>
        <v>496.048</v>
      </c>
      <c r="AR267" s="24">
        <f t="shared" ref="AR267" si="1652">AI267+AN267</f>
        <v>0</v>
      </c>
    </row>
    <row r="268" spans="1:44" s="15" customFormat="1" ht="31.5" hidden="1" x14ac:dyDescent="0.25">
      <c r="A268" s="22" t="s">
        <v>118</v>
      </c>
      <c r="B268" s="28" t="s">
        <v>152</v>
      </c>
      <c r="C268" s="8"/>
      <c r="D268" s="8"/>
      <c r="E268" s="8">
        <f t="shared" ref="E268" si="1653">E269+E270+E271+E272</f>
        <v>187.23675000000003</v>
      </c>
      <c r="F268" s="8">
        <f t="shared" ref="F268" si="1654">F269+F270+F271+F272</f>
        <v>187.23675000000003</v>
      </c>
      <c r="G268" s="8">
        <f t="shared" ref="G268" si="1655">G269+G270+G271+G272</f>
        <v>0</v>
      </c>
      <c r="H268" s="8"/>
      <c r="I268" s="8"/>
      <c r="J268" s="8">
        <f t="shared" ref="J268" si="1656">J269+J270+J271+J272</f>
        <v>73.450500000000005</v>
      </c>
      <c r="K268" s="8">
        <f t="shared" ref="K268" si="1657">K269+K270+K271+K272</f>
        <v>73.450500000000005</v>
      </c>
      <c r="L268" s="8">
        <f t="shared" ref="L268" si="1658">L269+L270+L271+L272</f>
        <v>0</v>
      </c>
      <c r="M268" s="8"/>
      <c r="N268" s="8">
        <f t="shared" ref="N268" si="1659">N269+N270+N271+N272</f>
        <v>260.68725000000006</v>
      </c>
      <c r="O268" s="8">
        <f t="shared" ref="O268" si="1660">O269+O270+O271+O272</f>
        <v>260.68725000000006</v>
      </c>
      <c r="P268" s="8">
        <f t="shared" ref="P268" si="1661">P269+P270+P271+P272</f>
        <v>0</v>
      </c>
      <c r="Q268" s="8"/>
      <c r="R268" s="8"/>
      <c r="S268" s="8">
        <f t="shared" ref="S268" si="1662">S269+S270+S271+S272</f>
        <v>196.40025</v>
      </c>
      <c r="T268" s="8">
        <f t="shared" ref="T268" si="1663">T269+T270+T271+T272</f>
        <v>196.40025</v>
      </c>
      <c r="U268" s="8">
        <f t="shared" ref="U268" si="1664">U269+U270+U271+U272</f>
        <v>0</v>
      </c>
      <c r="V268" s="8"/>
      <c r="W268" s="8"/>
      <c r="X268" s="8">
        <f t="shared" ref="X268" si="1665">X269+X270+X271+X272</f>
        <v>76.38300000000001</v>
      </c>
      <c r="Y268" s="8">
        <f t="shared" ref="Y268" si="1666">Y269+Y270+Y271+Y272</f>
        <v>76.38300000000001</v>
      </c>
      <c r="Z268" s="8">
        <f t="shared" ref="Z268" si="1667">Z269+Z270+Z271+Z272</f>
        <v>0</v>
      </c>
      <c r="AA268" s="8"/>
      <c r="AB268" s="8">
        <f t="shared" ref="AB268" si="1668">AB269+AB270+AB271+AB272</f>
        <v>272.78324999999995</v>
      </c>
      <c r="AC268" s="8">
        <f t="shared" ref="AC268" si="1669">AC269+AC270+AC271+AC272</f>
        <v>272.78324999999995</v>
      </c>
      <c r="AD268" s="8">
        <f t="shared" ref="AD268" si="1670">AD269+AD270+AD271+AD272</f>
        <v>0</v>
      </c>
      <c r="AE268" s="8"/>
      <c r="AF268" s="8"/>
      <c r="AG268" s="8">
        <f t="shared" ref="AG268:AI268" si="1671">AG269+AG270+AG271+AG272</f>
        <v>204.24149999999997</v>
      </c>
      <c r="AH268" s="8">
        <f t="shared" si="1671"/>
        <v>204.24149999999997</v>
      </c>
      <c r="AI268" s="8">
        <f t="shared" si="1671"/>
        <v>0</v>
      </c>
      <c r="AJ268" s="8"/>
      <c r="AK268" s="8"/>
      <c r="AL268" s="8">
        <f t="shared" ref="AL268:AN268" si="1672">AL269+AL270+AL271+AL272</f>
        <v>79.439700000000002</v>
      </c>
      <c r="AM268" s="8">
        <f t="shared" si="1672"/>
        <v>79.439700000000002</v>
      </c>
      <c r="AN268" s="8">
        <f t="shared" si="1672"/>
        <v>0</v>
      </c>
      <c r="AO268" s="8"/>
      <c r="AP268" s="8">
        <f t="shared" ref="AP268:AR268" si="1673">AP269+AP270+AP271+AP272</f>
        <v>283.68119999999999</v>
      </c>
      <c r="AQ268" s="8">
        <f t="shared" si="1673"/>
        <v>283.68119999999999</v>
      </c>
      <c r="AR268" s="8">
        <f t="shared" si="1673"/>
        <v>0</v>
      </c>
    </row>
    <row r="269" spans="1:44" hidden="1" x14ac:dyDescent="0.25">
      <c r="A269" s="17"/>
      <c r="B269" s="3" t="s">
        <v>23</v>
      </c>
      <c r="C269" s="24">
        <v>1.23</v>
      </c>
      <c r="D269" s="24">
        <v>39.28</v>
      </c>
      <c r="E269" s="24">
        <f>C269*D269</f>
        <v>48.314399999999999</v>
      </c>
      <c r="F269" s="24">
        <f>E269-G269</f>
        <v>48.314399999999999</v>
      </c>
      <c r="G269" s="24"/>
      <c r="H269" s="24">
        <v>0.46</v>
      </c>
      <c r="I269" s="24">
        <v>41.2</v>
      </c>
      <c r="J269" s="24">
        <f>H269*I269</f>
        <v>18.952000000000002</v>
      </c>
      <c r="K269" s="24">
        <f>J269-L269</f>
        <v>18.952000000000002</v>
      </c>
      <c r="L269" s="24"/>
      <c r="M269" s="24">
        <f t="shared" ref="M269:M272" si="1674">C269+H269</f>
        <v>1.69</v>
      </c>
      <c r="N269" s="24">
        <f t="shared" ref="N269:P270" si="1675">E269+J269</f>
        <v>67.266400000000004</v>
      </c>
      <c r="O269" s="24">
        <f t="shared" si="1675"/>
        <v>67.266400000000004</v>
      </c>
      <c r="P269" s="24">
        <f t="shared" si="1675"/>
        <v>0</v>
      </c>
      <c r="Q269" s="24">
        <f t="shared" ref="Q269:Q272" si="1676">C269</f>
        <v>1.23</v>
      </c>
      <c r="R269" s="24">
        <v>41.2</v>
      </c>
      <c r="S269" s="24">
        <f>Q269*R269</f>
        <v>50.676000000000002</v>
      </c>
      <c r="T269" s="24">
        <f>S269-U269</f>
        <v>50.676000000000002</v>
      </c>
      <c r="U269" s="24"/>
      <c r="V269" s="24">
        <f t="shared" ref="V269:V272" si="1677">H269</f>
        <v>0.46</v>
      </c>
      <c r="W269" s="24">
        <v>42.85</v>
      </c>
      <c r="X269" s="24">
        <f>V269*W269</f>
        <v>19.711000000000002</v>
      </c>
      <c r="Y269" s="24">
        <f>X269-Z269</f>
        <v>19.711000000000002</v>
      </c>
      <c r="Z269" s="24"/>
      <c r="AA269" s="24">
        <f t="shared" ref="AA269:AA272" si="1678">Q269+V269</f>
        <v>1.69</v>
      </c>
      <c r="AB269" s="24">
        <f t="shared" ref="AB269:AD270" si="1679">S269+X269</f>
        <v>70.387</v>
      </c>
      <c r="AC269" s="24">
        <f t="shared" si="1679"/>
        <v>70.387</v>
      </c>
      <c r="AD269" s="24">
        <f t="shared" si="1679"/>
        <v>0</v>
      </c>
      <c r="AE269" s="24">
        <f t="shared" ref="AE269:AE272" si="1680">C269</f>
        <v>1.23</v>
      </c>
      <c r="AF269" s="24">
        <v>42.85</v>
      </c>
      <c r="AG269" s="24">
        <f>AE269*AF269</f>
        <v>52.705500000000001</v>
      </c>
      <c r="AH269" s="24">
        <f>AG269-AI269</f>
        <v>52.705500000000001</v>
      </c>
      <c r="AI269" s="24"/>
      <c r="AJ269" s="24">
        <f t="shared" ref="AJ269:AJ272" si="1681">H269</f>
        <v>0.46</v>
      </c>
      <c r="AK269" s="24">
        <v>44.56</v>
      </c>
      <c r="AL269" s="24">
        <f>AJ269*AK269</f>
        <v>20.497600000000002</v>
      </c>
      <c r="AM269" s="24">
        <f>AL269-AN269</f>
        <v>20.497600000000002</v>
      </c>
      <c r="AN269" s="24"/>
      <c r="AO269" s="24">
        <f t="shared" ref="AO269:AO272" si="1682">AE269+AJ269</f>
        <v>1.69</v>
      </c>
      <c r="AP269" s="24">
        <f t="shared" ref="AP269:AP270" si="1683">AG269+AL269</f>
        <v>73.203100000000006</v>
      </c>
      <c r="AQ269" s="24">
        <f t="shared" ref="AQ269:AQ270" si="1684">AH269+AM269</f>
        <v>73.203100000000006</v>
      </c>
      <c r="AR269" s="24">
        <f t="shared" ref="AR269:AR270" si="1685">AI269+AN269</f>
        <v>0</v>
      </c>
    </row>
    <row r="270" spans="1:44" hidden="1" x14ac:dyDescent="0.25">
      <c r="A270" s="17"/>
      <c r="B270" s="3" t="s">
        <v>25</v>
      </c>
      <c r="C270" s="24">
        <v>1.23</v>
      </c>
      <c r="D270" s="24">
        <v>32.270000000000003</v>
      </c>
      <c r="E270" s="24">
        <f>C270*D270</f>
        <v>39.692100000000003</v>
      </c>
      <c r="F270" s="24">
        <f>E270-G270</f>
        <v>39.692100000000003</v>
      </c>
      <c r="G270" s="24"/>
      <c r="H270" s="24">
        <v>0.46</v>
      </c>
      <c r="I270" s="24">
        <v>33.85</v>
      </c>
      <c r="J270" s="24">
        <f>H270*I270</f>
        <v>15.571000000000002</v>
      </c>
      <c r="K270" s="24">
        <f>J270-L270</f>
        <v>15.571000000000002</v>
      </c>
      <c r="L270" s="24"/>
      <c r="M270" s="24">
        <f t="shared" si="1674"/>
        <v>1.69</v>
      </c>
      <c r="N270" s="24">
        <f t="shared" si="1675"/>
        <v>55.263100000000009</v>
      </c>
      <c r="O270" s="24">
        <f t="shared" si="1675"/>
        <v>55.263100000000009</v>
      </c>
      <c r="P270" s="24">
        <f t="shared" si="1675"/>
        <v>0</v>
      </c>
      <c r="Q270" s="24">
        <f t="shared" si="1676"/>
        <v>1.23</v>
      </c>
      <c r="R270" s="24">
        <v>33.85</v>
      </c>
      <c r="S270" s="24">
        <f>Q270*R270</f>
        <v>41.6355</v>
      </c>
      <c r="T270" s="24">
        <f>S270-U270</f>
        <v>41.6355</v>
      </c>
      <c r="U270" s="24"/>
      <c r="V270" s="24">
        <f t="shared" si="1677"/>
        <v>0.46</v>
      </c>
      <c r="W270" s="24">
        <v>35.200000000000003</v>
      </c>
      <c r="X270" s="24">
        <f>V270*W270</f>
        <v>16.192000000000004</v>
      </c>
      <c r="Y270" s="24">
        <f>X270-Z270</f>
        <v>16.192000000000004</v>
      </c>
      <c r="Z270" s="24"/>
      <c r="AA270" s="24">
        <f t="shared" si="1678"/>
        <v>1.69</v>
      </c>
      <c r="AB270" s="24">
        <f t="shared" si="1679"/>
        <v>57.827500000000001</v>
      </c>
      <c r="AC270" s="24">
        <f t="shared" si="1679"/>
        <v>57.827500000000001</v>
      </c>
      <c r="AD270" s="24">
        <f t="shared" si="1679"/>
        <v>0</v>
      </c>
      <c r="AE270" s="24">
        <f t="shared" si="1680"/>
        <v>1.23</v>
      </c>
      <c r="AF270" s="24">
        <v>35.200000000000003</v>
      </c>
      <c r="AG270" s="24">
        <f>AE270*AF270</f>
        <v>43.295999999999999</v>
      </c>
      <c r="AH270" s="24">
        <f>AG270-AI270</f>
        <v>43.295999999999999</v>
      </c>
      <c r="AI270" s="24"/>
      <c r="AJ270" s="24">
        <f t="shared" si="1681"/>
        <v>0.46</v>
      </c>
      <c r="AK270" s="24">
        <v>36.61</v>
      </c>
      <c r="AL270" s="24">
        <f>AJ270*AK270</f>
        <v>16.840600000000002</v>
      </c>
      <c r="AM270" s="24">
        <f>AL270-AN270</f>
        <v>16.840600000000002</v>
      </c>
      <c r="AN270" s="24"/>
      <c r="AO270" s="24">
        <f t="shared" si="1682"/>
        <v>1.69</v>
      </c>
      <c r="AP270" s="24">
        <f t="shared" si="1683"/>
        <v>60.136600000000001</v>
      </c>
      <c r="AQ270" s="24">
        <f t="shared" si="1684"/>
        <v>60.136600000000001</v>
      </c>
      <c r="AR270" s="24">
        <f t="shared" si="1685"/>
        <v>0</v>
      </c>
    </row>
    <row r="271" spans="1:44" ht="31.5" hidden="1" x14ac:dyDescent="0.25">
      <c r="A271" s="17"/>
      <c r="B271" s="3" t="s">
        <v>157</v>
      </c>
      <c r="C271" s="24">
        <v>1.23</v>
      </c>
      <c r="D271" s="24">
        <v>32.270000000000003</v>
      </c>
      <c r="E271" s="24">
        <f>C271*D271*0.5</f>
        <v>19.846050000000002</v>
      </c>
      <c r="F271" s="24">
        <f>E271</f>
        <v>19.846050000000002</v>
      </c>
      <c r="G271" s="24"/>
      <c r="H271" s="24">
        <v>0.46</v>
      </c>
      <c r="I271" s="24">
        <v>33.85</v>
      </c>
      <c r="J271" s="24">
        <f>H271*I271*0.5</f>
        <v>7.7855000000000008</v>
      </c>
      <c r="K271" s="24">
        <f>J271</f>
        <v>7.7855000000000008</v>
      </c>
      <c r="L271" s="24"/>
      <c r="M271" s="24">
        <f t="shared" si="1674"/>
        <v>1.69</v>
      </c>
      <c r="N271" s="24">
        <f>E271+J271</f>
        <v>27.631550000000004</v>
      </c>
      <c r="O271" s="24">
        <f>N271</f>
        <v>27.631550000000004</v>
      </c>
      <c r="P271" s="24">
        <v>0</v>
      </c>
      <c r="Q271" s="24">
        <f t="shared" si="1676"/>
        <v>1.23</v>
      </c>
      <c r="R271" s="24">
        <v>33.85</v>
      </c>
      <c r="S271" s="24">
        <f>Q271*R271*0.5</f>
        <v>20.81775</v>
      </c>
      <c r="T271" s="24">
        <f>S271</f>
        <v>20.81775</v>
      </c>
      <c r="U271" s="24"/>
      <c r="V271" s="24">
        <f t="shared" si="1677"/>
        <v>0.46</v>
      </c>
      <c r="W271" s="24">
        <v>35.200000000000003</v>
      </c>
      <c r="X271" s="24">
        <f>V271*W271*0.5</f>
        <v>8.0960000000000019</v>
      </c>
      <c r="Y271" s="24">
        <f>X271</f>
        <v>8.0960000000000019</v>
      </c>
      <c r="Z271" s="24"/>
      <c r="AA271" s="24">
        <f t="shared" si="1678"/>
        <v>1.69</v>
      </c>
      <c r="AB271" s="24">
        <f>S271+X271</f>
        <v>28.91375</v>
      </c>
      <c r="AC271" s="24">
        <f>AB271</f>
        <v>28.91375</v>
      </c>
      <c r="AD271" s="24">
        <v>0</v>
      </c>
      <c r="AE271" s="24">
        <f t="shared" si="1680"/>
        <v>1.23</v>
      </c>
      <c r="AF271" s="24">
        <v>35.200000000000003</v>
      </c>
      <c r="AG271" s="24">
        <f>AE271*AF271*0.5</f>
        <v>21.648</v>
      </c>
      <c r="AH271" s="24">
        <f>AG271</f>
        <v>21.648</v>
      </c>
      <c r="AI271" s="24"/>
      <c r="AJ271" s="24">
        <f t="shared" si="1681"/>
        <v>0.46</v>
      </c>
      <c r="AK271" s="24">
        <v>36.61</v>
      </c>
      <c r="AL271" s="24">
        <f>AJ271*AK271*0.5</f>
        <v>8.420300000000001</v>
      </c>
      <c r="AM271" s="24">
        <f>AL271</f>
        <v>8.420300000000001</v>
      </c>
      <c r="AN271" s="24"/>
      <c r="AO271" s="24">
        <f t="shared" si="1682"/>
        <v>1.69</v>
      </c>
      <c r="AP271" s="24">
        <f>AG271+AL271</f>
        <v>30.068300000000001</v>
      </c>
      <c r="AQ271" s="24">
        <f>AP271</f>
        <v>30.068300000000001</v>
      </c>
      <c r="AR271" s="24">
        <v>0</v>
      </c>
    </row>
    <row r="272" spans="1:44" ht="47.25" hidden="1" x14ac:dyDescent="0.25">
      <c r="A272" s="17"/>
      <c r="B272" s="3" t="s">
        <v>162</v>
      </c>
      <c r="C272" s="24">
        <v>1.23</v>
      </c>
      <c r="D272" s="24">
        <v>32.270000000000003</v>
      </c>
      <c r="E272" s="24">
        <f>C272*D272*2</f>
        <v>79.384200000000007</v>
      </c>
      <c r="F272" s="24">
        <f>E272-G272</f>
        <v>79.384200000000007</v>
      </c>
      <c r="G272" s="24"/>
      <c r="H272" s="24">
        <v>0.46</v>
      </c>
      <c r="I272" s="24">
        <v>33.85</v>
      </c>
      <c r="J272" s="24">
        <f>H272*I272*2</f>
        <v>31.142000000000003</v>
      </c>
      <c r="K272" s="24">
        <f>J272-L272</f>
        <v>31.142000000000003</v>
      </c>
      <c r="L272" s="24"/>
      <c r="M272" s="24">
        <f t="shared" si="1674"/>
        <v>1.69</v>
      </c>
      <c r="N272" s="24">
        <f t="shared" ref="N272" si="1686">E272+J272</f>
        <v>110.52620000000002</v>
      </c>
      <c r="O272" s="24">
        <f t="shared" ref="O272" si="1687">F272+K272</f>
        <v>110.52620000000002</v>
      </c>
      <c r="P272" s="24">
        <f t="shared" ref="P272" si="1688">G272+L272</f>
        <v>0</v>
      </c>
      <c r="Q272" s="24">
        <f t="shared" si="1676"/>
        <v>1.23</v>
      </c>
      <c r="R272" s="24">
        <v>33.85</v>
      </c>
      <c r="S272" s="24">
        <f>Q272*R272*2</f>
        <v>83.271000000000001</v>
      </c>
      <c r="T272" s="24">
        <f>S272-U272</f>
        <v>83.271000000000001</v>
      </c>
      <c r="U272" s="24"/>
      <c r="V272" s="24">
        <f t="shared" si="1677"/>
        <v>0.46</v>
      </c>
      <c r="W272" s="24">
        <v>35.200000000000003</v>
      </c>
      <c r="X272" s="24">
        <f>V272*W272*2</f>
        <v>32.384000000000007</v>
      </c>
      <c r="Y272" s="24">
        <f>X272-Z272</f>
        <v>32.384000000000007</v>
      </c>
      <c r="Z272" s="24"/>
      <c r="AA272" s="24">
        <f t="shared" si="1678"/>
        <v>1.69</v>
      </c>
      <c r="AB272" s="24">
        <f t="shared" ref="AB272" si="1689">S272+X272</f>
        <v>115.655</v>
      </c>
      <c r="AC272" s="24">
        <f t="shared" ref="AC272" si="1690">T272+Y272</f>
        <v>115.655</v>
      </c>
      <c r="AD272" s="24">
        <f t="shared" ref="AD272" si="1691">U272+Z272</f>
        <v>0</v>
      </c>
      <c r="AE272" s="24">
        <f t="shared" si="1680"/>
        <v>1.23</v>
      </c>
      <c r="AF272" s="24">
        <v>35.200000000000003</v>
      </c>
      <c r="AG272" s="24">
        <f>AE272*AF272*2</f>
        <v>86.591999999999999</v>
      </c>
      <c r="AH272" s="24">
        <f>AG272-AI272</f>
        <v>86.591999999999999</v>
      </c>
      <c r="AI272" s="24"/>
      <c r="AJ272" s="24">
        <f t="shared" si="1681"/>
        <v>0.46</v>
      </c>
      <c r="AK272" s="24">
        <v>36.61</v>
      </c>
      <c r="AL272" s="24">
        <f>AJ272*AK272*2</f>
        <v>33.681200000000004</v>
      </c>
      <c r="AM272" s="24">
        <f>AL272-AN272</f>
        <v>33.681200000000004</v>
      </c>
      <c r="AN272" s="24"/>
      <c r="AO272" s="24">
        <f t="shared" si="1682"/>
        <v>1.69</v>
      </c>
      <c r="AP272" s="24">
        <f t="shared" ref="AP272" si="1692">AG272+AL272</f>
        <v>120.2732</v>
      </c>
      <c r="AQ272" s="24">
        <f t="shared" ref="AQ272" si="1693">AH272+AM272</f>
        <v>120.2732</v>
      </c>
      <c r="AR272" s="24">
        <f t="shared" ref="AR272" si="1694">AI272+AN272</f>
        <v>0</v>
      </c>
    </row>
    <row r="273" spans="1:44" s="15" customFormat="1" ht="31.5" hidden="1" x14ac:dyDescent="0.25">
      <c r="A273" s="22" t="s">
        <v>119</v>
      </c>
      <c r="B273" s="28" t="s">
        <v>153</v>
      </c>
      <c r="C273" s="8"/>
      <c r="D273" s="8"/>
      <c r="E273" s="8">
        <f t="shared" ref="E273" si="1695">E274+E275+E276+E277</f>
        <v>88.290499999999994</v>
      </c>
      <c r="F273" s="8">
        <f t="shared" ref="F273" si="1696">F274+F275+F276+F277</f>
        <v>88.290499999999994</v>
      </c>
      <c r="G273" s="8">
        <f t="shared" ref="G273" si="1697">G274+G275+G276+G277</f>
        <v>0</v>
      </c>
      <c r="H273" s="8"/>
      <c r="I273" s="8"/>
      <c r="J273" s="8">
        <f t="shared" ref="J273" si="1698">J274+J275+J276+J277</f>
        <v>71.853750000000019</v>
      </c>
      <c r="K273" s="8">
        <f t="shared" ref="K273" si="1699">K274+K275+K276+K277</f>
        <v>71.853750000000019</v>
      </c>
      <c r="L273" s="8">
        <f t="shared" ref="L273" si="1700">L274+L275+L276+L277</f>
        <v>0</v>
      </c>
      <c r="M273" s="8"/>
      <c r="N273" s="8">
        <f t="shared" ref="N273" si="1701">N274+N275+N276+N277</f>
        <v>160.14425</v>
      </c>
      <c r="O273" s="8">
        <f t="shared" ref="O273" si="1702">O274+O275+O276+O277</f>
        <v>160.14425</v>
      </c>
      <c r="P273" s="8">
        <f t="shared" ref="P273" si="1703">P274+P275+P276+P277</f>
        <v>0</v>
      </c>
      <c r="Q273" s="8"/>
      <c r="R273" s="8"/>
      <c r="S273" s="8">
        <f t="shared" ref="S273" si="1704">S274+S275+S276+S277</f>
        <v>92.611499999999992</v>
      </c>
      <c r="T273" s="8">
        <f t="shared" ref="T273" si="1705">T274+T275+T276+T277</f>
        <v>92.611499999999992</v>
      </c>
      <c r="U273" s="8">
        <f t="shared" ref="U273" si="1706">U274+U275+U276+U277</f>
        <v>0</v>
      </c>
      <c r="V273" s="8"/>
      <c r="W273" s="8"/>
      <c r="X273" s="8">
        <f t="shared" ref="X273" si="1707">X274+X275+X276+X277</f>
        <v>74.722500000000011</v>
      </c>
      <c r="Y273" s="8">
        <f t="shared" ref="Y273" si="1708">Y274+Y275+Y276+Y277</f>
        <v>74.722500000000011</v>
      </c>
      <c r="Z273" s="8">
        <f t="shared" ref="Z273" si="1709">Z274+Z275+Z276+Z277</f>
        <v>0</v>
      </c>
      <c r="AA273" s="8"/>
      <c r="AB273" s="8">
        <f t="shared" ref="AB273" si="1710">AB274+AB275+AB276+AB277</f>
        <v>167.334</v>
      </c>
      <c r="AC273" s="8">
        <f t="shared" ref="AC273" si="1711">AC274+AC275+AC276+AC277</f>
        <v>167.334</v>
      </c>
      <c r="AD273" s="8">
        <f t="shared" ref="AD273" si="1712">AD274+AD275+AD276+AD277</f>
        <v>0</v>
      </c>
      <c r="AE273" s="8"/>
      <c r="AF273" s="8"/>
      <c r="AG273" s="8">
        <f t="shared" ref="AG273:AI273" si="1713">AG274+AG275+AG276+AG277</f>
        <v>96.308999999999997</v>
      </c>
      <c r="AH273" s="8">
        <f t="shared" si="1713"/>
        <v>96.308999999999997</v>
      </c>
      <c r="AI273" s="8">
        <f t="shared" si="1713"/>
        <v>0</v>
      </c>
      <c r="AJ273" s="8"/>
      <c r="AK273" s="8"/>
      <c r="AL273" s="8">
        <f t="shared" ref="AL273:AN273" si="1714">AL274+AL275+AL276+AL277</f>
        <v>77.71275</v>
      </c>
      <c r="AM273" s="8">
        <f t="shared" si="1714"/>
        <v>77.71275</v>
      </c>
      <c r="AN273" s="8">
        <f t="shared" si="1714"/>
        <v>0</v>
      </c>
      <c r="AO273" s="8"/>
      <c r="AP273" s="8">
        <f t="shared" ref="AP273:AR273" si="1715">AP274+AP275+AP276+AP277</f>
        <v>174.02175</v>
      </c>
      <c r="AQ273" s="8">
        <f t="shared" si="1715"/>
        <v>174.02175</v>
      </c>
      <c r="AR273" s="8">
        <f t="shared" si="1715"/>
        <v>0</v>
      </c>
    </row>
    <row r="274" spans="1:44" hidden="1" x14ac:dyDescent="0.25">
      <c r="A274" s="17"/>
      <c r="B274" s="3" t="s">
        <v>23</v>
      </c>
      <c r="C274" s="24">
        <v>0.57999999999999996</v>
      </c>
      <c r="D274" s="24">
        <v>39.28</v>
      </c>
      <c r="E274" s="24">
        <f>C274*D274</f>
        <v>22.782399999999999</v>
      </c>
      <c r="F274" s="24">
        <f>E274-G274</f>
        <v>22.782399999999999</v>
      </c>
      <c r="G274" s="24"/>
      <c r="H274" s="24">
        <v>0.45</v>
      </c>
      <c r="I274" s="24">
        <v>41.2</v>
      </c>
      <c r="J274" s="24">
        <f>H274*I274</f>
        <v>18.540000000000003</v>
      </c>
      <c r="K274" s="24">
        <f>J274-L274</f>
        <v>18.540000000000003</v>
      </c>
      <c r="L274" s="24"/>
      <c r="M274" s="24">
        <f t="shared" ref="M274:M277" si="1716">C274+H274</f>
        <v>1.03</v>
      </c>
      <c r="N274" s="24">
        <f t="shared" ref="N274:P275" si="1717">E274+J274</f>
        <v>41.322400000000002</v>
      </c>
      <c r="O274" s="24">
        <f t="shared" si="1717"/>
        <v>41.322400000000002</v>
      </c>
      <c r="P274" s="24">
        <f t="shared" si="1717"/>
        <v>0</v>
      </c>
      <c r="Q274" s="24">
        <f t="shared" ref="Q274:Q277" si="1718">C274</f>
        <v>0.57999999999999996</v>
      </c>
      <c r="R274" s="24">
        <v>41.2</v>
      </c>
      <c r="S274" s="24">
        <f>Q274*R274</f>
        <v>23.896000000000001</v>
      </c>
      <c r="T274" s="24">
        <f>S274-U274</f>
        <v>23.896000000000001</v>
      </c>
      <c r="U274" s="24"/>
      <c r="V274" s="24">
        <f t="shared" ref="V274:V277" si="1719">H274</f>
        <v>0.45</v>
      </c>
      <c r="W274" s="24">
        <v>42.85</v>
      </c>
      <c r="X274" s="24">
        <f>V274*W274</f>
        <v>19.282500000000002</v>
      </c>
      <c r="Y274" s="24">
        <f>X274-Z274</f>
        <v>19.282500000000002</v>
      </c>
      <c r="Z274" s="24"/>
      <c r="AA274" s="24">
        <f t="shared" ref="AA274:AA277" si="1720">Q274+V274</f>
        <v>1.03</v>
      </c>
      <c r="AB274" s="24">
        <f t="shared" ref="AB274:AD275" si="1721">S274+X274</f>
        <v>43.1785</v>
      </c>
      <c r="AC274" s="24">
        <f t="shared" si="1721"/>
        <v>43.1785</v>
      </c>
      <c r="AD274" s="24">
        <f t="shared" si="1721"/>
        <v>0</v>
      </c>
      <c r="AE274" s="24">
        <f t="shared" ref="AE274:AE277" si="1722">C274</f>
        <v>0.57999999999999996</v>
      </c>
      <c r="AF274" s="24">
        <v>42.85</v>
      </c>
      <c r="AG274" s="24">
        <f>AE274*AF274</f>
        <v>24.852999999999998</v>
      </c>
      <c r="AH274" s="24">
        <f>AG274-AI274</f>
        <v>24.852999999999998</v>
      </c>
      <c r="AI274" s="24"/>
      <c r="AJ274" s="24">
        <f t="shared" ref="AJ274:AJ277" si="1723">H274</f>
        <v>0.45</v>
      </c>
      <c r="AK274" s="24">
        <v>44.56</v>
      </c>
      <c r="AL274" s="24">
        <f>AJ274*AK274</f>
        <v>20.052000000000003</v>
      </c>
      <c r="AM274" s="24">
        <f>AL274-AN274</f>
        <v>20.052000000000003</v>
      </c>
      <c r="AN274" s="24"/>
      <c r="AO274" s="24">
        <f t="shared" ref="AO274:AO277" si="1724">AE274+AJ274</f>
        <v>1.03</v>
      </c>
      <c r="AP274" s="24">
        <f t="shared" ref="AP274:AP275" si="1725">AG274+AL274</f>
        <v>44.905000000000001</v>
      </c>
      <c r="AQ274" s="24">
        <f t="shared" ref="AQ274:AQ275" si="1726">AH274+AM274</f>
        <v>44.905000000000001</v>
      </c>
      <c r="AR274" s="24">
        <f t="shared" ref="AR274:AR275" si="1727">AI274+AN274</f>
        <v>0</v>
      </c>
    </row>
    <row r="275" spans="1:44" hidden="1" x14ac:dyDescent="0.25">
      <c r="A275" s="17"/>
      <c r="B275" s="3" t="s">
        <v>25</v>
      </c>
      <c r="C275" s="24">
        <v>0.57999999999999996</v>
      </c>
      <c r="D275" s="24">
        <v>32.270000000000003</v>
      </c>
      <c r="E275" s="24">
        <f>C275*D275</f>
        <v>18.7166</v>
      </c>
      <c r="F275" s="24">
        <f>E275-G275</f>
        <v>18.7166</v>
      </c>
      <c r="G275" s="24"/>
      <c r="H275" s="24">
        <v>0.45</v>
      </c>
      <c r="I275" s="24">
        <v>33.85</v>
      </c>
      <c r="J275" s="24">
        <f>H275*I275</f>
        <v>15.232500000000002</v>
      </c>
      <c r="K275" s="24">
        <f>J275-L275</f>
        <v>15.232500000000002</v>
      </c>
      <c r="L275" s="24"/>
      <c r="M275" s="24">
        <f t="shared" si="1716"/>
        <v>1.03</v>
      </c>
      <c r="N275" s="24">
        <f t="shared" si="1717"/>
        <v>33.949100000000001</v>
      </c>
      <c r="O275" s="24">
        <f t="shared" si="1717"/>
        <v>33.949100000000001</v>
      </c>
      <c r="P275" s="24">
        <f t="shared" si="1717"/>
        <v>0</v>
      </c>
      <c r="Q275" s="24">
        <f t="shared" si="1718"/>
        <v>0.57999999999999996</v>
      </c>
      <c r="R275" s="24">
        <v>33.85</v>
      </c>
      <c r="S275" s="24">
        <f>Q275*R275</f>
        <v>19.632999999999999</v>
      </c>
      <c r="T275" s="24">
        <f>S275-U275</f>
        <v>19.632999999999999</v>
      </c>
      <c r="U275" s="24"/>
      <c r="V275" s="24">
        <f t="shared" si="1719"/>
        <v>0.45</v>
      </c>
      <c r="W275" s="24">
        <v>35.200000000000003</v>
      </c>
      <c r="X275" s="24">
        <f>V275*W275</f>
        <v>15.840000000000002</v>
      </c>
      <c r="Y275" s="24">
        <f>X275-Z275</f>
        <v>15.840000000000002</v>
      </c>
      <c r="Z275" s="24"/>
      <c r="AA275" s="24">
        <f t="shared" si="1720"/>
        <v>1.03</v>
      </c>
      <c r="AB275" s="24">
        <f t="shared" si="1721"/>
        <v>35.472999999999999</v>
      </c>
      <c r="AC275" s="24">
        <f t="shared" si="1721"/>
        <v>35.472999999999999</v>
      </c>
      <c r="AD275" s="24">
        <f t="shared" si="1721"/>
        <v>0</v>
      </c>
      <c r="AE275" s="24">
        <f t="shared" si="1722"/>
        <v>0.57999999999999996</v>
      </c>
      <c r="AF275" s="24">
        <v>35.200000000000003</v>
      </c>
      <c r="AG275" s="24">
        <f>AE275*AF275</f>
        <v>20.416</v>
      </c>
      <c r="AH275" s="24">
        <f>AG275-AI275</f>
        <v>20.416</v>
      </c>
      <c r="AI275" s="24"/>
      <c r="AJ275" s="24">
        <f t="shared" si="1723"/>
        <v>0.45</v>
      </c>
      <c r="AK275" s="24">
        <v>36.61</v>
      </c>
      <c r="AL275" s="24">
        <f>AJ275*AK275</f>
        <v>16.474499999999999</v>
      </c>
      <c r="AM275" s="24">
        <f>AL275-AN275</f>
        <v>16.474499999999999</v>
      </c>
      <c r="AN275" s="24"/>
      <c r="AO275" s="24">
        <f t="shared" si="1724"/>
        <v>1.03</v>
      </c>
      <c r="AP275" s="24">
        <f t="shared" si="1725"/>
        <v>36.890500000000003</v>
      </c>
      <c r="AQ275" s="24">
        <f t="shared" si="1726"/>
        <v>36.890500000000003</v>
      </c>
      <c r="AR275" s="24">
        <f t="shared" si="1727"/>
        <v>0</v>
      </c>
    </row>
    <row r="276" spans="1:44" ht="31.5" hidden="1" x14ac:dyDescent="0.25">
      <c r="A276" s="17"/>
      <c r="B276" s="3" t="s">
        <v>157</v>
      </c>
      <c r="C276" s="24">
        <v>0.57999999999999996</v>
      </c>
      <c r="D276" s="24">
        <v>32.270000000000003</v>
      </c>
      <c r="E276" s="24">
        <f>C276*D276*0.5</f>
        <v>9.3582999999999998</v>
      </c>
      <c r="F276" s="24">
        <f>E276</f>
        <v>9.3582999999999998</v>
      </c>
      <c r="G276" s="24"/>
      <c r="H276" s="24">
        <v>0.45</v>
      </c>
      <c r="I276" s="24">
        <v>33.85</v>
      </c>
      <c r="J276" s="24">
        <f>H276*I276*0.5</f>
        <v>7.6162500000000009</v>
      </c>
      <c r="K276" s="24">
        <f>J276</f>
        <v>7.6162500000000009</v>
      </c>
      <c r="L276" s="24"/>
      <c r="M276" s="24">
        <f t="shared" si="1716"/>
        <v>1.03</v>
      </c>
      <c r="N276" s="24">
        <f>E276+J276</f>
        <v>16.974550000000001</v>
      </c>
      <c r="O276" s="24">
        <f>N276</f>
        <v>16.974550000000001</v>
      </c>
      <c r="P276" s="24">
        <v>0</v>
      </c>
      <c r="Q276" s="24">
        <f t="shared" si="1718"/>
        <v>0.57999999999999996</v>
      </c>
      <c r="R276" s="24">
        <v>33.85</v>
      </c>
      <c r="S276" s="24">
        <f>Q276*R276*0.5</f>
        <v>9.8164999999999996</v>
      </c>
      <c r="T276" s="24">
        <f>S276</f>
        <v>9.8164999999999996</v>
      </c>
      <c r="U276" s="24"/>
      <c r="V276" s="24">
        <f t="shared" si="1719"/>
        <v>0.45</v>
      </c>
      <c r="W276" s="24">
        <v>35.200000000000003</v>
      </c>
      <c r="X276" s="24">
        <f>V276*W276*0.5</f>
        <v>7.9200000000000008</v>
      </c>
      <c r="Y276" s="24">
        <f>X276</f>
        <v>7.9200000000000008</v>
      </c>
      <c r="Z276" s="24"/>
      <c r="AA276" s="24">
        <f t="shared" si="1720"/>
        <v>1.03</v>
      </c>
      <c r="AB276" s="24">
        <f>S276+X276</f>
        <v>17.736499999999999</v>
      </c>
      <c r="AC276" s="24">
        <f>AB276</f>
        <v>17.736499999999999</v>
      </c>
      <c r="AD276" s="24">
        <v>0</v>
      </c>
      <c r="AE276" s="24">
        <f t="shared" si="1722"/>
        <v>0.57999999999999996</v>
      </c>
      <c r="AF276" s="24">
        <v>35.200000000000003</v>
      </c>
      <c r="AG276" s="24">
        <f>AE276*AF276*0.5</f>
        <v>10.208</v>
      </c>
      <c r="AH276" s="24">
        <f>AG276</f>
        <v>10.208</v>
      </c>
      <c r="AI276" s="24"/>
      <c r="AJ276" s="24">
        <f t="shared" si="1723"/>
        <v>0.45</v>
      </c>
      <c r="AK276" s="24">
        <v>36.61</v>
      </c>
      <c r="AL276" s="24">
        <f>AJ276*AK276*0.5</f>
        <v>8.2372499999999995</v>
      </c>
      <c r="AM276" s="24">
        <f>AL276</f>
        <v>8.2372499999999995</v>
      </c>
      <c r="AN276" s="24"/>
      <c r="AO276" s="24">
        <f t="shared" si="1724"/>
        <v>1.03</v>
      </c>
      <c r="AP276" s="24">
        <f>AG276+AL276</f>
        <v>18.445250000000001</v>
      </c>
      <c r="AQ276" s="24">
        <f>AP276</f>
        <v>18.445250000000001</v>
      </c>
      <c r="AR276" s="24">
        <v>0</v>
      </c>
    </row>
    <row r="277" spans="1:44" ht="47.25" hidden="1" x14ac:dyDescent="0.25">
      <c r="A277" s="17"/>
      <c r="B277" s="3" t="s">
        <v>162</v>
      </c>
      <c r="C277" s="24">
        <v>0.57999999999999996</v>
      </c>
      <c r="D277" s="24">
        <v>32.270000000000003</v>
      </c>
      <c r="E277" s="24">
        <f>C277*D277*2</f>
        <v>37.433199999999999</v>
      </c>
      <c r="F277" s="24">
        <f>E277-G277</f>
        <v>37.433199999999999</v>
      </c>
      <c r="G277" s="24"/>
      <c r="H277" s="24">
        <v>0.45</v>
      </c>
      <c r="I277" s="24">
        <v>33.85</v>
      </c>
      <c r="J277" s="24">
        <f>H277*I277*2</f>
        <v>30.465000000000003</v>
      </c>
      <c r="K277" s="24">
        <f>J277-L277</f>
        <v>30.465000000000003</v>
      </c>
      <c r="L277" s="24"/>
      <c r="M277" s="24">
        <f t="shared" si="1716"/>
        <v>1.03</v>
      </c>
      <c r="N277" s="24">
        <f t="shared" ref="N277" si="1728">E277+J277</f>
        <v>67.898200000000003</v>
      </c>
      <c r="O277" s="24">
        <f t="shared" ref="O277" si="1729">F277+K277</f>
        <v>67.898200000000003</v>
      </c>
      <c r="P277" s="24">
        <f t="shared" ref="P277" si="1730">G277+L277</f>
        <v>0</v>
      </c>
      <c r="Q277" s="24">
        <f t="shared" si="1718"/>
        <v>0.57999999999999996</v>
      </c>
      <c r="R277" s="24">
        <v>33.85</v>
      </c>
      <c r="S277" s="24">
        <f>Q277*R277*2</f>
        <v>39.265999999999998</v>
      </c>
      <c r="T277" s="24">
        <f>S277-U277</f>
        <v>39.265999999999998</v>
      </c>
      <c r="U277" s="24"/>
      <c r="V277" s="24">
        <f t="shared" si="1719"/>
        <v>0.45</v>
      </c>
      <c r="W277" s="24">
        <v>35.200000000000003</v>
      </c>
      <c r="X277" s="24">
        <f>V277*W277*2</f>
        <v>31.680000000000003</v>
      </c>
      <c r="Y277" s="24">
        <f>X277-Z277</f>
        <v>31.680000000000003</v>
      </c>
      <c r="Z277" s="24"/>
      <c r="AA277" s="24">
        <f t="shared" si="1720"/>
        <v>1.03</v>
      </c>
      <c r="AB277" s="24">
        <f t="shared" ref="AB277" si="1731">S277+X277</f>
        <v>70.945999999999998</v>
      </c>
      <c r="AC277" s="24">
        <f t="shared" ref="AC277" si="1732">T277+Y277</f>
        <v>70.945999999999998</v>
      </c>
      <c r="AD277" s="24">
        <f t="shared" ref="AD277" si="1733">U277+Z277</f>
        <v>0</v>
      </c>
      <c r="AE277" s="24">
        <f t="shared" si="1722"/>
        <v>0.57999999999999996</v>
      </c>
      <c r="AF277" s="24">
        <v>35.200000000000003</v>
      </c>
      <c r="AG277" s="24">
        <f>AE277*AF277*2</f>
        <v>40.832000000000001</v>
      </c>
      <c r="AH277" s="24">
        <f>AG277-AI277</f>
        <v>40.832000000000001</v>
      </c>
      <c r="AI277" s="24"/>
      <c r="AJ277" s="24">
        <f t="shared" si="1723"/>
        <v>0.45</v>
      </c>
      <c r="AK277" s="24">
        <v>36.61</v>
      </c>
      <c r="AL277" s="24">
        <f>AJ277*AK277*2</f>
        <v>32.948999999999998</v>
      </c>
      <c r="AM277" s="24">
        <f>AL277-AN277</f>
        <v>32.948999999999998</v>
      </c>
      <c r="AN277" s="24"/>
      <c r="AO277" s="24">
        <f t="shared" si="1724"/>
        <v>1.03</v>
      </c>
      <c r="AP277" s="24">
        <f t="shared" ref="AP277" si="1734">AG277+AL277</f>
        <v>73.781000000000006</v>
      </c>
      <c r="AQ277" s="24">
        <f t="shared" ref="AQ277" si="1735">AH277+AM277</f>
        <v>73.781000000000006</v>
      </c>
      <c r="AR277" s="24">
        <f t="shared" ref="AR277" si="1736">AI277+AN277</f>
        <v>0</v>
      </c>
    </row>
    <row r="278" spans="1:44" s="15" customFormat="1" ht="47.25" hidden="1" x14ac:dyDescent="0.25">
      <c r="A278" s="22" t="s">
        <v>120</v>
      </c>
      <c r="B278" s="28" t="s">
        <v>175</v>
      </c>
      <c r="C278" s="8"/>
      <c r="D278" s="8"/>
      <c r="E278" s="8">
        <f t="shared" ref="E278" si="1737">E279+E280+E281+E282</f>
        <v>482.55325000000005</v>
      </c>
      <c r="F278" s="8">
        <f t="shared" ref="F278" si="1738">F279+F280+F281+F282</f>
        <v>451.91949099999999</v>
      </c>
      <c r="G278" s="8">
        <f t="shared" ref="G278" si="1739">G279+G280+G281+G282</f>
        <v>30.633759000000001</v>
      </c>
      <c r="H278" s="8"/>
      <c r="I278" s="8"/>
      <c r="J278" s="8">
        <f t="shared" ref="J278" si="1740">J279+J280+J281+J282</f>
        <v>507.76650000000006</v>
      </c>
      <c r="K278" s="8">
        <f t="shared" ref="K278" si="1741">K279+K280+K281+K282</f>
        <v>471.78852900000004</v>
      </c>
      <c r="L278" s="8">
        <f t="shared" ref="L278" si="1742">L279+L280+L281+L282</f>
        <v>35.977970999999997</v>
      </c>
      <c r="M278" s="8"/>
      <c r="N278" s="8">
        <f t="shared" ref="N278" si="1743">N279+N280+N281+N282</f>
        <v>990.31975000000011</v>
      </c>
      <c r="O278" s="8">
        <f t="shared" ref="O278" si="1744">O279+O280+O281+O282</f>
        <v>923.70802000000003</v>
      </c>
      <c r="P278" s="8">
        <f t="shared" ref="P278" si="1745">P279+P280+P281+P282</f>
        <v>66.611729999999994</v>
      </c>
      <c r="Q278" s="8"/>
      <c r="R278" s="8"/>
      <c r="S278" s="8">
        <f t="shared" ref="S278" si="1746">S279+S280+S281+S282</f>
        <v>506.16975000000002</v>
      </c>
      <c r="T278" s="8">
        <f t="shared" ref="T278" si="1747">T279+T280+T281+T282</f>
        <v>474.03675299999998</v>
      </c>
      <c r="U278" s="8">
        <f t="shared" ref="U278" si="1748">U279+U280+U281+U282</f>
        <v>32.132997000000003</v>
      </c>
      <c r="V278" s="8"/>
      <c r="W278" s="8"/>
      <c r="X278" s="8">
        <f t="shared" ref="X278" si="1749">X279+X280+X281+X282</f>
        <v>528.0390000000001</v>
      </c>
      <c r="Y278" s="8">
        <f t="shared" ref="Y278" si="1750">Y279+Y280+Y281+Y282</f>
        <v>490.62461400000007</v>
      </c>
      <c r="Z278" s="8">
        <f t="shared" ref="Z278" si="1751">Z279+Z280+Z281+Z282</f>
        <v>37.414386</v>
      </c>
      <c r="AA278" s="8"/>
      <c r="AB278" s="8">
        <f t="shared" ref="AB278" si="1752">AB279+AB280+AB281+AB282</f>
        <v>1034.2087500000002</v>
      </c>
      <c r="AC278" s="8">
        <f t="shared" ref="AC278" si="1753">AC279+AC280+AC281+AC282</f>
        <v>964.66136700000015</v>
      </c>
      <c r="AD278" s="8">
        <f t="shared" ref="AD278" si="1754">AD279+AD280+AD281+AD282</f>
        <v>69.547383000000011</v>
      </c>
      <c r="AE278" s="8"/>
      <c r="AF278" s="8"/>
      <c r="AG278" s="8">
        <f t="shared" ref="AG278:AI278" si="1755">AG279+AG280+AG281+AG282</f>
        <v>526.37850000000003</v>
      </c>
      <c r="AH278" s="8">
        <f t="shared" si="1755"/>
        <v>492.96259800000007</v>
      </c>
      <c r="AI278" s="8">
        <f t="shared" si="1755"/>
        <v>33.415902000000003</v>
      </c>
      <c r="AJ278" s="8"/>
      <c r="AK278" s="8"/>
      <c r="AL278" s="8">
        <f t="shared" ref="AL278:AN278" si="1756">AL279+AL280+AL281+AL282</f>
        <v>549.17010000000005</v>
      </c>
      <c r="AM278" s="8">
        <f t="shared" si="1756"/>
        <v>510.25846260000003</v>
      </c>
      <c r="AN278" s="8">
        <f t="shared" si="1756"/>
        <v>38.911637399999996</v>
      </c>
      <c r="AO278" s="8"/>
      <c r="AP278" s="8">
        <f t="shared" ref="AP278:AR278" si="1757">AP279+AP280+AP281+AP282</f>
        <v>1075.5486000000001</v>
      </c>
      <c r="AQ278" s="8">
        <f t="shared" si="1757"/>
        <v>1003.2210606000001</v>
      </c>
      <c r="AR278" s="8">
        <f t="shared" si="1757"/>
        <v>72.327539400000006</v>
      </c>
    </row>
    <row r="279" spans="1:44" hidden="1" x14ac:dyDescent="0.25">
      <c r="A279" s="17"/>
      <c r="B279" s="3" t="s">
        <v>23</v>
      </c>
      <c r="C279" s="24">
        <v>3.17</v>
      </c>
      <c r="D279" s="24">
        <v>39.28</v>
      </c>
      <c r="E279" s="24">
        <f>C279*D279</f>
        <v>124.5176</v>
      </c>
      <c r="F279" s="24">
        <f>E279-G279</f>
        <v>116.6128928</v>
      </c>
      <c r="G279" s="24">
        <f>0.20124*D279</f>
        <v>7.9047072000000007</v>
      </c>
      <c r="H279" s="24">
        <v>3.18</v>
      </c>
      <c r="I279" s="24">
        <v>41.2</v>
      </c>
      <c r="J279" s="24">
        <f>H279*I279</f>
        <v>131.01600000000002</v>
      </c>
      <c r="K279" s="24">
        <f>J279-L279</f>
        <v>121.73281600000001</v>
      </c>
      <c r="L279" s="24">
        <f>0.22532*I279</f>
        <v>9.2831840000000003</v>
      </c>
      <c r="M279" s="24">
        <f t="shared" ref="M279:M282" si="1758">C279+H279</f>
        <v>6.35</v>
      </c>
      <c r="N279" s="24">
        <f t="shared" ref="N279:P280" si="1759">E279+J279</f>
        <v>255.53360000000004</v>
      </c>
      <c r="O279" s="24">
        <f t="shared" si="1759"/>
        <v>238.34570880000001</v>
      </c>
      <c r="P279" s="24">
        <f t="shared" si="1759"/>
        <v>17.187891200000003</v>
      </c>
      <c r="Q279" s="24">
        <f t="shared" ref="Q279:Q282" si="1760">C279</f>
        <v>3.17</v>
      </c>
      <c r="R279" s="24">
        <v>41.2</v>
      </c>
      <c r="S279" s="24">
        <f>Q279*R279</f>
        <v>130.60400000000001</v>
      </c>
      <c r="T279" s="24">
        <f>S279-U279</f>
        <v>122.31291200000001</v>
      </c>
      <c r="U279" s="24">
        <f>0.20124*R279</f>
        <v>8.2910880000000002</v>
      </c>
      <c r="V279" s="24">
        <f t="shared" ref="V279:V282" si="1761">H279</f>
        <v>3.18</v>
      </c>
      <c r="W279" s="24">
        <v>42.85</v>
      </c>
      <c r="X279" s="24">
        <f>V279*W279</f>
        <v>136.26300000000001</v>
      </c>
      <c r="Y279" s="24">
        <f>X279-Z279</f>
        <v>126.60803800000001</v>
      </c>
      <c r="Z279" s="24">
        <f>0.22532*W279</f>
        <v>9.6549619999999994</v>
      </c>
      <c r="AA279" s="24">
        <f t="shared" ref="AA279:AA282" si="1762">Q279+V279</f>
        <v>6.35</v>
      </c>
      <c r="AB279" s="24">
        <f t="shared" ref="AB279:AD282" si="1763">S279+X279</f>
        <v>266.86700000000002</v>
      </c>
      <c r="AC279" s="24">
        <f t="shared" si="1763"/>
        <v>248.92095</v>
      </c>
      <c r="AD279" s="24">
        <f t="shared" si="1763"/>
        <v>17.94605</v>
      </c>
      <c r="AE279" s="24">
        <f t="shared" ref="AE279:AE282" si="1764">C279</f>
        <v>3.17</v>
      </c>
      <c r="AF279" s="24">
        <v>42.85</v>
      </c>
      <c r="AG279" s="24">
        <f>AE279*AF279</f>
        <v>135.83449999999999</v>
      </c>
      <c r="AH279" s="24">
        <f>AG279-AI279</f>
        <v>127.211366</v>
      </c>
      <c r="AI279" s="24">
        <f>0.20124*AF279</f>
        <v>8.6231340000000003</v>
      </c>
      <c r="AJ279" s="24">
        <f t="shared" ref="AJ279:AJ282" si="1765">H279</f>
        <v>3.18</v>
      </c>
      <c r="AK279" s="24">
        <v>44.56</v>
      </c>
      <c r="AL279" s="24">
        <f>AJ279*AK279</f>
        <v>141.70080000000002</v>
      </c>
      <c r="AM279" s="24">
        <f>AL279-AN279</f>
        <v>131.66054080000001</v>
      </c>
      <c r="AN279" s="24">
        <f>0.22532*AK279</f>
        <v>10.040259199999999</v>
      </c>
      <c r="AO279" s="24">
        <f t="shared" ref="AO279:AO282" si="1766">AE279+AJ279</f>
        <v>6.35</v>
      </c>
      <c r="AP279" s="24">
        <f t="shared" ref="AP279:AP282" si="1767">AG279+AL279</f>
        <v>277.53530000000001</v>
      </c>
      <c r="AQ279" s="24">
        <f t="shared" ref="AQ279:AQ282" si="1768">AH279+AM279</f>
        <v>258.87190680000003</v>
      </c>
      <c r="AR279" s="24">
        <f t="shared" ref="AR279:AR282" si="1769">AI279+AN279</f>
        <v>18.663393200000002</v>
      </c>
    </row>
    <row r="280" spans="1:44" hidden="1" x14ac:dyDescent="0.25">
      <c r="A280" s="17"/>
      <c r="B280" s="3" t="s">
        <v>25</v>
      </c>
      <c r="C280" s="24">
        <v>3.17</v>
      </c>
      <c r="D280" s="24">
        <v>32.270000000000003</v>
      </c>
      <c r="E280" s="24">
        <f>C280*D280</f>
        <v>102.2959</v>
      </c>
      <c r="F280" s="24">
        <f>E280-G280</f>
        <v>95.801885200000001</v>
      </c>
      <c r="G280" s="24">
        <f>0.20124*D280</f>
        <v>6.4940148000000004</v>
      </c>
      <c r="H280" s="24">
        <v>3.18</v>
      </c>
      <c r="I280" s="24">
        <v>33.85</v>
      </c>
      <c r="J280" s="24">
        <f>H280*I280</f>
        <v>107.64300000000001</v>
      </c>
      <c r="K280" s="24">
        <f>J280-L280</f>
        <v>100.01591800000001</v>
      </c>
      <c r="L280" s="24">
        <f>0.22532*I280</f>
        <v>7.6270819999999997</v>
      </c>
      <c r="M280" s="24">
        <f t="shared" si="1758"/>
        <v>6.35</v>
      </c>
      <c r="N280" s="24">
        <f t="shared" si="1759"/>
        <v>209.93890000000002</v>
      </c>
      <c r="O280" s="24">
        <f t="shared" si="1759"/>
        <v>195.81780320000001</v>
      </c>
      <c r="P280" s="24">
        <f t="shared" si="1759"/>
        <v>14.1210968</v>
      </c>
      <c r="Q280" s="24">
        <f t="shared" si="1760"/>
        <v>3.17</v>
      </c>
      <c r="R280" s="24">
        <v>33.85</v>
      </c>
      <c r="S280" s="24">
        <f>Q280*R280</f>
        <v>107.3045</v>
      </c>
      <c r="T280" s="24">
        <f>S280-U280</f>
        <v>100.492526</v>
      </c>
      <c r="U280" s="24">
        <f>0.20124*R280</f>
        <v>6.8119740000000002</v>
      </c>
      <c r="V280" s="24">
        <f t="shared" si="1761"/>
        <v>3.18</v>
      </c>
      <c r="W280" s="24">
        <v>35.200000000000003</v>
      </c>
      <c r="X280" s="24">
        <f>V280*W280</f>
        <v>111.93600000000002</v>
      </c>
      <c r="Y280" s="24">
        <f>X280-Z280</f>
        <v>104.00473600000002</v>
      </c>
      <c r="Z280" s="24">
        <f>0.22532*W280</f>
        <v>7.9312640000000005</v>
      </c>
      <c r="AA280" s="24">
        <f t="shared" si="1762"/>
        <v>6.35</v>
      </c>
      <c r="AB280" s="24">
        <f t="shared" si="1763"/>
        <v>219.24050000000003</v>
      </c>
      <c r="AC280" s="24">
        <f t="shared" si="1763"/>
        <v>204.49726200000003</v>
      </c>
      <c r="AD280" s="24">
        <f t="shared" si="1763"/>
        <v>14.743238000000002</v>
      </c>
      <c r="AE280" s="24">
        <f t="shared" si="1764"/>
        <v>3.17</v>
      </c>
      <c r="AF280" s="24">
        <v>35.200000000000003</v>
      </c>
      <c r="AG280" s="24">
        <f>AE280*AF280</f>
        <v>111.584</v>
      </c>
      <c r="AH280" s="24">
        <f>AG280-AI280</f>
        <v>104.50035200000001</v>
      </c>
      <c r="AI280" s="24">
        <f>0.20124*AF280</f>
        <v>7.0836480000000011</v>
      </c>
      <c r="AJ280" s="24">
        <f t="shared" si="1765"/>
        <v>3.18</v>
      </c>
      <c r="AK280" s="24">
        <v>36.61</v>
      </c>
      <c r="AL280" s="24">
        <f>AJ280*AK280</f>
        <v>116.41980000000001</v>
      </c>
      <c r="AM280" s="24">
        <f>AL280-AN280</f>
        <v>108.17083480000001</v>
      </c>
      <c r="AN280" s="24">
        <f>0.22532*AK280</f>
        <v>8.2489651999999989</v>
      </c>
      <c r="AO280" s="24">
        <f t="shared" si="1766"/>
        <v>6.35</v>
      </c>
      <c r="AP280" s="24">
        <f t="shared" si="1767"/>
        <v>228.00380000000001</v>
      </c>
      <c r="AQ280" s="24">
        <f t="shared" si="1768"/>
        <v>212.67118680000002</v>
      </c>
      <c r="AR280" s="24">
        <f t="shared" si="1769"/>
        <v>15.332613200000001</v>
      </c>
    </row>
    <row r="281" spans="1:44" ht="31.5" hidden="1" x14ac:dyDescent="0.25">
      <c r="A281" s="17"/>
      <c r="B281" s="3" t="s">
        <v>157</v>
      </c>
      <c r="C281" s="24">
        <v>3.17</v>
      </c>
      <c r="D281" s="24">
        <v>32.270000000000003</v>
      </c>
      <c r="E281" s="24">
        <f>C281*D281*0.5</f>
        <v>51.147950000000002</v>
      </c>
      <c r="F281" s="24">
        <f>E281-G281</f>
        <v>47.9009426</v>
      </c>
      <c r="G281" s="24">
        <f>0.20124*D281*0.5</f>
        <v>3.2470074000000002</v>
      </c>
      <c r="H281" s="24">
        <v>3.18</v>
      </c>
      <c r="I281" s="24">
        <v>33.85</v>
      </c>
      <c r="J281" s="24">
        <f>H281*I281*0.5</f>
        <v>53.821500000000007</v>
      </c>
      <c r="K281" s="24">
        <f>J281-L281</f>
        <v>50.007959000000007</v>
      </c>
      <c r="L281" s="24">
        <f>0.22532*I281*0.5</f>
        <v>3.8135409999999998</v>
      </c>
      <c r="M281" s="24">
        <f t="shared" si="1758"/>
        <v>6.35</v>
      </c>
      <c r="N281" s="24">
        <f>E281+J281</f>
        <v>104.96945000000001</v>
      </c>
      <c r="O281" s="24">
        <f>F281+K281</f>
        <v>97.908901600000007</v>
      </c>
      <c r="P281" s="24">
        <f>L281+G281</f>
        <v>7.0605484000000001</v>
      </c>
      <c r="Q281" s="24">
        <f t="shared" si="1760"/>
        <v>3.17</v>
      </c>
      <c r="R281" s="24">
        <v>33.85</v>
      </c>
      <c r="S281" s="24">
        <f>Q281*R281*0.5</f>
        <v>53.652250000000002</v>
      </c>
      <c r="T281" s="24">
        <f>S281-U281</f>
        <v>50.246262999999999</v>
      </c>
      <c r="U281" s="24">
        <f>0.20124*R281*0.5</f>
        <v>3.4059870000000001</v>
      </c>
      <c r="V281" s="24">
        <f t="shared" si="1761"/>
        <v>3.18</v>
      </c>
      <c r="W281" s="24">
        <v>35.200000000000003</v>
      </c>
      <c r="X281" s="24">
        <f>V281*W281*0.5</f>
        <v>55.968000000000011</v>
      </c>
      <c r="Y281" s="24">
        <f>X281-Z281</f>
        <v>52.002368000000011</v>
      </c>
      <c r="Z281" s="24">
        <f>0.22532*W281*0.5</f>
        <v>3.9656320000000003</v>
      </c>
      <c r="AA281" s="24">
        <f t="shared" si="1762"/>
        <v>6.35</v>
      </c>
      <c r="AB281" s="24">
        <f t="shared" si="1763"/>
        <v>109.62025000000001</v>
      </c>
      <c r="AC281" s="24">
        <f t="shared" si="1763"/>
        <v>102.24863100000002</v>
      </c>
      <c r="AD281" s="24">
        <f t="shared" si="1763"/>
        <v>7.3716190000000008</v>
      </c>
      <c r="AE281" s="24">
        <f t="shared" si="1764"/>
        <v>3.17</v>
      </c>
      <c r="AF281" s="24">
        <v>35.200000000000003</v>
      </c>
      <c r="AG281" s="24">
        <f>AE281*AF281*0.5</f>
        <v>55.792000000000002</v>
      </c>
      <c r="AH281" s="24">
        <f>AG281-AI281</f>
        <v>52.250176000000003</v>
      </c>
      <c r="AI281" s="24">
        <f>0.20124*AF281*0.5</f>
        <v>3.5418240000000005</v>
      </c>
      <c r="AJ281" s="24">
        <f t="shared" si="1765"/>
        <v>3.18</v>
      </c>
      <c r="AK281" s="24">
        <v>36.61</v>
      </c>
      <c r="AL281" s="24">
        <f>AJ281*AK281*0.5</f>
        <v>58.209900000000005</v>
      </c>
      <c r="AM281" s="24">
        <f>AL281-AN281</f>
        <v>54.085417400000004</v>
      </c>
      <c r="AN281" s="24">
        <f>0.22532*AK281*0.5</f>
        <v>4.1244825999999994</v>
      </c>
      <c r="AO281" s="24">
        <f t="shared" si="1766"/>
        <v>6.35</v>
      </c>
      <c r="AP281" s="24">
        <f t="shared" si="1767"/>
        <v>114.00190000000001</v>
      </c>
      <c r="AQ281" s="24">
        <f t="shared" si="1768"/>
        <v>106.33559340000001</v>
      </c>
      <c r="AR281" s="24">
        <f t="shared" si="1769"/>
        <v>7.6663066000000004</v>
      </c>
    </row>
    <row r="282" spans="1:44" ht="47.25" hidden="1" x14ac:dyDescent="0.25">
      <c r="A282" s="17"/>
      <c r="B282" s="3" t="s">
        <v>162</v>
      </c>
      <c r="C282" s="24">
        <v>3.17</v>
      </c>
      <c r="D282" s="24">
        <v>32.270000000000003</v>
      </c>
      <c r="E282" s="24">
        <f>C282*D282*2</f>
        <v>204.59180000000001</v>
      </c>
      <c r="F282" s="24">
        <f>E282-G282</f>
        <v>191.6037704</v>
      </c>
      <c r="G282" s="24">
        <f>0.20124*D282*2</f>
        <v>12.988029600000001</v>
      </c>
      <c r="H282" s="24">
        <v>3.18</v>
      </c>
      <c r="I282" s="24">
        <v>33.85</v>
      </c>
      <c r="J282" s="24">
        <f>H282*I282*2</f>
        <v>215.28600000000003</v>
      </c>
      <c r="K282" s="24">
        <f>J282-L282</f>
        <v>200.03183600000003</v>
      </c>
      <c r="L282" s="24">
        <f>0.22532*I282*2</f>
        <v>15.254163999999999</v>
      </c>
      <c r="M282" s="24">
        <f t="shared" si="1758"/>
        <v>6.35</v>
      </c>
      <c r="N282" s="24">
        <f t="shared" ref="N282" si="1770">E282+J282</f>
        <v>419.87780000000004</v>
      </c>
      <c r="O282" s="24">
        <f t="shared" ref="O282" si="1771">F282+K282</f>
        <v>391.63560640000003</v>
      </c>
      <c r="P282" s="24">
        <f t="shared" ref="P282" si="1772">G282+L282</f>
        <v>28.2421936</v>
      </c>
      <c r="Q282" s="24">
        <f t="shared" si="1760"/>
        <v>3.17</v>
      </c>
      <c r="R282" s="24">
        <v>33.85</v>
      </c>
      <c r="S282" s="24">
        <f>Q282*R282*2</f>
        <v>214.60900000000001</v>
      </c>
      <c r="T282" s="24">
        <f>S282-U282</f>
        <v>200.985052</v>
      </c>
      <c r="U282" s="24">
        <f>0.20124*R282*2</f>
        <v>13.623948</v>
      </c>
      <c r="V282" s="24">
        <f t="shared" si="1761"/>
        <v>3.18</v>
      </c>
      <c r="W282" s="24">
        <v>35.200000000000003</v>
      </c>
      <c r="X282" s="24">
        <f>V282*W282*2</f>
        <v>223.87200000000004</v>
      </c>
      <c r="Y282" s="24">
        <f>X282-Z282</f>
        <v>208.00947200000004</v>
      </c>
      <c r="Z282" s="24">
        <f>0.22532*W282*2</f>
        <v>15.862528000000001</v>
      </c>
      <c r="AA282" s="24">
        <f t="shared" si="1762"/>
        <v>6.35</v>
      </c>
      <c r="AB282" s="24">
        <f t="shared" si="1763"/>
        <v>438.48100000000005</v>
      </c>
      <c r="AC282" s="24">
        <f t="shared" si="1763"/>
        <v>408.99452400000007</v>
      </c>
      <c r="AD282" s="24">
        <f t="shared" si="1763"/>
        <v>29.486476000000003</v>
      </c>
      <c r="AE282" s="24">
        <f t="shared" si="1764"/>
        <v>3.17</v>
      </c>
      <c r="AF282" s="24">
        <v>35.200000000000003</v>
      </c>
      <c r="AG282" s="24">
        <f>AE282*AF282*2</f>
        <v>223.16800000000001</v>
      </c>
      <c r="AH282" s="24">
        <f>AG282-AI282</f>
        <v>209.00070400000001</v>
      </c>
      <c r="AI282" s="24">
        <f>0.20124*AF282*2</f>
        <v>14.167296000000002</v>
      </c>
      <c r="AJ282" s="24">
        <f t="shared" si="1765"/>
        <v>3.18</v>
      </c>
      <c r="AK282" s="24">
        <v>36.61</v>
      </c>
      <c r="AL282" s="24">
        <f>AJ282*AK282*2</f>
        <v>232.83960000000002</v>
      </c>
      <c r="AM282" s="24">
        <f>AL282-AN282</f>
        <v>216.34166960000002</v>
      </c>
      <c r="AN282" s="24">
        <f>0.22532*AK282*2</f>
        <v>16.497930399999998</v>
      </c>
      <c r="AO282" s="24">
        <f t="shared" si="1766"/>
        <v>6.35</v>
      </c>
      <c r="AP282" s="24">
        <f t="shared" si="1767"/>
        <v>456.00760000000002</v>
      </c>
      <c r="AQ282" s="24">
        <f t="shared" si="1768"/>
        <v>425.34237360000003</v>
      </c>
      <c r="AR282" s="24">
        <f t="shared" si="1769"/>
        <v>30.665226400000002</v>
      </c>
    </row>
    <row r="283" spans="1:44" s="15" customFormat="1" ht="31.5" hidden="1" x14ac:dyDescent="0.25">
      <c r="A283" s="22" t="s">
        <v>121</v>
      </c>
      <c r="B283" s="28" t="s">
        <v>50</v>
      </c>
      <c r="C283" s="8"/>
      <c r="D283" s="8"/>
      <c r="E283" s="8">
        <f t="shared" ref="E283" si="1773">E284+E285+E286+E287</f>
        <v>334.8950000000001</v>
      </c>
      <c r="F283" s="8">
        <f t="shared" ref="F283" si="1774">F284+F285+F286+F287</f>
        <v>334.8950000000001</v>
      </c>
      <c r="G283" s="8">
        <f t="shared" ref="G283" si="1775">G284+G285+G286+G287</f>
        <v>0</v>
      </c>
      <c r="H283" s="8"/>
      <c r="I283" s="8"/>
      <c r="J283" s="8">
        <f t="shared" ref="J283" si="1776">J284+J285+J286+J287</f>
        <v>351.28500000000008</v>
      </c>
      <c r="K283" s="8">
        <f t="shared" ref="K283" si="1777">K284+K285+K286+K287</f>
        <v>351.28500000000008</v>
      </c>
      <c r="L283" s="8">
        <f t="shared" ref="L283" si="1778">L284+L285+L286+L287</f>
        <v>0</v>
      </c>
      <c r="M283" s="8"/>
      <c r="N283" s="8">
        <f t="shared" ref="N283" si="1779">N284+N285+N286+N287</f>
        <v>686.18000000000018</v>
      </c>
      <c r="O283" s="8">
        <f t="shared" ref="O283" si="1780">O284+O285+O286+O287</f>
        <v>686.18000000000018</v>
      </c>
      <c r="P283" s="8">
        <f t="shared" ref="P283" si="1781">P284+P285+P286+P287</f>
        <v>0</v>
      </c>
      <c r="Q283" s="8"/>
      <c r="R283" s="8"/>
      <c r="S283" s="8">
        <f t="shared" ref="S283" si="1782">S284+S285+S286+S287</f>
        <v>351.28500000000008</v>
      </c>
      <c r="T283" s="8">
        <f t="shared" ref="T283" si="1783">T284+T285+T286+T287</f>
        <v>351.28500000000008</v>
      </c>
      <c r="U283" s="8">
        <f t="shared" ref="U283" si="1784">U284+U285+U286+U287</f>
        <v>0</v>
      </c>
      <c r="V283" s="8"/>
      <c r="W283" s="8"/>
      <c r="X283" s="8">
        <f t="shared" ref="X283" si="1785">X284+X285+X286+X287</f>
        <v>365.31000000000006</v>
      </c>
      <c r="Y283" s="8">
        <f t="shared" ref="Y283" si="1786">Y284+Y285+Y286+Y287</f>
        <v>365.31000000000006</v>
      </c>
      <c r="Z283" s="8">
        <f t="shared" ref="Z283" si="1787">Z284+Z285+Z286+Z287</f>
        <v>0</v>
      </c>
      <c r="AA283" s="8"/>
      <c r="AB283" s="8">
        <f t="shared" ref="AB283" si="1788">AB284+AB285+AB286+AB287</f>
        <v>716.59500000000014</v>
      </c>
      <c r="AC283" s="8">
        <f t="shared" ref="AC283" si="1789">AC284+AC285+AC286+AC287</f>
        <v>716.59500000000014</v>
      </c>
      <c r="AD283" s="8">
        <f t="shared" ref="AD283" si="1790">AD284+AD285+AD286+AD287</f>
        <v>0</v>
      </c>
      <c r="AE283" s="8"/>
      <c r="AF283" s="8"/>
      <c r="AG283" s="8">
        <f t="shared" ref="AG283:AI283" si="1791">AG284+AG285+AG286+AG287</f>
        <v>365.31000000000006</v>
      </c>
      <c r="AH283" s="8">
        <f t="shared" si="1791"/>
        <v>365.31000000000006</v>
      </c>
      <c r="AI283" s="8">
        <f t="shared" si="1791"/>
        <v>0</v>
      </c>
      <c r="AJ283" s="8"/>
      <c r="AK283" s="8"/>
      <c r="AL283" s="8">
        <f t="shared" ref="AL283:AN283" si="1792">AL284+AL285+AL286+AL287</f>
        <v>379.92900000000003</v>
      </c>
      <c r="AM283" s="8">
        <f t="shared" si="1792"/>
        <v>379.92900000000003</v>
      </c>
      <c r="AN283" s="8">
        <f t="shared" si="1792"/>
        <v>0</v>
      </c>
      <c r="AO283" s="8"/>
      <c r="AP283" s="8">
        <f t="shared" ref="AP283:AR283" si="1793">AP284+AP285+AP286+AP287</f>
        <v>745.23900000000015</v>
      </c>
      <c r="AQ283" s="8">
        <f t="shared" si="1793"/>
        <v>745.23900000000015</v>
      </c>
      <c r="AR283" s="8">
        <f t="shared" si="1793"/>
        <v>0</v>
      </c>
    </row>
    <row r="284" spans="1:44" hidden="1" x14ac:dyDescent="0.25">
      <c r="A284" s="17"/>
      <c r="B284" s="3" t="s">
        <v>23</v>
      </c>
      <c r="C284" s="24">
        <v>2.2000000000000002</v>
      </c>
      <c r="D284" s="24">
        <v>39.28</v>
      </c>
      <c r="E284" s="24">
        <f>C284*D284</f>
        <v>86.416000000000011</v>
      </c>
      <c r="F284" s="24">
        <f>E284-G284</f>
        <v>86.416000000000011</v>
      </c>
      <c r="G284" s="24"/>
      <c r="H284" s="24">
        <v>2.2000000000000002</v>
      </c>
      <c r="I284" s="24">
        <v>41.2</v>
      </c>
      <c r="J284" s="24">
        <f>H284*I284</f>
        <v>90.640000000000015</v>
      </c>
      <c r="K284" s="24">
        <f>J284-L284</f>
        <v>90.640000000000015</v>
      </c>
      <c r="L284" s="24"/>
      <c r="M284" s="24">
        <f t="shared" ref="M284:M287" si="1794">C284+H284</f>
        <v>4.4000000000000004</v>
      </c>
      <c r="N284" s="24">
        <f t="shared" ref="N284:P285" si="1795">E284+J284</f>
        <v>177.05600000000004</v>
      </c>
      <c r="O284" s="24">
        <f t="shared" si="1795"/>
        <v>177.05600000000004</v>
      </c>
      <c r="P284" s="24">
        <f t="shared" si="1795"/>
        <v>0</v>
      </c>
      <c r="Q284" s="24">
        <f t="shared" ref="Q284:Q287" si="1796">C284</f>
        <v>2.2000000000000002</v>
      </c>
      <c r="R284" s="24">
        <v>41.2</v>
      </c>
      <c r="S284" s="24">
        <f>Q284*R284</f>
        <v>90.640000000000015</v>
      </c>
      <c r="T284" s="24">
        <f>S284-U284</f>
        <v>90.640000000000015</v>
      </c>
      <c r="U284" s="24"/>
      <c r="V284" s="24">
        <f t="shared" ref="V284:V287" si="1797">H284</f>
        <v>2.2000000000000002</v>
      </c>
      <c r="W284" s="24">
        <v>42.85</v>
      </c>
      <c r="X284" s="24">
        <f>V284*W284</f>
        <v>94.27000000000001</v>
      </c>
      <c r="Y284" s="24">
        <f>X284-Z284</f>
        <v>94.27000000000001</v>
      </c>
      <c r="Z284" s="24"/>
      <c r="AA284" s="24">
        <f t="shared" ref="AA284:AA287" si="1798">Q284+V284</f>
        <v>4.4000000000000004</v>
      </c>
      <c r="AB284" s="24">
        <f t="shared" ref="AB284:AD285" si="1799">S284+X284</f>
        <v>184.91000000000003</v>
      </c>
      <c r="AC284" s="24">
        <f t="shared" si="1799"/>
        <v>184.91000000000003</v>
      </c>
      <c r="AD284" s="24">
        <f t="shared" si="1799"/>
        <v>0</v>
      </c>
      <c r="AE284" s="24">
        <f t="shared" ref="AE284:AE287" si="1800">C284</f>
        <v>2.2000000000000002</v>
      </c>
      <c r="AF284" s="24">
        <v>42.85</v>
      </c>
      <c r="AG284" s="24">
        <f>AE284*AF284</f>
        <v>94.27000000000001</v>
      </c>
      <c r="AH284" s="24">
        <f>AG284-AI284</f>
        <v>94.27000000000001</v>
      </c>
      <c r="AI284" s="24"/>
      <c r="AJ284" s="24">
        <f t="shared" ref="AJ284:AJ287" si="1801">H284</f>
        <v>2.2000000000000002</v>
      </c>
      <c r="AK284" s="24">
        <v>44.56</v>
      </c>
      <c r="AL284" s="24">
        <f>AJ284*AK284</f>
        <v>98.032000000000011</v>
      </c>
      <c r="AM284" s="24">
        <f>AL284-AN284</f>
        <v>98.032000000000011</v>
      </c>
      <c r="AN284" s="24"/>
      <c r="AO284" s="24">
        <f t="shared" ref="AO284:AO287" si="1802">AE284+AJ284</f>
        <v>4.4000000000000004</v>
      </c>
      <c r="AP284" s="24">
        <f t="shared" ref="AP284:AP285" si="1803">AG284+AL284</f>
        <v>192.30200000000002</v>
      </c>
      <c r="AQ284" s="24">
        <f t="shared" ref="AQ284:AQ285" si="1804">AH284+AM284</f>
        <v>192.30200000000002</v>
      </c>
      <c r="AR284" s="24">
        <f t="shared" ref="AR284:AR285" si="1805">AI284+AN284</f>
        <v>0</v>
      </c>
    </row>
    <row r="285" spans="1:44" hidden="1" x14ac:dyDescent="0.25">
      <c r="A285" s="17"/>
      <c r="B285" s="3" t="s">
        <v>25</v>
      </c>
      <c r="C285" s="24">
        <v>2.2000000000000002</v>
      </c>
      <c r="D285" s="24">
        <v>32.270000000000003</v>
      </c>
      <c r="E285" s="24">
        <f>C285*D285</f>
        <v>70.994000000000014</v>
      </c>
      <c r="F285" s="24">
        <f>E285-G285</f>
        <v>70.994000000000014</v>
      </c>
      <c r="G285" s="24"/>
      <c r="H285" s="24">
        <v>2.2000000000000002</v>
      </c>
      <c r="I285" s="24">
        <v>33.85</v>
      </c>
      <c r="J285" s="24">
        <f>H285*I285</f>
        <v>74.470000000000013</v>
      </c>
      <c r="K285" s="24">
        <f>J285-L285</f>
        <v>74.470000000000013</v>
      </c>
      <c r="L285" s="24"/>
      <c r="M285" s="24">
        <f t="shared" si="1794"/>
        <v>4.4000000000000004</v>
      </c>
      <c r="N285" s="24">
        <f t="shared" si="1795"/>
        <v>145.46400000000003</v>
      </c>
      <c r="O285" s="24">
        <f t="shared" si="1795"/>
        <v>145.46400000000003</v>
      </c>
      <c r="P285" s="24">
        <f t="shared" si="1795"/>
        <v>0</v>
      </c>
      <c r="Q285" s="24">
        <f t="shared" si="1796"/>
        <v>2.2000000000000002</v>
      </c>
      <c r="R285" s="24">
        <v>33.85</v>
      </c>
      <c r="S285" s="24">
        <f>Q285*R285</f>
        <v>74.470000000000013</v>
      </c>
      <c r="T285" s="24">
        <f>S285-U285</f>
        <v>74.470000000000013</v>
      </c>
      <c r="U285" s="24"/>
      <c r="V285" s="24">
        <f t="shared" si="1797"/>
        <v>2.2000000000000002</v>
      </c>
      <c r="W285" s="24">
        <v>35.200000000000003</v>
      </c>
      <c r="X285" s="24">
        <f>V285*W285</f>
        <v>77.440000000000012</v>
      </c>
      <c r="Y285" s="24">
        <f>X285-Z285</f>
        <v>77.440000000000012</v>
      </c>
      <c r="Z285" s="24"/>
      <c r="AA285" s="24">
        <f t="shared" si="1798"/>
        <v>4.4000000000000004</v>
      </c>
      <c r="AB285" s="24">
        <f t="shared" si="1799"/>
        <v>151.91000000000003</v>
      </c>
      <c r="AC285" s="24">
        <f t="shared" si="1799"/>
        <v>151.91000000000003</v>
      </c>
      <c r="AD285" s="24">
        <f t="shared" si="1799"/>
        <v>0</v>
      </c>
      <c r="AE285" s="24">
        <f t="shared" si="1800"/>
        <v>2.2000000000000002</v>
      </c>
      <c r="AF285" s="24">
        <v>35.200000000000003</v>
      </c>
      <c r="AG285" s="24">
        <f>AE285*AF285</f>
        <v>77.440000000000012</v>
      </c>
      <c r="AH285" s="24">
        <f>AG285-AI285</f>
        <v>77.440000000000012</v>
      </c>
      <c r="AI285" s="24"/>
      <c r="AJ285" s="24">
        <f t="shared" si="1801"/>
        <v>2.2000000000000002</v>
      </c>
      <c r="AK285" s="24">
        <v>36.61</v>
      </c>
      <c r="AL285" s="24">
        <f>AJ285*AK285</f>
        <v>80.542000000000002</v>
      </c>
      <c r="AM285" s="24">
        <f>AL285-AN285</f>
        <v>80.542000000000002</v>
      </c>
      <c r="AN285" s="24"/>
      <c r="AO285" s="24">
        <f t="shared" si="1802"/>
        <v>4.4000000000000004</v>
      </c>
      <c r="AP285" s="24">
        <f t="shared" si="1803"/>
        <v>157.98200000000003</v>
      </c>
      <c r="AQ285" s="24">
        <f t="shared" si="1804"/>
        <v>157.98200000000003</v>
      </c>
      <c r="AR285" s="24">
        <f t="shared" si="1805"/>
        <v>0</v>
      </c>
    </row>
    <row r="286" spans="1:44" ht="31.5" hidden="1" x14ac:dyDescent="0.25">
      <c r="A286" s="17"/>
      <c r="B286" s="3" t="s">
        <v>157</v>
      </c>
      <c r="C286" s="24">
        <v>2.2000000000000002</v>
      </c>
      <c r="D286" s="24">
        <v>32.270000000000003</v>
      </c>
      <c r="E286" s="24">
        <f>C286*D286*0.5</f>
        <v>35.497000000000007</v>
      </c>
      <c r="F286" s="24">
        <f>E286</f>
        <v>35.497000000000007</v>
      </c>
      <c r="G286" s="24"/>
      <c r="H286" s="24">
        <v>2.2000000000000002</v>
      </c>
      <c r="I286" s="24">
        <v>33.85</v>
      </c>
      <c r="J286" s="24">
        <f>H286*I286*0.5</f>
        <v>37.235000000000007</v>
      </c>
      <c r="K286" s="24">
        <f>J286</f>
        <v>37.235000000000007</v>
      </c>
      <c r="L286" s="24"/>
      <c r="M286" s="24">
        <f t="shared" si="1794"/>
        <v>4.4000000000000004</v>
      </c>
      <c r="N286" s="24">
        <f>E286+J286</f>
        <v>72.732000000000014</v>
      </c>
      <c r="O286" s="24">
        <f>N286</f>
        <v>72.732000000000014</v>
      </c>
      <c r="P286" s="24">
        <v>0</v>
      </c>
      <c r="Q286" s="24">
        <f t="shared" si="1796"/>
        <v>2.2000000000000002</v>
      </c>
      <c r="R286" s="24">
        <v>33.85</v>
      </c>
      <c r="S286" s="24">
        <f>Q286*R286*0.5</f>
        <v>37.235000000000007</v>
      </c>
      <c r="T286" s="24">
        <f>S286</f>
        <v>37.235000000000007</v>
      </c>
      <c r="U286" s="24"/>
      <c r="V286" s="24">
        <f t="shared" si="1797"/>
        <v>2.2000000000000002</v>
      </c>
      <c r="W286" s="24">
        <v>35.200000000000003</v>
      </c>
      <c r="X286" s="24">
        <f>V286*W286*0.5</f>
        <v>38.720000000000006</v>
      </c>
      <c r="Y286" s="24">
        <f>X286</f>
        <v>38.720000000000006</v>
      </c>
      <c r="Z286" s="24"/>
      <c r="AA286" s="24">
        <f t="shared" si="1798"/>
        <v>4.4000000000000004</v>
      </c>
      <c r="AB286" s="24">
        <f>S286+X286</f>
        <v>75.955000000000013</v>
      </c>
      <c r="AC286" s="24">
        <f>AB286</f>
        <v>75.955000000000013</v>
      </c>
      <c r="AD286" s="24">
        <v>0</v>
      </c>
      <c r="AE286" s="24">
        <f t="shared" si="1800"/>
        <v>2.2000000000000002</v>
      </c>
      <c r="AF286" s="24">
        <v>35.200000000000003</v>
      </c>
      <c r="AG286" s="24">
        <f>AE286*AF286*0.5</f>
        <v>38.720000000000006</v>
      </c>
      <c r="AH286" s="24">
        <f>AG286</f>
        <v>38.720000000000006</v>
      </c>
      <c r="AI286" s="24"/>
      <c r="AJ286" s="24">
        <f t="shared" si="1801"/>
        <v>2.2000000000000002</v>
      </c>
      <c r="AK286" s="24">
        <v>36.61</v>
      </c>
      <c r="AL286" s="24">
        <f>AJ286*AK286*0.5</f>
        <v>40.271000000000001</v>
      </c>
      <c r="AM286" s="24">
        <f>AL286</f>
        <v>40.271000000000001</v>
      </c>
      <c r="AN286" s="24"/>
      <c r="AO286" s="24">
        <f t="shared" si="1802"/>
        <v>4.4000000000000004</v>
      </c>
      <c r="AP286" s="24">
        <f>AG286+AL286</f>
        <v>78.991000000000014</v>
      </c>
      <c r="AQ286" s="24">
        <f>AP286</f>
        <v>78.991000000000014</v>
      </c>
      <c r="AR286" s="24">
        <v>0</v>
      </c>
    </row>
    <row r="287" spans="1:44" ht="47.25" hidden="1" x14ac:dyDescent="0.25">
      <c r="A287" s="17"/>
      <c r="B287" s="3" t="s">
        <v>162</v>
      </c>
      <c r="C287" s="24">
        <v>2.2000000000000002</v>
      </c>
      <c r="D287" s="24">
        <v>32.270000000000003</v>
      </c>
      <c r="E287" s="24">
        <f>C287*D287*2</f>
        <v>141.98800000000003</v>
      </c>
      <c r="F287" s="24">
        <f>E287-G287</f>
        <v>141.98800000000003</v>
      </c>
      <c r="G287" s="24"/>
      <c r="H287" s="24">
        <v>2.2000000000000002</v>
      </c>
      <c r="I287" s="24">
        <v>33.85</v>
      </c>
      <c r="J287" s="24">
        <f>H287*I287*2</f>
        <v>148.94000000000003</v>
      </c>
      <c r="K287" s="24">
        <f>J287-L287</f>
        <v>148.94000000000003</v>
      </c>
      <c r="L287" s="24"/>
      <c r="M287" s="24">
        <f t="shared" si="1794"/>
        <v>4.4000000000000004</v>
      </c>
      <c r="N287" s="24">
        <f t="shared" ref="N287" si="1806">E287+J287</f>
        <v>290.92800000000005</v>
      </c>
      <c r="O287" s="24">
        <f t="shared" ref="O287" si="1807">F287+K287</f>
        <v>290.92800000000005</v>
      </c>
      <c r="P287" s="24">
        <f t="shared" ref="P287" si="1808">G287+L287</f>
        <v>0</v>
      </c>
      <c r="Q287" s="24">
        <f t="shared" si="1796"/>
        <v>2.2000000000000002</v>
      </c>
      <c r="R287" s="24">
        <v>33.85</v>
      </c>
      <c r="S287" s="24">
        <f>Q287*R287*2</f>
        <v>148.94000000000003</v>
      </c>
      <c r="T287" s="24">
        <f>S287-U287</f>
        <v>148.94000000000003</v>
      </c>
      <c r="U287" s="24"/>
      <c r="V287" s="24">
        <f t="shared" si="1797"/>
        <v>2.2000000000000002</v>
      </c>
      <c r="W287" s="24">
        <v>35.200000000000003</v>
      </c>
      <c r="X287" s="24">
        <f>V287*W287*2</f>
        <v>154.88000000000002</v>
      </c>
      <c r="Y287" s="24">
        <f>X287-Z287</f>
        <v>154.88000000000002</v>
      </c>
      <c r="Z287" s="24"/>
      <c r="AA287" s="24">
        <f t="shared" si="1798"/>
        <v>4.4000000000000004</v>
      </c>
      <c r="AB287" s="24">
        <f t="shared" ref="AB287" si="1809">S287+X287</f>
        <v>303.82000000000005</v>
      </c>
      <c r="AC287" s="24">
        <f t="shared" ref="AC287" si="1810">T287+Y287</f>
        <v>303.82000000000005</v>
      </c>
      <c r="AD287" s="24">
        <f t="shared" ref="AD287" si="1811">U287+Z287</f>
        <v>0</v>
      </c>
      <c r="AE287" s="24">
        <f t="shared" si="1800"/>
        <v>2.2000000000000002</v>
      </c>
      <c r="AF287" s="24">
        <v>35.200000000000003</v>
      </c>
      <c r="AG287" s="24">
        <f>AE287*AF287*2</f>
        <v>154.88000000000002</v>
      </c>
      <c r="AH287" s="24">
        <f>AG287-AI287</f>
        <v>154.88000000000002</v>
      </c>
      <c r="AI287" s="24"/>
      <c r="AJ287" s="24">
        <f t="shared" si="1801"/>
        <v>2.2000000000000002</v>
      </c>
      <c r="AK287" s="24">
        <v>36.61</v>
      </c>
      <c r="AL287" s="24">
        <f>AJ287*AK287*2</f>
        <v>161.084</v>
      </c>
      <c r="AM287" s="24">
        <f>AL287-AN287</f>
        <v>161.084</v>
      </c>
      <c r="AN287" s="24"/>
      <c r="AO287" s="24">
        <f t="shared" si="1802"/>
        <v>4.4000000000000004</v>
      </c>
      <c r="AP287" s="24">
        <f t="shared" ref="AP287" si="1812">AG287+AL287</f>
        <v>315.96400000000006</v>
      </c>
      <c r="AQ287" s="24">
        <f t="shared" ref="AQ287" si="1813">AH287+AM287</f>
        <v>315.96400000000006</v>
      </c>
      <c r="AR287" s="24">
        <f t="shared" ref="AR287" si="1814">AI287+AN287</f>
        <v>0</v>
      </c>
    </row>
    <row r="288" spans="1:44" s="15" customFormat="1" ht="31.5" hidden="1" x14ac:dyDescent="0.25">
      <c r="A288" s="22" t="s">
        <v>122</v>
      </c>
      <c r="B288" s="28" t="s">
        <v>154</v>
      </c>
      <c r="C288" s="8"/>
      <c r="D288" s="8"/>
      <c r="E288" s="8">
        <f>E289+E290+E291+E292</f>
        <v>172.01425</v>
      </c>
      <c r="F288" s="8">
        <f t="shared" ref="F288" si="1815">F289+F290+F291+F292</f>
        <v>155.16598699999997</v>
      </c>
      <c r="G288" s="8">
        <f t="shared" ref="G288" si="1816">G289+G290+G291+G292</f>
        <v>16.848263000000003</v>
      </c>
      <c r="H288" s="8"/>
      <c r="I288" s="8"/>
      <c r="J288" s="8">
        <f>J289+J290+J291+J292</f>
        <v>97.401750000000007</v>
      </c>
      <c r="K288" s="8">
        <f t="shared" ref="K288" si="1817">K289+K290+K291+K292</f>
        <v>77.613227249999994</v>
      </c>
      <c r="L288" s="8">
        <f t="shared" ref="L288" si="1818">L289+L290+L291+L292</f>
        <v>19.788522750000006</v>
      </c>
      <c r="M288" s="8"/>
      <c r="N288" s="8">
        <f>N289+N290+N291+N292</f>
        <v>269.41600000000005</v>
      </c>
      <c r="O288" s="8">
        <f t="shared" ref="O288" si="1819">O289+O290+O291+O292</f>
        <v>232.77921425</v>
      </c>
      <c r="P288" s="8">
        <f t="shared" ref="P288" si="1820">P289+P290+P291+P292</f>
        <v>36.636785750000001</v>
      </c>
      <c r="Q288" s="8"/>
      <c r="R288" s="8"/>
      <c r="S288" s="8">
        <f>S289+S290+S291+S292</f>
        <v>180.43275</v>
      </c>
      <c r="T288" s="8">
        <f t="shared" ref="T288" si="1821">T289+T290+T291+T292</f>
        <v>162.75992099999999</v>
      </c>
      <c r="U288" s="8">
        <f t="shared" ref="U288" si="1822">U289+U290+U291+U292</f>
        <v>17.672829</v>
      </c>
      <c r="V288" s="8"/>
      <c r="W288" s="8"/>
      <c r="X288" s="8">
        <f>X289+X290+X291+X292</f>
        <v>101.29050000000001</v>
      </c>
      <c r="Y288" s="8">
        <f t="shared" ref="Y288" si="1823">Y289+Y290+Y291+Y292</f>
        <v>80.711923500000012</v>
      </c>
      <c r="Z288" s="8">
        <f t="shared" ref="Z288" si="1824">Z289+Z290+Z291+Z292</f>
        <v>20.578576499999997</v>
      </c>
      <c r="AA288" s="8"/>
      <c r="AB288" s="8">
        <f>AB289+AB290+AB291+AB292</f>
        <v>281.72325000000001</v>
      </c>
      <c r="AC288" s="8">
        <f t="shared" ref="AC288" si="1825">AC289+AC290+AC291+AC292</f>
        <v>243.47184449999997</v>
      </c>
      <c r="AD288" s="8">
        <f t="shared" ref="AD288" si="1826">AD289+AD290+AD291+AD292</f>
        <v>38.251405500000004</v>
      </c>
      <c r="AE288" s="8"/>
      <c r="AF288" s="8"/>
      <c r="AG288" s="8">
        <f>AG289+AG290+AG291+AG292</f>
        <v>187.63649999999998</v>
      </c>
      <c r="AH288" s="8">
        <f t="shared" ref="AH288:AI288" si="1827">AH289+AH290+AH291+AH292</f>
        <v>169.25808599999999</v>
      </c>
      <c r="AI288" s="8">
        <f t="shared" si="1827"/>
        <v>18.378413999999999</v>
      </c>
      <c r="AJ288" s="8"/>
      <c r="AK288" s="8"/>
      <c r="AL288" s="8">
        <f>AL289+AL290+AL291+AL292</f>
        <v>105.34395000000001</v>
      </c>
      <c r="AM288" s="8">
        <f t="shared" ref="AM288:AN288" si="1828">AM289+AM290+AM291+AM292</f>
        <v>83.94185865</v>
      </c>
      <c r="AN288" s="8">
        <f t="shared" si="1828"/>
        <v>21.402091349999999</v>
      </c>
      <c r="AO288" s="8"/>
      <c r="AP288" s="8">
        <f>AP289+AP290+AP291+AP292</f>
        <v>292.98044999999996</v>
      </c>
      <c r="AQ288" s="8">
        <f t="shared" ref="AQ288:AR288" si="1829">AQ289+AQ290+AQ291+AQ292</f>
        <v>253.19994464999996</v>
      </c>
      <c r="AR288" s="8">
        <f t="shared" si="1829"/>
        <v>39.780505349999999</v>
      </c>
    </row>
    <row r="289" spans="1:44" hidden="1" x14ac:dyDescent="0.25">
      <c r="A289" s="17"/>
      <c r="B289" s="3" t="s">
        <v>23</v>
      </c>
      <c r="C289" s="24">
        <v>1.1299999999999999</v>
      </c>
      <c r="D289" s="24">
        <v>39.28</v>
      </c>
      <c r="E289" s="24">
        <f>C289*D289</f>
        <v>44.386399999999995</v>
      </c>
      <c r="F289" s="24">
        <f>E289-G289</f>
        <v>40.038889599999997</v>
      </c>
      <c r="G289" s="24">
        <f>0.11068*D289</f>
        <v>4.3475104</v>
      </c>
      <c r="H289" s="24">
        <v>0.61</v>
      </c>
      <c r="I289" s="24">
        <v>41.2</v>
      </c>
      <c r="J289" s="24">
        <f>H289*I289</f>
        <v>25.132000000000001</v>
      </c>
      <c r="K289" s="24">
        <f>J289-L289</f>
        <v>20.026084000000001</v>
      </c>
      <c r="L289" s="24">
        <f>0.12393*I289</f>
        <v>5.1059160000000006</v>
      </c>
      <c r="M289" s="24">
        <f t="shared" ref="M289:M292" si="1830">C289+H289</f>
        <v>1.7399999999999998</v>
      </c>
      <c r="N289" s="24">
        <f t="shared" ref="N289:P290" si="1831">E289+J289</f>
        <v>69.5184</v>
      </c>
      <c r="O289" s="24">
        <f t="shared" si="1831"/>
        <v>60.064973600000002</v>
      </c>
      <c r="P289" s="24">
        <f t="shared" si="1831"/>
        <v>9.4534264000000015</v>
      </c>
      <c r="Q289" s="24">
        <f t="shared" ref="Q289:Q292" si="1832">C289</f>
        <v>1.1299999999999999</v>
      </c>
      <c r="R289" s="24">
        <v>41.2</v>
      </c>
      <c r="S289" s="24">
        <f>Q289*R289</f>
        <v>46.555999999999997</v>
      </c>
      <c r="T289" s="24">
        <f>S289-U289</f>
        <v>41.995984</v>
      </c>
      <c r="U289" s="24">
        <f>0.11068*R289</f>
        <v>4.5600160000000001</v>
      </c>
      <c r="V289" s="24">
        <f t="shared" ref="V289:V292" si="1833">H289</f>
        <v>0.61</v>
      </c>
      <c r="W289" s="24">
        <v>42.85</v>
      </c>
      <c r="X289" s="24">
        <f>V289*W289</f>
        <v>26.138500000000001</v>
      </c>
      <c r="Y289" s="24">
        <f>X289-Z289</f>
        <v>20.8280995</v>
      </c>
      <c r="Z289" s="24">
        <f>0.12393*W289</f>
        <v>5.3104005000000001</v>
      </c>
      <c r="AA289" s="24">
        <f t="shared" ref="AA289:AA292" si="1834">Q289+V289</f>
        <v>1.7399999999999998</v>
      </c>
      <c r="AB289" s="24">
        <f t="shared" ref="AB289:AD290" si="1835">S289+X289</f>
        <v>72.694500000000005</v>
      </c>
      <c r="AC289" s="24">
        <f t="shared" si="1835"/>
        <v>62.8240835</v>
      </c>
      <c r="AD289" s="24">
        <f t="shared" si="1835"/>
        <v>9.870416500000001</v>
      </c>
      <c r="AE289" s="24">
        <f t="shared" ref="AE289:AE292" si="1836">C289</f>
        <v>1.1299999999999999</v>
      </c>
      <c r="AF289" s="24">
        <v>42.85</v>
      </c>
      <c r="AG289" s="24">
        <f>AE289*AF289</f>
        <v>48.420499999999997</v>
      </c>
      <c r="AH289" s="24">
        <f>AG289-AI289</f>
        <v>43.677861999999998</v>
      </c>
      <c r="AI289" s="24">
        <f>0.11068*AF289</f>
        <v>4.7426380000000004</v>
      </c>
      <c r="AJ289" s="24">
        <f t="shared" ref="AJ289:AJ292" si="1837">H289</f>
        <v>0.61</v>
      </c>
      <c r="AK289" s="24">
        <v>44.56</v>
      </c>
      <c r="AL289" s="24">
        <f>AJ289*AK289</f>
        <v>27.1816</v>
      </c>
      <c r="AM289" s="24">
        <f>AL289-AN289</f>
        <v>21.6592792</v>
      </c>
      <c r="AN289" s="24">
        <f>0.12393*AK289</f>
        <v>5.5223208000000001</v>
      </c>
      <c r="AO289" s="24">
        <f t="shared" ref="AO289:AO292" si="1838">AE289+AJ289</f>
        <v>1.7399999999999998</v>
      </c>
      <c r="AP289" s="24">
        <f t="shared" ref="AP289:AP290" si="1839">AG289+AL289</f>
        <v>75.602099999999993</v>
      </c>
      <c r="AQ289" s="24">
        <f t="shared" ref="AQ289:AQ290" si="1840">AH289+AM289</f>
        <v>65.337141199999991</v>
      </c>
      <c r="AR289" s="24">
        <f t="shared" ref="AR289:AR290" si="1841">AI289+AN289</f>
        <v>10.2649588</v>
      </c>
    </row>
    <row r="290" spans="1:44" hidden="1" x14ac:dyDescent="0.25">
      <c r="A290" s="17"/>
      <c r="B290" s="3" t="s">
        <v>25</v>
      </c>
      <c r="C290" s="24">
        <v>1.1299999999999999</v>
      </c>
      <c r="D290" s="24">
        <v>32.270000000000003</v>
      </c>
      <c r="E290" s="24">
        <f>C290*D290</f>
        <v>36.4651</v>
      </c>
      <c r="F290" s="24">
        <f>E290-G290</f>
        <v>32.893456399999998</v>
      </c>
      <c r="G290" s="24">
        <f>0.11068*D290</f>
        <v>3.5716436000000003</v>
      </c>
      <c r="H290" s="24">
        <v>0.61</v>
      </c>
      <c r="I290" s="24">
        <v>33.85</v>
      </c>
      <c r="J290" s="24">
        <f>H290*I290</f>
        <v>20.648500000000002</v>
      </c>
      <c r="K290" s="24">
        <f>J290-L290</f>
        <v>16.453469500000001</v>
      </c>
      <c r="L290" s="24">
        <f>0.12393*I290</f>
        <v>4.1950305000000006</v>
      </c>
      <c r="M290" s="24">
        <f t="shared" si="1830"/>
        <v>1.7399999999999998</v>
      </c>
      <c r="N290" s="24">
        <f t="shared" si="1831"/>
        <v>57.113600000000005</v>
      </c>
      <c r="O290" s="24">
        <f t="shared" si="1831"/>
        <v>49.346925900000002</v>
      </c>
      <c r="P290" s="24">
        <f t="shared" si="1831"/>
        <v>7.7666741000000012</v>
      </c>
      <c r="Q290" s="24">
        <f t="shared" si="1832"/>
        <v>1.1299999999999999</v>
      </c>
      <c r="R290" s="24">
        <v>33.85</v>
      </c>
      <c r="S290" s="24">
        <f>Q290*R290</f>
        <v>38.250499999999995</v>
      </c>
      <c r="T290" s="24">
        <f>S290-U290</f>
        <v>34.503981999999993</v>
      </c>
      <c r="U290" s="24">
        <f>0.11068*R290</f>
        <v>3.746518</v>
      </c>
      <c r="V290" s="24">
        <f t="shared" si="1833"/>
        <v>0.61</v>
      </c>
      <c r="W290" s="24">
        <v>35.200000000000003</v>
      </c>
      <c r="X290" s="24">
        <f>V290*W290</f>
        <v>21.472000000000001</v>
      </c>
      <c r="Y290" s="24">
        <f>X290-Z290</f>
        <v>17.109664000000002</v>
      </c>
      <c r="Z290" s="24">
        <f>0.12393*W290</f>
        <v>4.362336</v>
      </c>
      <c r="AA290" s="24">
        <f t="shared" si="1834"/>
        <v>1.7399999999999998</v>
      </c>
      <c r="AB290" s="24">
        <f t="shared" si="1835"/>
        <v>59.722499999999997</v>
      </c>
      <c r="AC290" s="24">
        <f t="shared" si="1835"/>
        <v>51.613645999999996</v>
      </c>
      <c r="AD290" s="24">
        <f t="shared" si="1835"/>
        <v>8.1088540000000009</v>
      </c>
      <c r="AE290" s="24">
        <f t="shared" si="1836"/>
        <v>1.1299999999999999</v>
      </c>
      <c r="AF290" s="24">
        <v>35.200000000000003</v>
      </c>
      <c r="AG290" s="24">
        <f>AE290*AF290</f>
        <v>39.775999999999996</v>
      </c>
      <c r="AH290" s="24">
        <f>AG290-AI290</f>
        <v>35.880063999999997</v>
      </c>
      <c r="AI290" s="24">
        <f>0.11068*AF290</f>
        <v>3.8959360000000003</v>
      </c>
      <c r="AJ290" s="24">
        <f t="shared" si="1837"/>
        <v>0.61</v>
      </c>
      <c r="AK290" s="24">
        <v>36.61</v>
      </c>
      <c r="AL290" s="24">
        <f>AJ290*AK290</f>
        <v>22.332100000000001</v>
      </c>
      <c r="AM290" s="24">
        <f>AL290-AN290</f>
        <v>17.795022700000001</v>
      </c>
      <c r="AN290" s="24">
        <f>0.12393*AK290</f>
        <v>4.5370773</v>
      </c>
      <c r="AO290" s="24">
        <f t="shared" si="1838"/>
        <v>1.7399999999999998</v>
      </c>
      <c r="AP290" s="24">
        <f t="shared" si="1839"/>
        <v>62.108099999999993</v>
      </c>
      <c r="AQ290" s="24">
        <f t="shared" si="1840"/>
        <v>53.675086699999994</v>
      </c>
      <c r="AR290" s="24">
        <f t="shared" si="1841"/>
        <v>8.4330133000000007</v>
      </c>
    </row>
    <row r="291" spans="1:44" ht="31.5" hidden="1" x14ac:dyDescent="0.25">
      <c r="A291" s="17"/>
      <c r="B291" s="3" t="s">
        <v>157</v>
      </c>
      <c r="C291" s="24">
        <v>1.1299999999999999</v>
      </c>
      <c r="D291" s="24">
        <v>32.270000000000003</v>
      </c>
      <c r="E291" s="24">
        <f>C291*D291*0.5</f>
        <v>18.23255</v>
      </c>
      <c r="F291" s="24">
        <f>E291-G291</f>
        <v>16.446728199999999</v>
      </c>
      <c r="G291" s="24">
        <f>0.11068*D291*0.5</f>
        <v>1.7858218000000001</v>
      </c>
      <c r="H291" s="24">
        <v>0.61</v>
      </c>
      <c r="I291" s="24">
        <v>33.85</v>
      </c>
      <c r="J291" s="24">
        <f>H291*I291*0.5</f>
        <v>10.324250000000001</v>
      </c>
      <c r="K291" s="24">
        <f>J291-L291</f>
        <v>8.2267347500000003</v>
      </c>
      <c r="L291" s="24">
        <f>0.12393*I291*0.5</f>
        <v>2.0975152500000003</v>
      </c>
      <c r="M291" s="24">
        <f t="shared" si="1830"/>
        <v>1.7399999999999998</v>
      </c>
      <c r="N291" s="24">
        <f>E291+J291</f>
        <v>28.556800000000003</v>
      </c>
      <c r="O291" s="24">
        <f>F291+K291</f>
        <v>24.673462950000001</v>
      </c>
      <c r="P291" s="24">
        <f>L291+G291</f>
        <v>3.8833370500000006</v>
      </c>
      <c r="Q291" s="24">
        <f t="shared" si="1832"/>
        <v>1.1299999999999999</v>
      </c>
      <c r="R291" s="24">
        <v>33.85</v>
      </c>
      <c r="S291" s="24">
        <f>Q291*R291*0.5</f>
        <v>19.125249999999998</v>
      </c>
      <c r="T291" s="24">
        <f>S291-U291</f>
        <v>17.251990999999997</v>
      </c>
      <c r="U291" s="24">
        <f>0.11068*R291*0.5</f>
        <v>1.873259</v>
      </c>
      <c r="V291" s="24">
        <f t="shared" si="1833"/>
        <v>0.61</v>
      </c>
      <c r="W291" s="24">
        <v>35.200000000000003</v>
      </c>
      <c r="X291" s="24">
        <f>V291*W291*0.5</f>
        <v>10.736000000000001</v>
      </c>
      <c r="Y291" s="24">
        <f>X291-Z291</f>
        <v>8.5548320000000011</v>
      </c>
      <c r="Z291" s="24">
        <f>0.12393*W291*0.5</f>
        <v>2.181168</v>
      </c>
      <c r="AA291" s="24">
        <f t="shared" si="1834"/>
        <v>1.7399999999999998</v>
      </c>
      <c r="AB291" s="24">
        <f>S291+X291</f>
        <v>29.861249999999998</v>
      </c>
      <c r="AC291" s="24">
        <f>Y291+T291</f>
        <v>25.806822999999998</v>
      </c>
      <c r="AD291" s="24">
        <f>Z291+U291</f>
        <v>4.0544270000000004</v>
      </c>
      <c r="AE291" s="24">
        <f t="shared" si="1836"/>
        <v>1.1299999999999999</v>
      </c>
      <c r="AF291" s="24">
        <v>35.200000000000003</v>
      </c>
      <c r="AG291" s="24">
        <f>AE291*AF291*0.5</f>
        <v>19.887999999999998</v>
      </c>
      <c r="AH291" s="24">
        <f>AG291-AI291</f>
        <v>17.940031999999999</v>
      </c>
      <c r="AI291" s="24">
        <f>0.11068*AF291*0.5</f>
        <v>1.9479680000000001</v>
      </c>
      <c r="AJ291" s="24">
        <f t="shared" si="1837"/>
        <v>0.61</v>
      </c>
      <c r="AK291" s="24">
        <v>36.61</v>
      </c>
      <c r="AL291" s="24">
        <f>AJ291*AK291*0.5</f>
        <v>11.16605</v>
      </c>
      <c r="AM291" s="24">
        <f>AL291-AN291</f>
        <v>8.8975113500000003</v>
      </c>
      <c r="AN291" s="24">
        <f>0.12393*AK291*0.5</f>
        <v>2.26853865</v>
      </c>
      <c r="AO291" s="24">
        <f t="shared" si="1838"/>
        <v>1.7399999999999998</v>
      </c>
      <c r="AP291" s="24">
        <f>AG291+AL291</f>
        <v>31.054049999999997</v>
      </c>
      <c r="AQ291" s="24">
        <f>AM291+AH291</f>
        <v>26.837543349999997</v>
      </c>
      <c r="AR291" s="24">
        <f>AN291+AI291</f>
        <v>4.2165066500000004</v>
      </c>
    </row>
    <row r="292" spans="1:44" ht="47.25" hidden="1" x14ac:dyDescent="0.25">
      <c r="A292" s="17"/>
      <c r="B292" s="3" t="s">
        <v>162</v>
      </c>
      <c r="C292" s="24">
        <v>1.1299999999999999</v>
      </c>
      <c r="D292" s="24">
        <v>32.270000000000003</v>
      </c>
      <c r="E292" s="24">
        <f>C292*D292*2</f>
        <v>72.930199999999999</v>
      </c>
      <c r="F292" s="24">
        <f>E292-G292</f>
        <v>65.786912799999996</v>
      </c>
      <c r="G292" s="24">
        <f>0.11068*D292*2</f>
        <v>7.1432872000000005</v>
      </c>
      <c r="H292" s="24">
        <v>0.61</v>
      </c>
      <c r="I292" s="24">
        <v>33.85</v>
      </c>
      <c r="J292" s="24">
        <f>H292*I292*2</f>
        <v>41.297000000000004</v>
      </c>
      <c r="K292" s="24">
        <f>J292-L292</f>
        <v>32.906939000000001</v>
      </c>
      <c r="L292" s="24">
        <f>0.12393*I292*2</f>
        <v>8.3900610000000011</v>
      </c>
      <c r="M292" s="24">
        <f t="shared" si="1830"/>
        <v>1.7399999999999998</v>
      </c>
      <c r="N292" s="24">
        <f t="shared" ref="N292" si="1842">E292+J292</f>
        <v>114.22720000000001</v>
      </c>
      <c r="O292" s="24">
        <f t="shared" ref="O292" si="1843">F292+K292</f>
        <v>98.693851800000004</v>
      </c>
      <c r="P292" s="24">
        <f t="shared" ref="P292" si="1844">G292+L292</f>
        <v>15.533348200000002</v>
      </c>
      <c r="Q292" s="24">
        <f t="shared" si="1832"/>
        <v>1.1299999999999999</v>
      </c>
      <c r="R292" s="24">
        <v>33.85</v>
      </c>
      <c r="S292" s="24">
        <f>Q292*R292*2</f>
        <v>76.500999999999991</v>
      </c>
      <c r="T292" s="24">
        <f>S292-U292</f>
        <v>69.007963999999987</v>
      </c>
      <c r="U292" s="24">
        <f>0.11068*R292*2</f>
        <v>7.493036</v>
      </c>
      <c r="V292" s="24">
        <f t="shared" si="1833"/>
        <v>0.61</v>
      </c>
      <c r="W292" s="24">
        <v>35.200000000000003</v>
      </c>
      <c r="X292" s="24">
        <f>V292*W292*2</f>
        <v>42.944000000000003</v>
      </c>
      <c r="Y292" s="24">
        <f>X292-Z292</f>
        <v>34.219328000000004</v>
      </c>
      <c r="Z292" s="24">
        <f>0.12393*W292*2</f>
        <v>8.724672</v>
      </c>
      <c r="AA292" s="24">
        <f t="shared" si="1834"/>
        <v>1.7399999999999998</v>
      </c>
      <c r="AB292" s="24">
        <f t="shared" ref="AB292" si="1845">S292+X292</f>
        <v>119.44499999999999</v>
      </c>
      <c r="AC292" s="24">
        <f t="shared" ref="AC292" si="1846">T292+Y292</f>
        <v>103.22729199999999</v>
      </c>
      <c r="AD292" s="24">
        <f t="shared" ref="AD292" si="1847">U292+Z292</f>
        <v>16.217708000000002</v>
      </c>
      <c r="AE292" s="24">
        <f t="shared" si="1836"/>
        <v>1.1299999999999999</v>
      </c>
      <c r="AF292" s="24">
        <v>35.200000000000003</v>
      </c>
      <c r="AG292" s="24">
        <f>AE292*AF292*2</f>
        <v>79.551999999999992</v>
      </c>
      <c r="AH292" s="24">
        <f>AG292-AI292</f>
        <v>71.760127999999995</v>
      </c>
      <c r="AI292" s="24">
        <f>0.11068*AF292*2</f>
        <v>7.7918720000000006</v>
      </c>
      <c r="AJ292" s="24">
        <f t="shared" si="1837"/>
        <v>0.61</v>
      </c>
      <c r="AK292" s="24">
        <v>36.61</v>
      </c>
      <c r="AL292" s="24">
        <f>AJ292*AK292*2</f>
        <v>44.664200000000001</v>
      </c>
      <c r="AM292" s="24">
        <f>AL292-AN292</f>
        <v>35.590045400000001</v>
      </c>
      <c r="AN292" s="24">
        <f>0.12393*AK292*2</f>
        <v>9.0741546</v>
      </c>
      <c r="AO292" s="24">
        <f t="shared" si="1838"/>
        <v>1.7399999999999998</v>
      </c>
      <c r="AP292" s="24">
        <f t="shared" ref="AP292" si="1848">AG292+AL292</f>
        <v>124.21619999999999</v>
      </c>
      <c r="AQ292" s="24">
        <f t="shared" ref="AQ292" si="1849">AH292+AM292</f>
        <v>107.35017339999999</v>
      </c>
      <c r="AR292" s="24">
        <f t="shared" ref="AR292" si="1850">AI292+AN292</f>
        <v>16.866026600000001</v>
      </c>
    </row>
    <row r="293" spans="1:44" s="15" customFormat="1" ht="31.5" hidden="1" x14ac:dyDescent="0.25">
      <c r="A293" s="22" t="s">
        <v>123</v>
      </c>
      <c r="B293" s="28" t="s">
        <v>51</v>
      </c>
      <c r="C293" s="8"/>
      <c r="D293" s="8"/>
      <c r="E293" s="8">
        <f t="shared" ref="E293" si="1851">E294+E295+E296+E297+E298</f>
        <v>395.75610000000006</v>
      </c>
      <c r="F293" s="8">
        <f t="shared" ref="F293" si="1852">F294+F295+F296+F297+F298</f>
        <v>395.75610000000006</v>
      </c>
      <c r="G293" s="8">
        <f t="shared" ref="G293" si="1853">G294+G295+G296+G297+G298</f>
        <v>0</v>
      </c>
      <c r="H293" s="8"/>
      <c r="I293" s="8"/>
      <c r="J293" s="8">
        <f t="shared" ref="J293" si="1854">J294+J295+J296+J297+J298</f>
        <v>225.86070000000001</v>
      </c>
      <c r="K293" s="8">
        <f t="shared" ref="K293" si="1855">K294+K295+K296+K297+K298</f>
        <v>225.86070000000001</v>
      </c>
      <c r="L293" s="8">
        <f t="shared" ref="L293" si="1856">L294+L295+L296+L297+L298</f>
        <v>0</v>
      </c>
      <c r="M293" s="8"/>
      <c r="N293" s="8">
        <f t="shared" ref="N293" si="1857">N294+N295+N296+N297+N298</f>
        <v>621.61680000000001</v>
      </c>
      <c r="O293" s="8">
        <f t="shared" ref="O293" si="1858">O294+O295+O296+O297+O298</f>
        <v>621.61680000000001</v>
      </c>
      <c r="P293" s="8">
        <f t="shared" ref="P293" si="1859">P294+P295+P296+P297+P298</f>
        <v>0</v>
      </c>
      <c r="Q293" s="8"/>
      <c r="R293" s="8"/>
      <c r="S293" s="8">
        <f t="shared" ref="S293" si="1860">S294+S295+S296+S297+S298</f>
        <v>415.12990000000002</v>
      </c>
      <c r="T293" s="8">
        <f t="shared" ref="T293" si="1861">T294+T295+T296+T297+T298</f>
        <v>415.12990000000002</v>
      </c>
      <c r="U293" s="8">
        <f t="shared" ref="U293" si="1862">U294+U295+U296+U297+U298</f>
        <v>0</v>
      </c>
      <c r="V293" s="8"/>
      <c r="W293" s="8"/>
      <c r="X293" s="8">
        <f t="shared" ref="X293" si="1863">X294+X295+X296+X297+X298</f>
        <v>234.87900000000002</v>
      </c>
      <c r="Y293" s="8">
        <f t="shared" ref="Y293" si="1864">Y294+Y295+Y296+Y297+Y298</f>
        <v>234.87900000000002</v>
      </c>
      <c r="Z293" s="8">
        <f t="shared" ref="Z293" si="1865">Z294+Z295+Z296+Z297+Z298</f>
        <v>0</v>
      </c>
      <c r="AA293" s="8"/>
      <c r="AB293" s="8">
        <f t="shared" ref="AB293" si="1866">AB294+AB295+AB296+AB297+AB298</f>
        <v>650.00890000000004</v>
      </c>
      <c r="AC293" s="8">
        <f t="shared" ref="AC293" si="1867">AC294+AC295+AC296+AC297+AC298</f>
        <v>650.00890000000004</v>
      </c>
      <c r="AD293" s="8">
        <f t="shared" ref="AD293" si="1868">AD294+AD295+AD296+AD297+AD298</f>
        <v>0</v>
      </c>
      <c r="AE293" s="8"/>
      <c r="AF293" s="8"/>
      <c r="AG293" s="8">
        <f t="shared" ref="AG293:AI293" si="1869">AG294+AG295+AG296+AG297+AG298</f>
        <v>431.70700000000005</v>
      </c>
      <c r="AH293" s="8">
        <f t="shared" si="1869"/>
        <v>431.70700000000005</v>
      </c>
      <c r="AI293" s="8">
        <f t="shared" si="1869"/>
        <v>0</v>
      </c>
      <c r="AJ293" s="8"/>
      <c r="AK293" s="8"/>
      <c r="AL293" s="8">
        <f t="shared" ref="AL293:AN293" si="1870">AL294+AL295+AL296+AL297+AL298</f>
        <v>244.2783</v>
      </c>
      <c r="AM293" s="8">
        <f t="shared" si="1870"/>
        <v>244.2783</v>
      </c>
      <c r="AN293" s="8">
        <f t="shared" si="1870"/>
        <v>0</v>
      </c>
      <c r="AO293" s="8"/>
      <c r="AP293" s="8">
        <f t="shared" ref="AP293:AR293" si="1871">AP294+AP295+AP296+AP297+AP298</f>
        <v>675.98530000000005</v>
      </c>
      <c r="AQ293" s="8">
        <f t="shared" si="1871"/>
        <v>675.98530000000005</v>
      </c>
      <c r="AR293" s="8">
        <f t="shared" si="1871"/>
        <v>0</v>
      </c>
    </row>
    <row r="294" spans="1:44" hidden="1" x14ac:dyDescent="0.25">
      <c r="A294" s="17"/>
      <c r="B294" s="3" t="s">
        <v>23</v>
      </c>
      <c r="C294" s="24">
        <v>1.74</v>
      </c>
      <c r="D294" s="24">
        <v>39.28</v>
      </c>
      <c r="E294" s="24">
        <f>C294*D294</f>
        <v>68.347200000000001</v>
      </c>
      <c r="F294" s="24">
        <f>E294-G294</f>
        <v>68.347200000000001</v>
      </c>
      <c r="G294" s="24"/>
      <c r="H294" s="24">
        <v>1.18</v>
      </c>
      <c r="I294" s="24">
        <v>41.2</v>
      </c>
      <c r="J294" s="24">
        <f>H294*I294</f>
        <v>48.616</v>
      </c>
      <c r="K294" s="24">
        <f>J294-L294</f>
        <v>48.616</v>
      </c>
      <c r="L294" s="24"/>
      <c r="M294" s="24">
        <f t="shared" ref="M294:M298" si="1872">C294+H294</f>
        <v>2.92</v>
      </c>
      <c r="N294" s="24">
        <f t="shared" ref="N294:P296" si="1873">E294+J294</f>
        <v>116.9632</v>
      </c>
      <c r="O294" s="24">
        <f t="shared" si="1873"/>
        <v>116.9632</v>
      </c>
      <c r="P294" s="24">
        <f t="shared" si="1873"/>
        <v>0</v>
      </c>
      <c r="Q294" s="24">
        <f t="shared" ref="Q294:Q298" si="1874">C294</f>
        <v>1.74</v>
      </c>
      <c r="R294" s="24">
        <v>41.2</v>
      </c>
      <c r="S294" s="24">
        <f>Q294*R294</f>
        <v>71.688000000000002</v>
      </c>
      <c r="T294" s="24">
        <f>S294-U294</f>
        <v>71.688000000000002</v>
      </c>
      <c r="U294" s="24"/>
      <c r="V294" s="24">
        <f t="shared" ref="V294:V298" si="1875">H294</f>
        <v>1.18</v>
      </c>
      <c r="W294" s="24">
        <v>42.85</v>
      </c>
      <c r="X294" s="24">
        <f>V294*W294</f>
        <v>50.563000000000002</v>
      </c>
      <c r="Y294" s="24">
        <f>X294-Z294</f>
        <v>50.563000000000002</v>
      </c>
      <c r="Z294" s="24"/>
      <c r="AA294" s="24">
        <f t="shared" ref="AA294:AA298" si="1876">Q294+V294</f>
        <v>2.92</v>
      </c>
      <c r="AB294" s="24">
        <f t="shared" ref="AB294:AD296" si="1877">S294+X294</f>
        <v>122.251</v>
      </c>
      <c r="AC294" s="24">
        <f t="shared" si="1877"/>
        <v>122.251</v>
      </c>
      <c r="AD294" s="24">
        <f t="shared" si="1877"/>
        <v>0</v>
      </c>
      <c r="AE294" s="24">
        <f t="shared" ref="AE294:AE298" si="1878">C294</f>
        <v>1.74</v>
      </c>
      <c r="AF294" s="24">
        <v>42.85</v>
      </c>
      <c r="AG294" s="24">
        <f>AE294*AF294</f>
        <v>74.558999999999997</v>
      </c>
      <c r="AH294" s="24">
        <f>AG294-AI294</f>
        <v>74.558999999999997</v>
      </c>
      <c r="AI294" s="24"/>
      <c r="AJ294" s="24">
        <f t="shared" ref="AJ294:AJ298" si="1879">H294</f>
        <v>1.18</v>
      </c>
      <c r="AK294" s="24">
        <v>44.56</v>
      </c>
      <c r="AL294" s="24">
        <f>AJ294*AK294</f>
        <v>52.580799999999996</v>
      </c>
      <c r="AM294" s="24">
        <f>AL294-AN294</f>
        <v>52.580799999999996</v>
      </c>
      <c r="AN294" s="24"/>
      <c r="AO294" s="24">
        <f t="shared" ref="AO294:AO298" si="1880">AE294+AJ294</f>
        <v>2.92</v>
      </c>
      <c r="AP294" s="24">
        <f t="shared" ref="AP294:AP296" si="1881">AG294+AL294</f>
        <v>127.13979999999999</v>
      </c>
      <c r="AQ294" s="24">
        <f t="shared" ref="AQ294:AQ296" si="1882">AH294+AM294</f>
        <v>127.13979999999999</v>
      </c>
      <c r="AR294" s="24">
        <f t="shared" ref="AR294:AR296" si="1883">AI294+AN294</f>
        <v>0</v>
      </c>
    </row>
    <row r="295" spans="1:44" hidden="1" x14ac:dyDescent="0.25">
      <c r="A295" s="17"/>
      <c r="B295" s="3" t="s">
        <v>25</v>
      </c>
      <c r="C295" s="24">
        <v>2.1800000000000002</v>
      </c>
      <c r="D295" s="24">
        <v>32.270000000000003</v>
      </c>
      <c r="E295" s="24">
        <f>C295*D295</f>
        <v>70.348600000000019</v>
      </c>
      <c r="F295" s="24">
        <f>E295-G295</f>
        <v>70.348600000000019</v>
      </c>
      <c r="G295" s="24"/>
      <c r="H295" s="24">
        <v>1.3</v>
      </c>
      <c r="I295" s="24">
        <v>33.85</v>
      </c>
      <c r="J295" s="24">
        <f>H295*I295</f>
        <v>44.005000000000003</v>
      </c>
      <c r="K295" s="24">
        <f>J295-L295</f>
        <v>44.005000000000003</v>
      </c>
      <c r="L295" s="24"/>
      <c r="M295" s="24">
        <f t="shared" si="1872"/>
        <v>3.4800000000000004</v>
      </c>
      <c r="N295" s="24">
        <f t="shared" si="1873"/>
        <v>114.35360000000003</v>
      </c>
      <c r="O295" s="24">
        <f t="shared" si="1873"/>
        <v>114.35360000000003</v>
      </c>
      <c r="P295" s="24">
        <f t="shared" si="1873"/>
        <v>0</v>
      </c>
      <c r="Q295" s="24">
        <f t="shared" si="1874"/>
        <v>2.1800000000000002</v>
      </c>
      <c r="R295" s="24">
        <v>33.85</v>
      </c>
      <c r="S295" s="24">
        <f>Q295*R295</f>
        <v>73.793000000000006</v>
      </c>
      <c r="T295" s="24">
        <f>S295-U295</f>
        <v>73.793000000000006</v>
      </c>
      <c r="U295" s="24"/>
      <c r="V295" s="24">
        <f t="shared" si="1875"/>
        <v>1.3</v>
      </c>
      <c r="W295" s="24">
        <v>35.200000000000003</v>
      </c>
      <c r="X295" s="24">
        <f>V295*W295</f>
        <v>45.760000000000005</v>
      </c>
      <c r="Y295" s="24">
        <f>X295-Z295</f>
        <v>45.760000000000005</v>
      </c>
      <c r="Z295" s="24"/>
      <c r="AA295" s="24">
        <f t="shared" si="1876"/>
        <v>3.4800000000000004</v>
      </c>
      <c r="AB295" s="24">
        <f t="shared" si="1877"/>
        <v>119.55300000000001</v>
      </c>
      <c r="AC295" s="24">
        <f t="shared" si="1877"/>
        <v>119.55300000000001</v>
      </c>
      <c r="AD295" s="24">
        <f t="shared" si="1877"/>
        <v>0</v>
      </c>
      <c r="AE295" s="24">
        <f t="shared" si="1878"/>
        <v>2.1800000000000002</v>
      </c>
      <c r="AF295" s="24">
        <v>35.200000000000003</v>
      </c>
      <c r="AG295" s="24">
        <f>AE295*AF295</f>
        <v>76.736000000000018</v>
      </c>
      <c r="AH295" s="24">
        <f>AG295-AI295</f>
        <v>76.736000000000018</v>
      </c>
      <c r="AI295" s="24"/>
      <c r="AJ295" s="24">
        <f t="shared" si="1879"/>
        <v>1.3</v>
      </c>
      <c r="AK295" s="24">
        <v>36.61</v>
      </c>
      <c r="AL295" s="24">
        <f>AJ295*AK295</f>
        <v>47.593000000000004</v>
      </c>
      <c r="AM295" s="24">
        <f>AL295-AN295</f>
        <v>47.593000000000004</v>
      </c>
      <c r="AN295" s="24"/>
      <c r="AO295" s="24">
        <f t="shared" si="1880"/>
        <v>3.4800000000000004</v>
      </c>
      <c r="AP295" s="24">
        <f t="shared" si="1881"/>
        <v>124.32900000000002</v>
      </c>
      <c r="AQ295" s="24">
        <f t="shared" si="1882"/>
        <v>124.32900000000002</v>
      </c>
      <c r="AR295" s="24">
        <f t="shared" si="1883"/>
        <v>0</v>
      </c>
    </row>
    <row r="296" spans="1:44" hidden="1" x14ac:dyDescent="0.25">
      <c r="A296" s="17"/>
      <c r="B296" s="3" t="s">
        <v>24</v>
      </c>
      <c r="C296" s="24">
        <v>0.44</v>
      </c>
      <c r="D296" s="24">
        <v>184.52</v>
      </c>
      <c r="E296" s="24">
        <f>C296*D296</f>
        <v>81.188800000000001</v>
      </c>
      <c r="F296" s="24">
        <f>E296-G296</f>
        <v>81.188800000000001</v>
      </c>
      <c r="G296" s="24"/>
      <c r="H296" s="24">
        <v>0.12</v>
      </c>
      <c r="I296" s="24">
        <v>193.56</v>
      </c>
      <c r="J296" s="24">
        <f>H296*I296</f>
        <v>23.2272</v>
      </c>
      <c r="K296" s="24">
        <f>J296-L296</f>
        <v>23.2272</v>
      </c>
      <c r="L296" s="24"/>
      <c r="M296" s="24">
        <f t="shared" si="1872"/>
        <v>0.56000000000000005</v>
      </c>
      <c r="N296" s="24">
        <f t="shared" si="1873"/>
        <v>104.416</v>
      </c>
      <c r="O296" s="24">
        <f t="shared" si="1873"/>
        <v>104.416</v>
      </c>
      <c r="P296" s="24">
        <f t="shared" si="1873"/>
        <v>0</v>
      </c>
      <c r="Q296" s="24">
        <f t="shared" si="1874"/>
        <v>0.44</v>
      </c>
      <c r="R296" s="24">
        <v>193.56</v>
      </c>
      <c r="S296" s="24">
        <f>Q296*R296</f>
        <v>85.166399999999996</v>
      </c>
      <c r="T296" s="24">
        <f>S296-U296</f>
        <v>85.166399999999996</v>
      </c>
      <c r="U296" s="24"/>
      <c r="V296" s="24">
        <f t="shared" si="1875"/>
        <v>0.12</v>
      </c>
      <c r="W296" s="24">
        <v>201.3</v>
      </c>
      <c r="X296" s="24">
        <f>V296*W296</f>
        <v>24.155999999999999</v>
      </c>
      <c r="Y296" s="24">
        <f>X296-Z296</f>
        <v>24.155999999999999</v>
      </c>
      <c r="Z296" s="24"/>
      <c r="AA296" s="24">
        <f t="shared" si="1876"/>
        <v>0.56000000000000005</v>
      </c>
      <c r="AB296" s="24">
        <f t="shared" si="1877"/>
        <v>109.32239999999999</v>
      </c>
      <c r="AC296" s="24">
        <f t="shared" si="1877"/>
        <v>109.32239999999999</v>
      </c>
      <c r="AD296" s="24">
        <f t="shared" si="1877"/>
        <v>0</v>
      </c>
      <c r="AE296" s="24">
        <f t="shared" si="1878"/>
        <v>0.44</v>
      </c>
      <c r="AF296" s="24">
        <v>201.3</v>
      </c>
      <c r="AG296" s="24">
        <f>AE296*AF296</f>
        <v>88.572000000000003</v>
      </c>
      <c r="AH296" s="24">
        <f>AG296-AI296</f>
        <v>88.572000000000003</v>
      </c>
      <c r="AI296" s="24"/>
      <c r="AJ296" s="24">
        <f t="shared" si="1879"/>
        <v>0.12</v>
      </c>
      <c r="AK296" s="24">
        <v>209.35</v>
      </c>
      <c r="AL296" s="24">
        <f>AJ296*AK296</f>
        <v>25.122</v>
      </c>
      <c r="AM296" s="24">
        <f>AL296-AN296</f>
        <v>25.122</v>
      </c>
      <c r="AN296" s="24"/>
      <c r="AO296" s="24">
        <f t="shared" si="1880"/>
        <v>0.56000000000000005</v>
      </c>
      <c r="AP296" s="24">
        <f t="shared" si="1881"/>
        <v>113.694</v>
      </c>
      <c r="AQ296" s="24">
        <f t="shared" si="1882"/>
        <v>113.694</v>
      </c>
      <c r="AR296" s="24">
        <f t="shared" si="1883"/>
        <v>0</v>
      </c>
    </row>
    <row r="297" spans="1:44" ht="31.5" hidden="1" x14ac:dyDescent="0.25">
      <c r="A297" s="17"/>
      <c r="B297" s="3" t="s">
        <v>157</v>
      </c>
      <c r="C297" s="24">
        <v>2.1800000000000002</v>
      </c>
      <c r="D297" s="24">
        <v>32.270000000000003</v>
      </c>
      <c r="E297" s="24">
        <f>C297*D297*0.5</f>
        <v>35.174300000000009</v>
      </c>
      <c r="F297" s="24">
        <f>E297</f>
        <v>35.174300000000009</v>
      </c>
      <c r="G297" s="24"/>
      <c r="H297" s="24">
        <v>1.3</v>
      </c>
      <c r="I297" s="24">
        <v>33.85</v>
      </c>
      <c r="J297" s="24">
        <f>H297*I297*0.5</f>
        <v>22.002500000000001</v>
      </c>
      <c r="K297" s="24">
        <f>J297</f>
        <v>22.002500000000001</v>
      </c>
      <c r="L297" s="24"/>
      <c r="M297" s="24">
        <f t="shared" si="1872"/>
        <v>3.4800000000000004</v>
      </c>
      <c r="N297" s="24">
        <f>E297+J297</f>
        <v>57.176800000000014</v>
      </c>
      <c r="O297" s="24">
        <f>N297</f>
        <v>57.176800000000014</v>
      </c>
      <c r="P297" s="24">
        <v>0</v>
      </c>
      <c r="Q297" s="24">
        <f t="shared" si="1874"/>
        <v>2.1800000000000002</v>
      </c>
      <c r="R297" s="24">
        <v>33.85</v>
      </c>
      <c r="S297" s="24">
        <f>R297*Q297*0.5</f>
        <v>36.896500000000003</v>
      </c>
      <c r="T297" s="24">
        <f>S297</f>
        <v>36.896500000000003</v>
      </c>
      <c r="U297" s="24"/>
      <c r="V297" s="24">
        <f t="shared" si="1875"/>
        <v>1.3</v>
      </c>
      <c r="W297" s="24">
        <v>35.200000000000003</v>
      </c>
      <c r="X297" s="24">
        <f>V297*W297*0.5</f>
        <v>22.880000000000003</v>
      </c>
      <c r="Y297" s="24">
        <f>X297</f>
        <v>22.880000000000003</v>
      </c>
      <c r="Z297" s="24"/>
      <c r="AA297" s="24">
        <f t="shared" si="1876"/>
        <v>3.4800000000000004</v>
      </c>
      <c r="AB297" s="24">
        <f>S297+X297</f>
        <v>59.776500000000006</v>
      </c>
      <c r="AC297" s="24">
        <f>AB297</f>
        <v>59.776500000000006</v>
      </c>
      <c r="AD297" s="24">
        <v>0</v>
      </c>
      <c r="AE297" s="24">
        <f t="shared" si="1878"/>
        <v>2.1800000000000002</v>
      </c>
      <c r="AF297" s="24">
        <v>35.200000000000003</v>
      </c>
      <c r="AG297" s="24">
        <f>AF297*AE297*0.5</f>
        <v>38.368000000000009</v>
      </c>
      <c r="AH297" s="24">
        <f>AG297</f>
        <v>38.368000000000009</v>
      </c>
      <c r="AI297" s="24"/>
      <c r="AJ297" s="24">
        <f t="shared" si="1879"/>
        <v>1.3</v>
      </c>
      <c r="AK297" s="24">
        <v>36.61</v>
      </c>
      <c r="AL297" s="24">
        <f>AJ297*AK297*0.5</f>
        <v>23.796500000000002</v>
      </c>
      <c r="AM297" s="24">
        <f>AL297</f>
        <v>23.796500000000002</v>
      </c>
      <c r="AN297" s="24"/>
      <c r="AO297" s="24">
        <f t="shared" si="1880"/>
        <v>3.4800000000000004</v>
      </c>
      <c r="AP297" s="24">
        <f>AG297+AL297</f>
        <v>62.164500000000011</v>
      </c>
      <c r="AQ297" s="24">
        <f>AP297</f>
        <v>62.164500000000011</v>
      </c>
      <c r="AR297" s="24">
        <v>0</v>
      </c>
    </row>
    <row r="298" spans="1:44" ht="47.25" hidden="1" x14ac:dyDescent="0.25">
      <c r="A298" s="17"/>
      <c r="B298" s="3" t="s">
        <v>162</v>
      </c>
      <c r="C298" s="24">
        <v>2.1800000000000002</v>
      </c>
      <c r="D298" s="24">
        <v>32.270000000000003</v>
      </c>
      <c r="E298" s="24">
        <f>C298*D298*2</f>
        <v>140.69720000000004</v>
      </c>
      <c r="F298" s="24">
        <f>E298-G298</f>
        <v>140.69720000000004</v>
      </c>
      <c r="G298" s="24"/>
      <c r="H298" s="24">
        <v>1.3</v>
      </c>
      <c r="I298" s="24">
        <v>33.85</v>
      </c>
      <c r="J298" s="24">
        <f>H298*I298*2</f>
        <v>88.01</v>
      </c>
      <c r="K298" s="24">
        <f>J298-L298</f>
        <v>88.01</v>
      </c>
      <c r="L298" s="24"/>
      <c r="M298" s="24">
        <f t="shared" si="1872"/>
        <v>3.4800000000000004</v>
      </c>
      <c r="N298" s="24">
        <f t="shared" ref="N298" si="1884">E298+J298</f>
        <v>228.70720000000006</v>
      </c>
      <c r="O298" s="24">
        <f t="shared" ref="O298" si="1885">F298+K298</f>
        <v>228.70720000000006</v>
      </c>
      <c r="P298" s="24">
        <f t="shared" ref="P298" si="1886">G298+L298</f>
        <v>0</v>
      </c>
      <c r="Q298" s="24">
        <f t="shared" si="1874"/>
        <v>2.1800000000000002</v>
      </c>
      <c r="R298" s="24">
        <v>33.85</v>
      </c>
      <c r="S298" s="24">
        <f>Q298*R298*2</f>
        <v>147.58600000000001</v>
      </c>
      <c r="T298" s="24">
        <f>S298-U298</f>
        <v>147.58600000000001</v>
      </c>
      <c r="U298" s="24"/>
      <c r="V298" s="24">
        <f t="shared" si="1875"/>
        <v>1.3</v>
      </c>
      <c r="W298" s="24">
        <v>35.200000000000003</v>
      </c>
      <c r="X298" s="24">
        <f>V298*W298*2</f>
        <v>91.52000000000001</v>
      </c>
      <c r="Y298" s="24">
        <f>X298-Z298</f>
        <v>91.52000000000001</v>
      </c>
      <c r="Z298" s="24"/>
      <c r="AA298" s="24">
        <f t="shared" si="1876"/>
        <v>3.4800000000000004</v>
      </c>
      <c r="AB298" s="24">
        <f t="shared" ref="AB298" si="1887">S298+X298</f>
        <v>239.10600000000002</v>
      </c>
      <c r="AC298" s="24">
        <f t="shared" ref="AC298" si="1888">T298+Y298</f>
        <v>239.10600000000002</v>
      </c>
      <c r="AD298" s="24">
        <f t="shared" ref="AD298" si="1889">U298+Z298</f>
        <v>0</v>
      </c>
      <c r="AE298" s="24">
        <f t="shared" si="1878"/>
        <v>2.1800000000000002</v>
      </c>
      <c r="AF298" s="24">
        <v>35.200000000000003</v>
      </c>
      <c r="AG298" s="24">
        <f>AE298*AF298*2</f>
        <v>153.47200000000004</v>
      </c>
      <c r="AH298" s="24">
        <f>AG298-AI298</f>
        <v>153.47200000000004</v>
      </c>
      <c r="AI298" s="24"/>
      <c r="AJ298" s="24">
        <f t="shared" si="1879"/>
        <v>1.3</v>
      </c>
      <c r="AK298" s="24">
        <v>36.61</v>
      </c>
      <c r="AL298" s="24">
        <f>AJ298*AK298*2</f>
        <v>95.186000000000007</v>
      </c>
      <c r="AM298" s="24">
        <f>AL298-AN298</f>
        <v>95.186000000000007</v>
      </c>
      <c r="AN298" s="24"/>
      <c r="AO298" s="24">
        <f t="shared" si="1880"/>
        <v>3.4800000000000004</v>
      </c>
      <c r="AP298" s="24">
        <f t="shared" ref="AP298" si="1890">AG298+AL298</f>
        <v>248.65800000000004</v>
      </c>
      <c r="AQ298" s="24">
        <f t="shared" ref="AQ298" si="1891">AH298+AM298</f>
        <v>248.65800000000004</v>
      </c>
      <c r="AR298" s="24">
        <f t="shared" ref="AR298" si="1892">AI298+AN298</f>
        <v>0</v>
      </c>
    </row>
    <row r="299" spans="1:44" s="15" customFormat="1" ht="47.25" hidden="1" x14ac:dyDescent="0.25">
      <c r="A299" s="22" t="s">
        <v>166</v>
      </c>
      <c r="B299" s="28" t="s">
        <v>167</v>
      </c>
      <c r="C299" s="8"/>
      <c r="D299" s="8"/>
      <c r="E299" s="8">
        <f t="shared" ref="E299:G299" si="1893">E300+E301+E302+E303</f>
        <v>2297.0752499999999</v>
      </c>
      <c r="F299" s="8">
        <f t="shared" si="1893"/>
        <v>2297.0752499999999</v>
      </c>
      <c r="G299" s="8">
        <f t="shared" si="1893"/>
        <v>0</v>
      </c>
      <c r="H299" s="8"/>
      <c r="I299" s="8"/>
      <c r="J299" s="8">
        <f t="shared" ref="J299:L299" si="1894">J300+J301+J302+J303</f>
        <v>1271.0130000000001</v>
      </c>
      <c r="K299" s="8">
        <f t="shared" si="1894"/>
        <v>1271.0130000000001</v>
      </c>
      <c r="L299" s="8">
        <f t="shared" si="1894"/>
        <v>0</v>
      </c>
      <c r="M299" s="8"/>
      <c r="N299" s="8">
        <f t="shared" ref="N299:P299" si="1895">N300+N301+N302+N303</f>
        <v>3568.0882500000002</v>
      </c>
      <c r="O299" s="8">
        <f t="shared" si="1895"/>
        <v>3568.0882500000002</v>
      </c>
      <c r="P299" s="8">
        <f t="shared" si="1895"/>
        <v>0</v>
      </c>
      <c r="Q299" s="8"/>
      <c r="R299" s="8"/>
      <c r="S299" s="8">
        <f>S300+S301+S302+S303</f>
        <v>2409.49575</v>
      </c>
      <c r="T299" s="8">
        <f t="shared" ref="T299:U299" si="1896">T300+T301+T302+T303</f>
        <v>2409.49575</v>
      </c>
      <c r="U299" s="8">
        <f t="shared" si="1896"/>
        <v>0</v>
      </c>
      <c r="V299" s="8"/>
      <c r="W299" s="8"/>
      <c r="X299" s="8">
        <f t="shared" ref="X299:Z299" si="1897">X300+X301+X302+X303</f>
        <v>1321.758</v>
      </c>
      <c r="Y299" s="8">
        <f t="shared" si="1897"/>
        <v>1321.758</v>
      </c>
      <c r="Z299" s="8">
        <f t="shared" si="1897"/>
        <v>0</v>
      </c>
      <c r="AA299" s="8"/>
      <c r="AB299" s="8">
        <f t="shared" ref="AB299:AD299" si="1898">AB300+AB301+AB302+AB303</f>
        <v>3731.2537500000008</v>
      </c>
      <c r="AC299" s="8">
        <f t="shared" si="1898"/>
        <v>3731.2537500000008</v>
      </c>
      <c r="AD299" s="8">
        <f t="shared" si="1898"/>
        <v>0</v>
      </c>
      <c r="AE299" s="8"/>
      <c r="AF299" s="8"/>
      <c r="AG299" s="8">
        <f>AG300+AG301+AG302+AG303</f>
        <v>2505.6945000000001</v>
      </c>
      <c r="AH299" s="8">
        <f t="shared" ref="AH299:AI299" si="1899">AH300+AH301+AH302+AH303</f>
        <v>2505.6945000000001</v>
      </c>
      <c r="AI299" s="8">
        <f t="shared" si="1899"/>
        <v>0</v>
      </c>
      <c r="AJ299" s="8"/>
      <c r="AK299" s="8"/>
      <c r="AL299" s="8">
        <f t="shared" ref="AL299:AN299" si="1900">AL300+AL301+AL302+AL303</f>
        <v>1374.6522</v>
      </c>
      <c r="AM299" s="8">
        <f t="shared" si="1900"/>
        <v>1374.6522</v>
      </c>
      <c r="AN299" s="8">
        <f t="shared" si="1900"/>
        <v>0</v>
      </c>
      <c r="AO299" s="8"/>
      <c r="AP299" s="8">
        <f t="shared" ref="AP299:AR299" si="1901">AP300+AP301+AP302+AP303</f>
        <v>3880.3467000000001</v>
      </c>
      <c r="AQ299" s="8">
        <f t="shared" si="1901"/>
        <v>3880.3467000000001</v>
      </c>
      <c r="AR299" s="8">
        <f t="shared" si="1901"/>
        <v>0</v>
      </c>
    </row>
    <row r="300" spans="1:44" hidden="1" x14ac:dyDescent="0.25">
      <c r="A300" s="17"/>
      <c r="B300" s="3" t="s">
        <v>23</v>
      </c>
      <c r="C300" s="24">
        <v>15.09</v>
      </c>
      <c r="D300" s="24">
        <v>39.28</v>
      </c>
      <c r="E300" s="24">
        <f>C300*D300</f>
        <v>592.73519999999996</v>
      </c>
      <c r="F300" s="24">
        <f>E300-G300</f>
        <v>592.73519999999996</v>
      </c>
      <c r="G300" s="24"/>
      <c r="H300" s="24">
        <v>7.96</v>
      </c>
      <c r="I300" s="24">
        <v>41.2</v>
      </c>
      <c r="J300" s="24">
        <f>H300*I300</f>
        <v>327.952</v>
      </c>
      <c r="K300" s="24">
        <f>J300-L300</f>
        <v>327.952</v>
      </c>
      <c r="L300" s="24"/>
      <c r="M300" s="24">
        <f t="shared" ref="M300:M303" si="1902">C300+H300</f>
        <v>23.05</v>
      </c>
      <c r="N300" s="24">
        <f t="shared" ref="N300:N301" si="1903">E300+J300</f>
        <v>920.68719999999996</v>
      </c>
      <c r="O300" s="24">
        <f t="shared" ref="O300:O301" si="1904">F300+K300</f>
        <v>920.68719999999996</v>
      </c>
      <c r="P300" s="24">
        <f t="shared" ref="P300:P301" si="1905">G300+L300</f>
        <v>0</v>
      </c>
      <c r="Q300" s="24">
        <f t="shared" ref="Q300:Q303" si="1906">C300</f>
        <v>15.09</v>
      </c>
      <c r="R300" s="24">
        <v>41.2</v>
      </c>
      <c r="S300" s="24">
        <f>Q300*R300</f>
        <v>621.70800000000008</v>
      </c>
      <c r="T300" s="24">
        <f>S300-U300</f>
        <v>621.70800000000008</v>
      </c>
      <c r="U300" s="24"/>
      <c r="V300" s="24">
        <f t="shared" ref="V300:V303" si="1907">H300</f>
        <v>7.96</v>
      </c>
      <c r="W300" s="24">
        <v>42.85</v>
      </c>
      <c r="X300" s="24">
        <f>V300*W300</f>
        <v>341.08600000000001</v>
      </c>
      <c r="Y300" s="24">
        <f>X300-Z300</f>
        <v>341.08600000000001</v>
      </c>
      <c r="Z300" s="24"/>
      <c r="AA300" s="24">
        <f t="shared" ref="AA300:AA303" si="1908">Q300+V300</f>
        <v>23.05</v>
      </c>
      <c r="AB300" s="24">
        <f t="shared" ref="AB300:AB301" si="1909">S300+X300</f>
        <v>962.7940000000001</v>
      </c>
      <c r="AC300" s="24">
        <f t="shared" ref="AC300:AC301" si="1910">T300+Y300</f>
        <v>962.7940000000001</v>
      </c>
      <c r="AD300" s="24">
        <f t="shared" ref="AD300:AD301" si="1911">U300+Z300</f>
        <v>0</v>
      </c>
      <c r="AE300" s="24">
        <f t="shared" ref="AE300:AE303" si="1912">C300</f>
        <v>15.09</v>
      </c>
      <c r="AF300" s="24">
        <v>42.85</v>
      </c>
      <c r="AG300" s="24">
        <f>AE300*AF300</f>
        <v>646.60649999999998</v>
      </c>
      <c r="AH300" s="24">
        <f>AG300-AI300</f>
        <v>646.60649999999998</v>
      </c>
      <c r="AI300" s="24"/>
      <c r="AJ300" s="24">
        <f t="shared" ref="AJ300:AJ303" si="1913">H300</f>
        <v>7.96</v>
      </c>
      <c r="AK300" s="24">
        <v>44.56</v>
      </c>
      <c r="AL300" s="24">
        <f>AJ300*AK300</f>
        <v>354.69760000000002</v>
      </c>
      <c r="AM300" s="24">
        <f>AL300-AN300</f>
        <v>354.69760000000002</v>
      </c>
      <c r="AN300" s="24"/>
      <c r="AO300" s="24">
        <f t="shared" ref="AO300:AO303" si="1914">AE300+AJ300</f>
        <v>23.05</v>
      </c>
      <c r="AP300" s="24">
        <f t="shared" ref="AP300:AP301" si="1915">AG300+AL300</f>
        <v>1001.3041000000001</v>
      </c>
      <c r="AQ300" s="24">
        <f t="shared" ref="AQ300:AQ301" si="1916">AH300+AM300</f>
        <v>1001.3041000000001</v>
      </c>
      <c r="AR300" s="24">
        <f t="shared" ref="AR300:AR301" si="1917">AI300+AN300</f>
        <v>0</v>
      </c>
    </row>
    <row r="301" spans="1:44" hidden="1" x14ac:dyDescent="0.25">
      <c r="A301" s="17"/>
      <c r="B301" s="3" t="s">
        <v>25</v>
      </c>
      <c r="C301" s="24">
        <v>15.09</v>
      </c>
      <c r="D301" s="24">
        <v>32.270000000000003</v>
      </c>
      <c r="E301" s="24">
        <f>C301*D301</f>
        <v>486.95430000000005</v>
      </c>
      <c r="F301" s="24">
        <f>E301-G301</f>
        <v>486.95430000000005</v>
      </c>
      <c r="G301" s="24"/>
      <c r="H301" s="24">
        <v>7.96</v>
      </c>
      <c r="I301" s="24">
        <v>33.85</v>
      </c>
      <c r="J301" s="24">
        <f>H301*I301</f>
        <v>269.44600000000003</v>
      </c>
      <c r="K301" s="24">
        <f>J301-L301</f>
        <v>269.44600000000003</v>
      </c>
      <c r="L301" s="24"/>
      <c r="M301" s="24">
        <f t="shared" si="1902"/>
        <v>23.05</v>
      </c>
      <c r="N301" s="24">
        <f t="shared" si="1903"/>
        <v>756.40030000000002</v>
      </c>
      <c r="O301" s="24">
        <f t="shared" si="1904"/>
        <v>756.40030000000002</v>
      </c>
      <c r="P301" s="24">
        <f t="shared" si="1905"/>
        <v>0</v>
      </c>
      <c r="Q301" s="24">
        <f t="shared" si="1906"/>
        <v>15.09</v>
      </c>
      <c r="R301" s="24">
        <v>33.85</v>
      </c>
      <c r="S301" s="24">
        <f>Q301*R301</f>
        <v>510.79650000000004</v>
      </c>
      <c r="T301" s="24">
        <f>S301-U301</f>
        <v>510.79650000000004</v>
      </c>
      <c r="U301" s="24"/>
      <c r="V301" s="24">
        <f t="shared" si="1907"/>
        <v>7.96</v>
      </c>
      <c r="W301" s="24">
        <v>35.200000000000003</v>
      </c>
      <c r="X301" s="24">
        <f>V301*W301</f>
        <v>280.19200000000001</v>
      </c>
      <c r="Y301" s="24">
        <f>X301-Z301</f>
        <v>280.19200000000001</v>
      </c>
      <c r="Z301" s="24"/>
      <c r="AA301" s="24">
        <f t="shared" si="1908"/>
        <v>23.05</v>
      </c>
      <c r="AB301" s="24">
        <f t="shared" si="1909"/>
        <v>790.98850000000004</v>
      </c>
      <c r="AC301" s="24">
        <f t="shared" si="1910"/>
        <v>790.98850000000004</v>
      </c>
      <c r="AD301" s="24">
        <f t="shared" si="1911"/>
        <v>0</v>
      </c>
      <c r="AE301" s="24">
        <f t="shared" si="1912"/>
        <v>15.09</v>
      </c>
      <c r="AF301" s="24">
        <v>35.200000000000003</v>
      </c>
      <c r="AG301" s="24">
        <f>AE301*AF301</f>
        <v>531.16800000000001</v>
      </c>
      <c r="AH301" s="24">
        <f>AG301-AI301</f>
        <v>531.16800000000001</v>
      </c>
      <c r="AI301" s="24"/>
      <c r="AJ301" s="24">
        <f t="shared" si="1913"/>
        <v>7.96</v>
      </c>
      <c r="AK301" s="24">
        <v>36.61</v>
      </c>
      <c r="AL301" s="24">
        <f>AJ301*AK301</f>
        <v>291.41559999999998</v>
      </c>
      <c r="AM301" s="24">
        <f>AL301-AN301</f>
        <v>291.41559999999998</v>
      </c>
      <c r="AN301" s="24"/>
      <c r="AO301" s="24">
        <f t="shared" si="1914"/>
        <v>23.05</v>
      </c>
      <c r="AP301" s="24">
        <f t="shared" si="1915"/>
        <v>822.58359999999993</v>
      </c>
      <c r="AQ301" s="24">
        <f t="shared" si="1916"/>
        <v>822.58359999999993</v>
      </c>
      <c r="AR301" s="24">
        <f t="shared" si="1917"/>
        <v>0</v>
      </c>
    </row>
    <row r="302" spans="1:44" ht="31.5" hidden="1" x14ac:dyDescent="0.25">
      <c r="A302" s="17"/>
      <c r="B302" s="3" t="s">
        <v>157</v>
      </c>
      <c r="C302" s="24">
        <v>15.09</v>
      </c>
      <c r="D302" s="24">
        <v>32.270000000000003</v>
      </c>
      <c r="E302" s="24">
        <f>C302*D302*0.5</f>
        <v>243.47715000000002</v>
      </c>
      <c r="F302" s="24">
        <f>E302</f>
        <v>243.47715000000002</v>
      </c>
      <c r="G302" s="24"/>
      <c r="H302" s="24">
        <v>7.96</v>
      </c>
      <c r="I302" s="24">
        <v>33.85</v>
      </c>
      <c r="J302" s="24">
        <f>H302*I302*0.5</f>
        <v>134.72300000000001</v>
      </c>
      <c r="K302" s="24">
        <f>J302</f>
        <v>134.72300000000001</v>
      </c>
      <c r="L302" s="24"/>
      <c r="M302" s="24">
        <f t="shared" si="1902"/>
        <v>23.05</v>
      </c>
      <c r="N302" s="24">
        <f>E302+J302</f>
        <v>378.20015000000001</v>
      </c>
      <c r="O302" s="24">
        <f>N302</f>
        <v>378.20015000000001</v>
      </c>
      <c r="P302" s="24">
        <v>0</v>
      </c>
      <c r="Q302" s="24">
        <f t="shared" si="1906"/>
        <v>15.09</v>
      </c>
      <c r="R302" s="24">
        <v>33.85</v>
      </c>
      <c r="S302" s="24">
        <f>R302*Q302*0.5</f>
        <v>255.39825000000002</v>
      </c>
      <c r="T302" s="24">
        <f>S302</f>
        <v>255.39825000000002</v>
      </c>
      <c r="U302" s="24"/>
      <c r="V302" s="24">
        <f t="shared" si="1907"/>
        <v>7.96</v>
      </c>
      <c r="W302" s="24">
        <v>35.200000000000003</v>
      </c>
      <c r="X302" s="24">
        <f>V302*W302*0.5</f>
        <v>140.096</v>
      </c>
      <c r="Y302" s="24">
        <f>X302</f>
        <v>140.096</v>
      </c>
      <c r="Z302" s="24"/>
      <c r="AA302" s="24">
        <f t="shared" si="1908"/>
        <v>23.05</v>
      </c>
      <c r="AB302" s="24">
        <f>S302+X302</f>
        <v>395.49425000000002</v>
      </c>
      <c r="AC302" s="24">
        <f>AB302</f>
        <v>395.49425000000002</v>
      </c>
      <c r="AD302" s="24">
        <v>0</v>
      </c>
      <c r="AE302" s="24">
        <f t="shared" si="1912"/>
        <v>15.09</v>
      </c>
      <c r="AF302" s="24">
        <v>35.200000000000003</v>
      </c>
      <c r="AG302" s="24">
        <f>AF302*AE302*0.5</f>
        <v>265.584</v>
      </c>
      <c r="AH302" s="24">
        <f>AG302</f>
        <v>265.584</v>
      </c>
      <c r="AI302" s="24"/>
      <c r="AJ302" s="24">
        <f t="shared" si="1913"/>
        <v>7.96</v>
      </c>
      <c r="AK302" s="24">
        <v>36.61</v>
      </c>
      <c r="AL302" s="24">
        <f>AJ302*AK302*0.5</f>
        <v>145.70779999999999</v>
      </c>
      <c r="AM302" s="24">
        <f>AL302</f>
        <v>145.70779999999999</v>
      </c>
      <c r="AN302" s="24"/>
      <c r="AO302" s="24">
        <f t="shared" si="1914"/>
        <v>23.05</v>
      </c>
      <c r="AP302" s="24">
        <f>AG302+AL302</f>
        <v>411.29179999999997</v>
      </c>
      <c r="AQ302" s="24">
        <f>AP302</f>
        <v>411.29179999999997</v>
      </c>
      <c r="AR302" s="24">
        <v>0</v>
      </c>
    </row>
    <row r="303" spans="1:44" ht="47.25" hidden="1" x14ac:dyDescent="0.25">
      <c r="A303" s="17"/>
      <c r="B303" s="3" t="s">
        <v>162</v>
      </c>
      <c r="C303" s="24">
        <v>15.09</v>
      </c>
      <c r="D303" s="24">
        <v>32.270000000000003</v>
      </c>
      <c r="E303" s="24">
        <f>C303*D303*2</f>
        <v>973.90860000000009</v>
      </c>
      <c r="F303" s="24">
        <f>E303-G303</f>
        <v>973.90860000000009</v>
      </c>
      <c r="G303" s="24"/>
      <c r="H303" s="24">
        <v>7.96</v>
      </c>
      <c r="I303" s="24">
        <v>33.85</v>
      </c>
      <c r="J303" s="24">
        <f>H303*I303*2</f>
        <v>538.89200000000005</v>
      </c>
      <c r="K303" s="24">
        <f>J303-L303</f>
        <v>538.89200000000005</v>
      </c>
      <c r="L303" s="24"/>
      <c r="M303" s="24">
        <f t="shared" si="1902"/>
        <v>23.05</v>
      </c>
      <c r="N303" s="24">
        <f t="shared" ref="N303" si="1918">E303+J303</f>
        <v>1512.8006</v>
      </c>
      <c r="O303" s="24">
        <f t="shared" ref="O303" si="1919">F303+K303</f>
        <v>1512.8006</v>
      </c>
      <c r="P303" s="24">
        <f t="shared" ref="P303" si="1920">G303+L303</f>
        <v>0</v>
      </c>
      <c r="Q303" s="24">
        <f t="shared" si="1906"/>
        <v>15.09</v>
      </c>
      <c r="R303" s="24">
        <v>33.85</v>
      </c>
      <c r="S303" s="24">
        <f>Q303*R303*2</f>
        <v>1021.5930000000001</v>
      </c>
      <c r="T303" s="24">
        <f>S303-U303</f>
        <v>1021.5930000000001</v>
      </c>
      <c r="U303" s="24"/>
      <c r="V303" s="24">
        <f t="shared" si="1907"/>
        <v>7.96</v>
      </c>
      <c r="W303" s="24">
        <v>35.200000000000003</v>
      </c>
      <c r="X303" s="24">
        <f>V303*W303*2</f>
        <v>560.38400000000001</v>
      </c>
      <c r="Y303" s="24">
        <f>X303-Z303</f>
        <v>560.38400000000001</v>
      </c>
      <c r="Z303" s="24"/>
      <c r="AA303" s="24">
        <f t="shared" si="1908"/>
        <v>23.05</v>
      </c>
      <c r="AB303" s="24">
        <f t="shared" ref="AB303" si="1921">S303+X303</f>
        <v>1581.9770000000001</v>
      </c>
      <c r="AC303" s="24">
        <f t="shared" ref="AC303" si="1922">T303+Y303</f>
        <v>1581.9770000000001</v>
      </c>
      <c r="AD303" s="24">
        <f t="shared" ref="AD303" si="1923">U303+Z303</f>
        <v>0</v>
      </c>
      <c r="AE303" s="24">
        <f t="shared" si="1912"/>
        <v>15.09</v>
      </c>
      <c r="AF303" s="24">
        <v>35.200000000000003</v>
      </c>
      <c r="AG303" s="24">
        <f>AE303*AF303*2</f>
        <v>1062.336</v>
      </c>
      <c r="AH303" s="24">
        <f>AG303-AI303</f>
        <v>1062.336</v>
      </c>
      <c r="AI303" s="24"/>
      <c r="AJ303" s="24">
        <f t="shared" si="1913"/>
        <v>7.96</v>
      </c>
      <c r="AK303" s="24">
        <v>36.61</v>
      </c>
      <c r="AL303" s="24">
        <f>AJ303*AK303*2</f>
        <v>582.83119999999997</v>
      </c>
      <c r="AM303" s="24">
        <f>AL303-AN303</f>
        <v>582.83119999999997</v>
      </c>
      <c r="AN303" s="24"/>
      <c r="AO303" s="24">
        <f t="shared" si="1914"/>
        <v>23.05</v>
      </c>
      <c r="AP303" s="24">
        <f t="shared" ref="AP303" si="1924">AG303+AL303</f>
        <v>1645.1671999999999</v>
      </c>
      <c r="AQ303" s="24">
        <f t="shared" ref="AQ303" si="1925">AH303+AM303</f>
        <v>1645.1671999999999</v>
      </c>
      <c r="AR303" s="24">
        <f t="shared" ref="AR303" si="1926">AI303+AN303</f>
        <v>0</v>
      </c>
    </row>
    <row r="304" spans="1:44" s="15" customFormat="1" ht="31.5" x14ac:dyDescent="0.25">
      <c r="A304" s="22" t="s">
        <v>124</v>
      </c>
      <c r="B304" s="1" t="s">
        <v>53</v>
      </c>
      <c r="C304" s="8"/>
      <c r="D304" s="8"/>
      <c r="E304" s="8">
        <f t="shared" ref="E304:AD304" si="1927">SUM(E306:E309)</f>
        <v>1117.0570399999999</v>
      </c>
      <c r="F304" s="8">
        <f t="shared" si="1927"/>
        <v>783.67409228499992</v>
      </c>
      <c r="G304" s="8">
        <f t="shared" si="1927"/>
        <v>333.38294771500011</v>
      </c>
      <c r="H304" s="8"/>
      <c r="I304" s="8"/>
      <c r="J304" s="8">
        <f t="shared" si="1927"/>
        <v>812.24914999999999</v>
      </c>
      <c r="K304" s="8">
        <f t="shared" si="1927"/>
        <v>585.247656775</v>
      </c>
      <c r="L304" s="8">
        <f t="shared" si="1927"/>
        <v>227.00149322500002</v>
      </c>
      <c r="M304" s="8"/>
      <c r="N304" s="8">
        <f t="shared" si="1927"/>
        <v>1929.3061900000002</v>
      </c>
      <c r="O304" s="8">
        <f t="shared" si="1927"/>
        <v>1368.9217490599999</v>
      </c>
      <c r="P304" s="8">
        <f t="shared" si="1927"/>
        <v>560.3844409400001</v>
      </c>
      <c r="Q304" s="8"/>
      <c r="R304" s="8"/>
      <c r="S304" s="8">
        <f t="shared" si="1927"/>
        <v>1169.8929000000001</v>
      </c>
      <c r="T304" s="8">
        <f t="shared" si="1927"/>
        <v>820.18983297499994</v>
      </c>
      <c r="U304" s="8">
        <f t="shared" si="1927"/>
        <v>349.70306702500005</v>
      </c>
      <c r="V304" s="8"/>
      <c r="W304" s="8"/>
      <c r="X304" s="8">
        <f t="shared" si="1927"/>
        <v>844.70600000000013</v>
      </c>
      <c r="Y304" s="8">
        <f t="shared" si="1927"/>
        <v>608.63352684999995</v>
      </c>
      <c r="Z304" s="8">
        <f t="shared" si="1927"/>
        <v>236.07247315000001</v>
      </c>
      <c r="AA304" s="8"/>
      <c r="AB304" s="8">
        <f t="shared" si="1927"/>
        <v>2014.5989000000002</v>
      </c>
      <c r="AC304" s="8">
        <f t="shared" si="1927"/>
        <v>1428.8233598249999</v>
      </c>
      <c r="AD304" s="8">
        <f t="shared" si="1927"/>
        <v>585.77554017500006</v>
      </c>
      <c r="AE304" s="8"/>
      <c r="AF304" s="8"/>
      <c r="AG304" s="8">
        <f t="shared" ref="AG304:AI304" si="1928">SUM(AG306:AG309)</f>
        <v>1216.6415999999999</v>
      </c>
      <c r="AH304" s="8">
        <f t="shared" si="1928"/>
        <v>852.96414964999997</v>
      </c>
      <c r="AI304" s="8">
        <f t="shared" si="1928"/>
        <v>363.67745035000007</v>
      </c>
      <c r="AJ304" s="8"/>
      <c r="AK304" s="8"/>
      <c r="AL304" s="8">
        <f t="shared" ref="AL304:AR304" si="1929">SUM(AL306:AL309)</f>
        <v>878.48844999999994</v>
      </c>
      <c r="AM304" s="8">
        <f t="shared" si="1929"/>
        <v>632.97424427500005</v>
      </c>
      <c r="AN304" s="8">
        <f t="shared" si="1929"/>
        <v>245.51420572499995</v>
      </c>
      <c r="AO304" s="8"/>
      <c r="AP304" s="8">
        <f t="shared" si="1929"/>
        <v>2095.1300500000002</v>
      </c>
      <c r="AQ304" s="8">
        <f t="shared" si="1929"/>
        <v>1485.9383939250001</v>
      </c>
      <c r="AR304" s="8">
        <f t="shared" si="1929"/>
        <v>609.19165607499997</v>
      </c>
    </row>
    <row r="305" spans="1:44" x14ac:dyDescent="0.25">
      <c r="A305" s="17"/>
      <c r="B305" s="4" t="s">
        <v>10</v>
      </c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4"/>
      <c r="AG305" s="24"/>
      <c r="AH305" s="24"/>
      <c r="AI305" s="24"/>
      <c r="AJ305" s="24"/>
      <c r="AK305" s="24"/>
      <c r="AL305" s="24"/>
      <c r="AM305" s="24"/>
      <c r="AN305" s="24"/>
      <c r="AO305" s="24"/>
      <c r="AP305" s="24"/>
      <c r="AQ305" s="24"/>
      <c r="AR305" s="24"/>
    </row>
    <row r="306" spans="1:44" x14ac:dyDescent="0.25">
      <c r="A306" s="17"/>
      <c r="B306" s="3" t="s">
        <v>23</v>
      </c>
      <c r="C306" s="24">
        <f>C311+C315+C320+C324+C328+C332+C336+C340+C344</f>
        <v>8.3840000000000003</v>
      </c>
      <c r="D306" s="24"/>
      <c r="E306" s="24">
        <f>E311+E315+E320+E324+E328+E332+E336+E340+E344</f>
        <v>329.32352000000003</v>
      </c>
      <c r="F306" s="24">
        <f>F311+F315+F320+F324+F328+F332+F336+F340+F344</f>
        <v>248.84512408000001</v>
      </c>
      <c r="G306" s="24">
        <f>G311+G315+G320+G324+G328+G332+G336+G340+G344</f>
        <v>80.478395920000011</v>
      </c>
      <c r="H306" s="24">
        <f>H311+H315+H320+H324+H328+H332+H336+H340+H344</f>
        <v>6.4999999999999991</v>
      </c>
      <c r="I306" s="24"/>
      <c r="J306" s="24">
        <f>J311+J315+J320+J324+J328+J332+J336+J340+J344</f>
        <v>267.8</v>
      </c>
      <c r="K306" s="24">
        <f>K311+K315+K320+K324+K328+K332+K336+K340+K344</f>
        <v>205.07913880000001</v>
      </c>
      <c r="L306" s="24">
        <f>L311+L315+L320+L324+L328+L332+L336+L340+L344</f>
        <v>62.720861200000002</v>
      </c>
      <c r="M306" s="24">
        <f t="shared" ref="M306:M309" si="1930">C306+H306</f>
        <v>14.884</v>
      </c>
      <c r="N306" s="24">
        <f>N311+N315+N320+N324+N328+N332+N336+N340+N344</f>
        <v>597.1235200000001</v>
      </c>
      <c r="O306" s="24">
        <f>O311+O315+O320+O324+O328+O332+O336+O340+O344</f>
        <v>453.92426287999996</v>
      </c>
      <c r="P306" s="24">
        <f>P311+P315+P320+P324+P328+P332+P336+P340+P344</f>
        <v>143.19925712</v>
      </c>
      <c r="Q306" s="24">
        <f t="shared" ref="Q306:Q309" si="1931">C306</f>
        <v>8.3840000000000003</v>
      </c>
      <c r="R306" s="24"/>
      <c r="S306" s="24">
        <f>S311+S315+S320+S324+S328+S332+S336+S340+S344</f>
        <v>344.59680000000009</v>
      </c>
      <c r="T306" s="24">
        <f>T311+T315+T320+T324+T328+T332+T336+T340+T344</f>
        <v>260.18463320000001</v>
      </c>
      <c r="U306" s="24">
        <f>U311+U315+U320+U324+U328+U332+U336+U340+U344</f>
        <v>84.412166800000008</v>
      </c>
      <c r="V306" s="24">
        <f t="shared" ref="V306:V309" si="1932">H306</f>
        <v>6.4999999999999991</v>
      </c>
      <c r="W306" s="24"/>
      <c r="X306" s="24">
        <f>X311+X315+X320+X324+X328+X332+X336+X340+X344</f>
        <v>278.52500000000003</v>
      </c>
      <c r="Y306" s="24">
        <f>Y311+Y315+Y320+Y324+Y328+Y332+Y336+Y340+Y344</f>
        <v>213.29225965000001</v>
      </c>
      <c r="Z306" s="24">
        <f>Z311+Z315+Z320+Z324+Z328+Z332+Z336+Z340+Z344</f>
        <v>65.23274035</v>
      </c>
      <c r="AA306" s="24">
        <f t="shared" ref="AA306:AA309" si="1933">Q306+V306</f>
        <v>14.884</v>
      </c>
      <c r="AB306" s="24">
        <f>AB311+AB315+AB320+AB324+AB328+AB332+AB336+AB340+AB344</f>
        <v>623.12180000000012</v>
      </c>
      <c r="AC306" s="24">
        <f>AC311+AC315+AC320+AC324+AC328+AC332+AC336+AC340+AC344</f>
        <v>473.47689284999996</v>
      </c>
      <c r="AD306" s="24">
        <f>AD311+AD315+AD320+AD324+AD328+AD332+AD336+AD340+AD344</f>
        <v>149.64490714999999</v>
      </c>
      <c r="AE306" s="24">
        <f t="shared" ref="AE306:AE309" si="1934">C306</f>
        <v>8.3840000000000003</v>
      </c>
      <c r="AF306" s="24"/>
      <c r="AG306" s="24">
        <f>AG311+AG315+AG320+AG324+AG328+AG332+AG336+AG340+AG344</f>
        <v>358.39739999999995</v>
      </c>
      <c r="AH306" s="24">
        <f>AH311+AH315+AH320+AH324+AH328+AH332+AH336+AH340+AH344</f>
        <v>270.60464884999993</v>
      </c>
      <c r="AI306" s="24">
        <f>AI311+AI315+AI320+AI324+AI328+AI332+AI336+AI340+AI344</f>
        <v>87.792751150000001</v>
      </c>
      <c r="AJ306" s="24">
        <f t="shared" ref="AJ306:AJ309" si="1935">H306</f>
        <v>6.4999999999999991</v>
      </c>
      <c r="AK306" s="24"/>
      <c r="AL306" s="24">
        <f>AL311+AL315+AL320+AL324+AL328+AL332+AL336+AL340+AL344</f>
        <v>289.64000000000004</v>
      </c>
      <c r="AM306" s="24">
        <f>AM311+AM315+AM320+AM324+AM328+AM332+AM336+AM340+AM344</f>
        <v>221.80403944000003</v>
      </c>
      <c r="AN306" s="24">
        <f>AN311+AN315+AN320+AN324+AN328+AN332+AN336+AN340+AN344</f>
        <v>67.83596055999999</v>
      </c>
      <c r="AO306" s="24">
        <f t="shared" ref="AO306:AO309" si="1936">AE306+AJ306</f>
        <v>14.884</v>
      </c>
      <c r="AP306" s="24">
        <f>AP311+AP315+AP320+AP324+AP328+AP332+AP336+AP340+AP344</f>
        <v>648.03740000000005</v>
      </c>
      <c r="AQ306" s="24">
        <f>AQ311+AQ315+AQ320+AQ324+AQ328+AQ332+AQ336+AQ340+AQ344</f>
        <v>492.40868829000004</v>
      </c>
      <c r="AR306" s="24">
        <f>AR311+AR315+AR320+AR324+AR328+AR332+AR336+AR340+AR344</f>
        <v>155.62871171</v>
      </c>
    </row>
    <row r="307" spans="1:44" x14ac:dyDescent="0.25">
      <c r="A307" s="17"/>
      <c r="B307" s="3" t="s">
        <v>29</v>
      </c>
      <c r="C307" s="24">
        <f t="shared" ref="C307" si="1937">C316</f>
        <v>1.65</v>
      </c>
      <c r="D307" s="24"/>
      <c r="E307" s="24">
        <f t="shared" ref="E307:AD307" si="1938">E316</f>
        <v>304.45800000000003</v>
      </c>
      <c r="F307" s="24">
        <f t="shared" si="1938"/>
        <v>182.6748</v>
      </c>
      <c r="G307" s="24">
        <f t="shared" si="1938"/>
        <v>121.78320000000002</v>
      </c>
      <c r="H307" s="24">
        <f t="shared" si="1938"/>
        <v>0.89</v>
      </c>
      <c r="I307" s="24"/>
      <c r="J307" s="24">
        <f t="shared" si="1938"/>
        <v>172.26840000000001</v>
      </c>
      <c r="K307" s="24">
        <f t="shared" si="1938"/>
        <v>103.36104</v>
      </c>
      <c r="L307" s="24">
        <f t="shared" si="1938"/>
        <v>68.907360000000011</v>
      </c>
      <c r="M307" s="24">
        <f t="shared" si="1930"/>
        <v>2.54</v>
      </c>
      <c r="N307" s="24">
        <f t="shared" si="1938"/>
        <v>476.72640000000001</v>
      </c>
      <c r="O307" s="24">
        <f t="shared" si="1938"/>
        <v>286.03584000000001</v>
      </c>
      <c r="P307" s="24">
        <f t="shared" si="1938"/>
        <v>190.69056000000003</v>
      </c>
      <c r="Q307" s="24">
        <f t="shared" si="1931"/>
        <v>1.65</v>
      </c>
      <c r="R307" s="24"/>
      <c r="S307" s="24">
        <f t="shared" si="1938"/>
        <v>319.37399999999997</v>
      </c>
      <c r="T307" s="24">
        <f t="shared" si="1938"/>
        <v>191.62439999999998</v>
      </c>
      <c r="U307" s="24">
        <f t="shared" si="1938"/>
        <v>127.74959999999999</v>
      </c>
      <c r="V307" s="24">
        <f t="shared" si="1932"/>
        <v>0.89</v>
      </c>
      <c r="W307" s="24"/>
      <c r="X307" s="24">
        <f t="shared" si="1938"/>
        <v>179.15700000000001</v>
      </c>
      <c r="Y307" s="24">
        <f t="shared" si="1938"/>
        <v>107.49420000000001</v>
      </c>
      <c r="Z307" s="24">
        <f t="shared" si="1938"/>
        <v>71.662800000000004</v>
      </c>
      <c r="AA307" s="24">
        <f t="shared" si="1933"/>
        <v>2.54</v>
      </c>
      <c r="AB307" s="24">
        <f t="shared" si="1938"/>
        <v>498.53099999999995</v>
      </c>
      <c r="AC307" s="24">
        <f t="shared" si="1938"/>
        <v>299.11860000000001</v>
      </c>
      <c r="AD307" s="24">
        <f t="shared" si="1938"/>
        <v>199.41239999999999</v>
      </c>
      <c r="AE307" s="24">
        <f t="shared" si="1934"/>
        <v>1.65</v>
      </c>
      <c r="AF307" s="24"/>
      <c r="AG307" s="24">
        <f t="shared" ref="AG307:AI307" si="1939">AG316</f>
        <v>332.14499999999998</v>
      </c>
      <c r="AH307" s="24">
        <f t="shared" si="1939"/>
        <v>199.28699999999998</v>
      </c>
      <c r="AI307" s="24">
        <f t="shared" si="1939"/>
        <v>132.858</v>
      </c>
      <c r="AJ307" s="24">
        <f t="shared" si="1935"/>
        <v>0.89</v>
      </c>
      <c r="AK307" s="24"/>
      <c r="AL307" s="24">
        <f t="shared" ref="AL307:AN307" si="1940">AL316</f>
        <v>186.32149999999999</v>
      </c>
      <c r="AM307" s="24">
        <f t="shared" si="1940"/>
        <v>111.79289999999999</v>
      </c>
      <c r="AN307" s="24">
        <f t="shared" si="1940"/>
        <v>74.528599999999997</v>
      </c>
      <c r="AO307" s="24">
        <f t="shared" si="1936"/>
        <v>2.54</v>
      </c>
      <c r="AP307" s="24">
        <f t="shared" ref="AP307:AR307" si="1941">AP316</f>
        <v>518.4665</v>
      </c>
      <c r="AQ307" s="24">
        <f t="shared" si="1941"/>
        <v>311.07989999999995</v>
      </c>
      <c r="AR307" s="24">
        <f t="shared" si="1941"/>
        <v>207.38659999999999</v>
      </c>
    </row>
    <row r="308" spans="1:44" x14ac:dyDescent="0.25">
      <c r="A308" s="17"/>
      <c r="B308" s="3" t="s">
        <v>25</v>
      </c>
      <c r="C308" s="24">
        <f>C312+C317+C321+C325+C329+C333+C337+C341+C345</f>
        <v>9.9839999999999982</v>
      </c>
      <c r="D308" s="24"/>
      <c r="E308" s="24">
        <f>E312+E317+E321+E325+E329+E333+E337+E341+E345</f>
        <v>322.18367999999998</v>
      </c>
      <c r="F308" s="24">
        <f>F312+F317+F321+F325+F329+F333+F337+F341+F345</f>
        <v>234.76944546999997</v>
      </c>
      <c r="G308" s="24">
        <f>G312+G317+G321+G325+G329+G333+G337+G341+G345</f>
        <v>87.41423453000003</v>
      </c>
      <c r="H308" s="24">
        <f>H312+H317+H321+H325+H329+H333+H337+H341+H345</f>
        <v>7.3299999999999992</v>
      </c>
      <c r="I308" s="24"/>
      <c r="J308" s="24">
        <f>J312+J317+J321+J325+J329+J333+J337+J341+J345</f>
        <v>248.12050000000002</v>
      </c>
      <c r="K308" s="24">
        <f>K312+K317+K321+K325+K329+K333+K337+K341+K345</f>
        <v>184.53831865000001</v>
      </c>
      <c r="L308" s="24">
        <f>L312+L317+L321+L325+L329+L333+L337+L341+L345</f>
        <v>63.582181350000006</v>
      </c>
      <c r="M308" s="24">
        <f t="shared" si="1930"/>
        <v>17.313999999999997</v>
      </c>
      <c r="N308" s="24">
        <f>N312+N317+N321+N325+N329+N333+N337+N341+N345</f>
        <v>570.3041800000002</v>
      </c>
      <c r="O308" s="24">
        <f>O312+O317+O321+O325+O329+O333+O337+O341+O345</f>
        <v>419.30776412</v>
      </c>
      <c r="P308" s="24">
        <f>P312+P317+P321+P325+P329+P333+P337+P341+P345</f>
        <v>150.99641588000003</v>
      </c>
      <c r="Q308" s="24">
        <f t="shared" si="1931"/>
        <v>9.9839999999999982</v>
      </c>
      <c r="R308" s="24"/>
      <c r="S308" s="24">
        <f>S312+S317+S321+S325+S329+S333+S337+S341+S345</f>
        <v>337.28139999999996</v>
      </c>
      <c r="T308" s="24">
        <f>T312+T317+T321+T325+T329+T333+T337+T341+T345</f>
        <v>245.58719984999999</v>
      </c>
      <c r="U308" s="24">
        <f>U312+U317+U321+U325+U329+U333+U337+U341+U345</f>
        <v>91.69420015</v>
      </c>
      <c r="V308" s="24">
        <f t="shared" si="1932"/>
        <v>7.3299999999999992</v>
      </c>
      <c r="W308" s="24"/>
      <c r="X308" s="24">
        <f>X312+X317+X321+X325+X329+X333+X337+X341+X345</f>
        <v>258.01600000000002</v>
      </c>
      <c r="Y308" s="24">
        <f>Y312+Y317+Y321+Y325+Y329+Y333+Y337+Y341+Y345</f>
        <v>191.89804479999998</v>
      </c>
      <c r="Z308" s="24">
        <f>Z312+Z317+Z321+Z325+Z329+Z333+Z337+Z341+Z345</f>
        <v>66.117955200000011</v>
      </c>
      <c r="AA308" s="24">
        <f t="shared" si="1933"/>
        <v>17.313999999999997</v>
      </c>
      <c r="AB308" s="24">
        <f>AB312+AB317+AB321+AB325+AB329+AB333+AB337+AB341+AB345</f>
        <v>595.29740000000004</v>
      </c>
      <c r="AC308" s="24">
        <f>AC312+AC317+AC321+AC325+AC329+AC333+AC337+AC341+AC345</f>
        <v>437.48524464999997</v>
      </c>
      <c r="AD308" s="24">
        <f>AD312+AD317+AD321+AD325+AD329+AD333+AD337+AD341+AD345</f>
        <v>157.81215535000001</v>
      </c>
      <c r="AE308" s="24">
        <f t="shared" si="1934"/>
        <v>9.9839999999999982</v>
      </c>
      <c r="AF308" s="24"/>
      <c r="AG308" s="24">
        <f>AG312+AG317+AG321+AG325+AG329+AG333+AG337+AG341+AG345</f>
        <v>350.7328</v>
      </c>
      <c r="AH308" s="24">
        <f>AH312+AH317+AH321+AH325+AH329+AH333+AH337+AH341+AH345</f>
        <v>255.38166720000001</v>
      </c>
      <c r="AI308" s="24">
        <f>AI312+AI317+AI321+AI325+AI329+AI333+AI337+AI341+AI345</f>
        <v>95.351132800000016</v>
      </c>
      <c r="AJ308" s="24">
        <f t="shared" si="1935"/>
        <v>7.3299999999999992</v>
      </c>
      <c r="AK308" s="24"/>
      <c r="AL308" s="24">
        <f>AL312+AL317+AL321+AL325+AL329+AL333+AL337+AL341+AL345</f>
        <v>268.35129999999998</v>
      </c>
      <c r="AM308" s="24">
        <f>AM312+AM317+AM321+AM325+AM329+AM333+AM337+AM341+AM345</f>
        <v>199.58486989000002</v>
      </c>
      <c r="AN308" s="24">
        <f>AN312+AN317+AN321+AN325+AN329+AN333+AN337+AN341+AN345</f>
        <v>68.766430109999988</v>
      </c>
      <c r="AO308" s="24">
        <f t="shared" si="1936"/>
        <v>17.313999999999997</v>
      </c>
      <c r="AP308" s="24">
        <f>AP312+AP317+AP321+AP325+AP329+AP333+AP337+AP341+AP345</f>
        <v>619.08410000000003</v>
      </c>
      <c r="AQ308" s="24">
        <f>AQ312+AQ317+AQ321+AQ325+AQ329+AQ333+AQ337+AQ341+AQ345</f>
        <v>454.96653709000003</v>
      </c>
      <c r="AR308" s="24">
        <f>AR312+AR317+AR321+AR325+AR329+AR333+AR337+AR341+AR345</f>
        <v>164.11756291</v>
      </c>
    </row>
    <row r="309" spans="1:44" ht="31.5" x14ac:dyDescent="0.25">
      <c r="A309" s="17"/>
      <c r="B309" s="3" t="s">
        <v>157</v>
      </c>
      <c r="C309" s="24">
        <f>SUM(C313,C318,C322,C326,C330,C334,C338,C342,C346)</f>
        <v>9.9839999999999982</v>
      </c>
      <c r="D309" s="24"/>
      <c r="E309" s="24">
        <f>SUM(E313,E318,E322,E326,E330,E334,E338,E342,E346)</f>
        <v>161.09183999999999</v>
      </c>
      <c r="F309" s="24">
        <f>SUM(F313,F318,F322,F326,F330,F334,F338,F342,F346)</f>
        <v>117.38472273499998</v>
      </c>
      <c r="G309" s="24">
        <f>SUM(G313,G318,G322,G326,G330,G334,G338,G342,G346)</f>
        <v>43.707117265000015</v>
      </c>
      <c r="H309" s="24">
        <f>SUM(H313,H318,H322,H326,H330,H334,H338,H342,H346)</f>
        <v>7.3299999999999992</v>
      </c>
      <c r="I309" s="24"/>
      <c r="J309" s="24">
        <f>SUM(J313,J318,J322,J326,J330,J334,J338,J342,J346)</f>
        <v>124.06025000000001</v>
      </c>
      <c r="K309" s="24">
        <f>SUM(K313,K318,K322,K326,K330,K334,K338,K342,K346)</f>
        <v>92.269159325000004</v>
      </c>
      <c r="L309" s="24">
        <f>SUM(L313,L318,L322,L326,L330,L334,L338,L342,L346)</f>
        <v>31.791090675000003</v>
      </c>
      <c r="M309" s="24">
        <f t="shared" si="1930"/>
        <v>17.313999999999997</v>
      </c>
      <c r="N309" s="24">
        <f>SUM(N313,N318,N322,N326,N330,N334,N338,N342,N346)</f>
        <v>285.1520900000001</v>
      </c>
      <c r="O309" s="24">
        <f>SUM(O313,O318,O322,O326,O330,O334,O338,O342,O346)</f>
        <v>209.65388206</v>
      </c>
      <c r="P309" s="24">
        <f>SUM(P313,P318,P322,P326,P330,P334,P338,P342,P346)</f>
        <v>75.498207940000015</v>
      </c>
      <c r="Q309" s="24">
        <f t="shared" si="1931"/>
        <v>9.9839999999999982</v>
      </c>
      <c r="R309" s="24"/>
      <c r="S309" s="24">
        <f>SUM(S313,S318,S322,S326,S330,S334,S338,S342,S346)</f>
        <v>168.64069999999998</v>
      </c>
      <c r="T309" s="24">
        <f>SUM(T313,T318,T322,T326,T330,T334,T338,T342,T346)</f>
        <v>122.793599925</v>
      </c>
      <c r="U309" s="24">
        <f>SUM(U313,U318,U322,U326,U330,U334,U338,U342,U346)</f>
        <v>45.847100075</v>
      </c>
      <c r="V309" s="24">
        <f t="shared" si="1932"/>
        <v>7.3299999999999992</v>
      </c>
      <c r="W309" s="24"/>
      <c r="X309" s="24">
        <f>SUM(X313,X318,X322,X326,X330,X334,X338,X342,X346)</f>
        <v>129.00800000000001</v>
      </c>
      <c r="Y309" s="24">
        <f>SUM(Y313,Y318,Y322,Y326,Y330,Y334,Y338,Y342,Y346)</f>
        <v>95.94902239999999</v>
      </c>
      <c r="Z309" s="24">
        <f>SUM(Z313,Z318,Z322,Z326,Z330,Z334,Z338,Z342,Z346)</f>
        <v>33.058977600000006</v>
      </c>
      <c r="AA309" s="24">
        <f t="shared" si="1933"/>
        <v>17.313999999999997</v>
      </c>
      <c r="AB309" s="24">
        <f>SUM(AB313,AB318,AB322,AB326,AB330,AB334,AB338,AB342,AB346)</f>
        <v>297.64870000000002</v>
      </c>
      <c r="AC309" s="24">
        <f>SUM(AC313,AC318,AC322,AC326,AC330,AC334,AC338,AC342,AC346)</f>
        <v>218.74262232499999</v>
      </c>
      <c r="AD309" s="24">
        <f>SUM(AD313,AD318,AD322,AD326,AD330,AD334,AD338,AD342,AD346)</f>
        <v>78.906077675000006</v>
      </c>
      <c r="AE309" s="24">
        <f t="shared" si="1934"/>
        <v>9.9839999999999982</v>
      </c>
      <c r="AF309" s="24"/>
      <c r="AG309" s="24">
        <f>SUM(AG313,AG318,AG322,AG326,AG330,AG334,AG338,AG342,AG346)</f>
        <v>175.3664</v>
      </c>
      <c r="AH309" s="24">
        <f>SUM(AH313,AH318,AH322,AH326,AH330,AH334,AH338,AH342,AH346)</f>
        <v>127.6908336</v>
      </c>
      <c r="AI309" s="24">
        <f>SUM(AI313,AI318,AI322,AI326,AI330,AI334,AI338,AI342,AI346)</f>
        <v>47.675566400000008</v>
      </c>
      <c r="AJ309" s="24">
        <f t="shared" si="1935"/>
        <v>7.3299999999999992</v>
      </c>
      <c r="AK309" s="24"/>
      <c r="AL309" s="24">
        <f>SUM(AL313,AL318,AL322,AL326,AL330,AL334,AL338,AL342,AL346)</f>
        <v>134.17564999999999</v>
      </c>
      <c r="AM309" s="24">
        <f>SUM(AM313,AM318,AM322,AM326,AM330,AM334,AM338,AM342,AM346)</f>
        <v>99.792434945000011</v>
      </c>
      <c r="AN309" s="24">
        <f>SUM(AN313,AN318,AN322,AN326,AN330,AN334,AN338,AN342,AN346)</f>
        <v>34.383215054999994</v>
      </c>
      <c r="AO309" s="24">
        <f t="shared" si="1936"/>
        <v>17.313999999999997</v>
      </c>
      <c r="AP309" s="24">
        <f>SUM(AP313,AP318,AP322,AP326,AP330,AP334,AP338,AP342,AP346)</f>
        <v>309.54205000000002</v>
      </c>
      <c r="AQ309" s="24">
        <f>SUM(AQ313,AQ318,AQ322,AQ326,AQ330,AQ334,AQ338,AQ342,AQ346)</f>
        <v>227.48326854500002</v>
      </c>
      <c r="AR309" s="24">
        <f>SUM(AR313,AR318,AR322,AR326,AR330,AR334,AR338,AR342,AR346)</f>
        <v>82.058781455000002</v>
      </c>
    </row>
    <row r="310" spans="1:44" s="15" customFormat="1" ht="31.5" hidden="1" x14ac:dyDescent="0.25">
      <c r="A310" s="22" t="s">
        <v>125</v>
      </c>
      <c r="B310" s="28" t="s">
        <v>179</v>
      </c>
      <c r="C310" s="8"/>
      <c r="D310" s="8"/>
      <c r="E310" s="8">
        <f>E311+E312+E313</f>
        <v>18.41385</v>
      </c>
      <c r="F310" s="8">
        <f>F311+F312+F313</f>
        <v>16.572465000000001</v>
      </c>
      <c r="G310" s="8">
        <f>G311+G312+G313</f>
        <v>1.841385</v>
      </c>
      <c r="H310" s="8"/>
      <c r="I310" s="8"/>
      <c r="J310" s="8">
        <f>J311+J312+J313</f>
        <v>11.956750000000001</v>
      </c>
      <c r="K310" s="8">
        <f>K311+K312+K313</f>
        <v>10.761075000000002</v>
      </c>
      <c r="L310" s="8">
        <f>L311+L312+L313</f>
        <v>1.195675</v>
      </c>
      <c r="M310" s="8"/>
      <c r="N310" s="8">
        <f>N311+N312+N313</f>
        <v>30.370600000000003</v>
      </c>
      <c r="O310" s="8">
        <f>O311+O312+O313</f>
        <v>27.333540000000003</v>
      </c>
      <c r="P310" s="8">
        <f>P311+P312+P313</f>
        <v>3.0370600000000003</v>
      </c>
      <c r="Q310" s="8"/>
      <c r="R310" s="8"/>
      <c r="S310" s="8">
        <f>S311+S312+S313</f>
        <v>19.31475</v>
      </c>
      <c r="T310" s="8">
        <f>T311+T312+T313</f>
        <v>17.383275000000001</v>
      </c>
      <c r="U310" s="8">
        <f>U311+U312+U313</f>
        <v>1.9314750000000005</v>
      </c>
      <c r="V310" s="8"/>
      <c r="W310" s="8"/>
      <c r="X310" s="8">
        <f>X311+X312+X313</f>
        <v>12.4345</v>
      </c>
      <c r="Y310" s="8">
        <f>Y311+Y312+Y313</f>
        <v>11.191050000000001</v>
      </c>
      <c r="Z310" s="8">
        <f>Z311+Z312+Z313</f>
        <v>1.2434500000000002</v>
      </c>
      <c r="AA310" s="8"/>
      <c r="AB310" s="8">
        <f>AB311+AB312+AB313</f>
        <v>31.74925</v>
      </c>
      <c r="AC310" s="8">
        <f>AC311+AC312+AC313</f>
        <v>28.574325000000002</v>
      </c>
      <c r="AD310" s="8">
        <f>AD311+AD312+AD313</f>
        <v>3.1749250000000004</v>
      </c>
      <c r="AE310" s="8"/>
      <c r="AF310" s="8"/>
      <c r="AG310" s="8">
        <f>AG311+AG312+AG313</f>
        <v>20.086500000000001</v>
      </c>
      <c r="AH310" s="8">
        <f>AH311+AH312+AH313</f>
        <v>18.077849999999998</v>
      </c>
      <c r="AI310" s="8">
        <f>AI311+AI312+AI313</f>
        <v>2.0086500000000003</v>
      </c>
      <c r="AJ310" s="8"/>
      <c r="AK310" s="8"/>
      <c r="AL310" s="8">
        <f>AL311+AL312+AL313</f>
        <v>12.931750000000001</v>
      </c>
      <c r="AM310" s="8">
        <f>AM311+AM312+AM313</f>
        <v>11.638575000000001</v>
      </c>
      <c r="AN310" s="8">
        <f>AN311+AN312+AN313</f>
        <v>1.2931750000000002</v>
      </c>
      <c r="AO310" s="8"/>
      <c r="AP310" s="8">
        <f>AP311+AP312+AP313</f>
        <v>33.018250000000002</v>
      </c>
      <c r="AQ310" s="8">
        <f>AQ311+AQ312+AQ313</f>
        <v>29.716425000000001</v>
      </c>
      <c r="AR310" s="8">
        <f>AR311+AR312+AR313</f>
        <v>3.3018250000000005</v>
      </c>
    </row>
    <row r="311" spans="1:44" hidden="1" x14ac:dyDescent="0.25">
      <c r="A311" s="17"/>
      <c r="B311" s="3" t="s">
        <v>23</v>
      </c>
      <c r="C311" s="24">
        <v>0.21</v>
      </c>
      <c r="D311" s="24">
        <v>39.28</v>
      </c>
      <c r="E311" s="24">
        <f>C311*D311</f>
        <v>8.2487999999999992</v>
      </c>
      <c r="F311" s="24">
        <f>E311-G311</f>
        <v>7.423919999999999</v>
      </c>
      <c r="G311" s="24">
        <f>E311*10%</f>
        <v>0.82487999999999995</v>
      </c>
      <c r="H311" s="24">
        <v>0.13</v>
      </c>
      <c r="I311" s="24">
        <v>41.2</v>
      </c>
      <c r="J311" s="24">
        <f>H311*I311</f>
        <v>5.3560000000000008</v>
      </c>
      <c r="K311" s="24">
        <f>J311-L311</f>
        <v>4.8204000000000011</v>
      </c>
      <c r="L311" s="24">
        <f>J311*10%</f>
        <v>0.53560000000000008</v>
      </c>
      <c r="M311" s="24">
        <f t="shared" ref="M311:M313" si="1942">C311+H311</f>
        <v>0.33999999999999997</v>
      </c>
      <c r="N311" s="24">
        <f t="shared" ref="N311:P313" si="1943">E311+J311</f>
        <v>13.604800000000001</v>
      </c>
      <c r="O311" s="24">
        <f t="shared" si="1943"/>
        <v>12.24432</v>
      </c>
      <c r="P311" s="24">
        <f t="shared" si="1943"/>
        <v>1.3604799999999999</v>
      </c>
      <c r="Q311" s="24">
        <f t="shared" ref="Q311:Q313" si="1944">C311</f>
        <v>0.21</v>
      </c>
      <c r="R311" s="24">
        <v>41.2</v>
      </c>
      <c r="S311" s="24">
        <f>Q311*R311</f>
        <v>8.652000000000001</v>
      </c>
      <c r="T311" s="24">
        <f>S311-U311</f>
        <v>7.7868000000000013</v>
      </c>
      <c r="U311" s="24">
        <f>S311*10%</f>
        <v>0.86520000000000019</v>
      </c>
      <c r="V311" s="24">
        <f t="shared" ref="V311:V313" si="1945">H311</f>
        <v>0.13</v>
      </c>
      <c r="W311" s="24">
        <v>42.85</v>
      </c>
      <c r="X311" s="24">
        <f>V311*W311</f>
        <v>5.5705</v>
      </c>
      <c r="Y311" s="24">
        <f>X311-Z311</f>
        <v>5.0134499999999997</v>
      </c>
      <c r="Z311" s="24">
        <f>X311*10%</f>
        <v>0.55705000000000005</v>
      </c>
      <c r="AA311" s="24">
        <f t="shared" ref="AA311:AA313" si="1946">Q311+V311</f>
        <v>0.33999999999999997</v>
      </c>
      <c r="AB311" s="24">
        <f t="shared" ref="AB311:AD313" si="1947">S311+X311</f>
        <v>14.2225</v>
      </c>
      <c r="AC311" s="24">
        <f t="shared" si="1947"/>
        <v>12.800250000000002</v>
      </c>
      <c r="AD311" s="24">
        <f t="shared" si="1947"/>
        <v>1.4222500000000002</v>
      </c>
      <c r="AE311" s="24">
        <f t="shared" ref="AE311:AE313" si="1948">C311</f>
        <v>0.21</v>
      </c>
      <c r="AF311" s="24">
        <v>42.85</v>
      </c>
      <c r="AG311" s="24">
        <f>AE311*AF311</f>
        <v>8.9984999999999999</v>
      </c>
      <c r="AH311" s="24">
        <f>AG311-AI311</f>
        <v>8.0986499999999992</v>
      </c>
      <c r="AI311" s="24">
        <f>AG311*10%</f>
        <v>0.89985000000000004</v>
      </c>
      <c r="AJ311" s="24">
        <f t="shared" ref="AJ311:AJ313" si="1949">H311</f>
        <v>0.13</v>
      </c>
      <c r="AK311" s="24">
        <v>44.56</v>
      </c>
      <c r="AL311" s="24">
        <f>AJ311*AK311</f>
        <v>5.7928000000000006</v>
      </c>
      <c r="AM311" s="24">
        <f>AL311-AN311</f>
        <v>5.2135200000000008</v>
      </c>
      <c r="AN311" s="24">
        <f>AL311*10%</f>
        <v>0.57928000000000013</v>
      </c>
      <c r="AO311" s="24">
        <f t="shared" ref="AO311:AO313" si="1950">AE311+AJ311</f>
        <v>0.33999999999999997</v>
      </c>
      <c r="AP311" s="24">
        <f t="shared" ref="AP311:AP313" si="1951">AG311+AL311</f>
        <v>14.7913</v>
      </c>
      <c r="AQ311" s="24">
        <f t="shared" ref="AQ311:AQ313" si="1952">AH311+AM311</f>
        <v>13.31217</v>
      </c>
      <c r="AR311" s="24">
        <f t="shared" ref="AR311:AR313" si="1953">AI311+AN311</f>
        <v>1.4791300000000001</v>
      </c>
    </row>
    <row r="312" spans="1:44" hidden="1" x14ac:dyDescent="0.25">
      <c r="A312" s="17"/>
      <c r="B312" s="3" t="s">
        <v>25</v>
      </c>
      <c r="C312" s="24">
        <v>0.21</v>
      </c>
      <c r="D312" s="24">
        <v>32.270000000000003</v>
      </c>
      <c r="E312" s="24">
        <f>C312*D312</f>
        <v>6.7767000000000008</v>
      </c>
      <c r="F312" s="24">
        <f>E312-G312</f>
        <v>6.0990300000000008</v>
      </c>
      <c r="G312" s="24">
        <f>E312*10%</f>
        <v>0.67767000000000011</v>
      </c>
      <c r="H312" s="24">
        <v>0.13</v>
      </c>
      <c r="I312" s="24">
        <v>33.85</v>
      </c>
      <c r="J312" s="24">
        <f>H312*I312</f>
        <v>4.4005000000000001</v>
      </c>
      <c r="K312" s="24">
        <f>J312-L312</f>
        <v>3.9604499999999998</v>
      </c>
      <c r="L312" s="24">
        <f>J312*10%</f>
        <v>0.44005000000000005</v>
      </c>
      <c r="M312" s="24">
        <f t="shared" si="1942"/>
        <v>0.33999999999999997</v>
      </c>
      <c r="N312" s="24">
        <f t="shared" si="1943"/>
        <v>11.177200000000001</v>
      </c>
      <c r="O312" s="24">
        <f t="shared" si="1943"/>
        <v>10.059480000000001</v>
      </c>
      <c r="P312" s="24">
        <f t="shared" si="1943"/>
        <v>1.1177200000000003</v>
      </c>
      <c r="Q312" s="24">
        <f t="shared" si="1944"/>
        <v>0.21</v>
      </c>
      <c r="R312" s="24">
        <v>33.85</v>
      </c>
      <c r="S312" s="24">
        <f>Q312*R312</f>
        <v>7.1085000000000003</v>
      </c>
      <c r="T312" s="24">
        <f>S312-U312</f>
        <v>6.3976500000000005</v>
      </c>
      <c r="U312" s="24">
        <f>S312*10%</f>
        <v>0.71085000000000009</v>
      </c>
      <c r="V312" s="24">
        <f t="shared" si="1945"/>
        <v>0.13</v>
      </c>
      <c r="W312" s="24">
        <v>35.200000000000003</v>
      </c>
      <c r="X312" s="24">
        <f>V312*W312</f>
        <v>4.5760000000000005</v>
      </c>
      <c r="Y312" s="24">
        <f>X312-Z312</f>
        <v>4.1184000000000003</v>
      </c>
      <c r="Z312" s="24">
        <f>X312*10%</f>
        <v>0.45760000000000006</v>
      </c>
      <c r="AA312" s="24">
        <f t="shared" si="1946"/>
        <v>0.33999999999999997</v>
      </c>
      <c r="AB312" s="24">
        <f t="shared" si="1947"/>
        <v>11.6845</v>
      </c>
      <c r="AC312" s="24">
        <f t="shared" si="1947"/>
        <v>10.51605</v>
      </c>
      <c r="AD312" s="24">
        <f t="shared" si="1947"/>
        <v>1.1684500000000002</v>
      </c>
      <c r="AE312" s="24">
        <f t="shared" si="1948"/>
        <v>0.21</v>
      </c>
      <c r="AF312" s="24">
        <v>35.200000000000003</v>
      </c>
      <c r="AG312" s="24">
        <f>AE312*AF312</f>
        <v>7.3920000000000003</v>
      </c>
      <c r="AH312" s="24">
        <f>AG312-AI312</f>
        <v>6.6528</v>
      </c>
      <c r="AI312" s="24">
        <f>AG312*10%</f>
        <v>0.73920000000000008</v>
      </c>
      <c r="AJ312" s="24">
        <f t="shared" si="1949"/>
        <v>0.13</v>
      </c>
      <c r="AK312" s="24">
        <v>36.61</v>
      </c>
      <c r="AL312" s="24">
        <f>AJ312*AK312</f>
        <v>4.7593000000000005</v>
      </c>
      <c r="AM312" s="24">
        <f>AL312-AN312</f>
        <v>4.2833700000000006</v>
      </c>
      <c r="AN312" s="24">
        <f>AL312*10%</f>
        <v>0.47593000000000008</v>
      </c>
      <c r="AO312" s="24">
        <f t="shared" si="1950"/>
        <v>0.33999999999999997</v>
      </c>
      <c r="AP312" s="24">
        <f t="shared" si="1951"/>
        <v>12.151300000000001</v>
      </c>
      <c r="AQ312" s="24">
        <f t="shared" si="1952"/>
        <v>10.936170000000001</v>
      </c>
      <c r="AR312" s="24">
        <f t="shared" si="1953"/>
        <v>1.2151300000000003</v>
      </c>
    </row>
    <row r="313" spans="1:44" ht="31.5" hidden="1" x14ac:dyDescent="0.25">
      <c r="A313" s="17"/>
      <c r="B313" s="3" t="s">
        <v>157</v>
      </c>
      <c r="C313" s="24">
        <v>0.21</v>
      </c>
      <c r="D313" s="24">
        <v>32.270000000000003</v>
      </c>
      <c r="E313" s="24">
        <f>C313*D313*0.5</f>
        <v>3.3883500000000004</v>
      </c>
      <c r="F313" s="24">
        <f>E313-G313</f>
        <v>3.0495150000000004</v>
      </c>
      <c r="G313" s="24">
        <f>E313*10%</f>
        <v>0.33883500000000005</v>
      </c>
      <c r="H313" s="24">
        <v>0.13</v>
      </c>
      <c r="I313" s="24">
        <v>33.85</v>
      </c>
      <c r="J313" s="24">
        <f>H313*I313*0.5</f>
        <v>2.20025</v>
      </c>
      <c r="K313" s="24">
        <f>J313-L313</f>
        <v>1.9802249999999999</v>
      </c>
      <c r="L313" s="24">
        <f>J313*10%</f>
        <v>0.22002500000000003</v>
      </c>
      <c r="M313" s="24">
        <f t="shared" si="1942"/>
        <v>0.33999999999999997</v>
      </c>
      <c r="N313" s="24">
        <f t="shared" si="1943"/>
        <v>5.5886000000000005</v>
      </c>
      <c r="O313" s="24">
        <f t="shared" si="1943"/>
        <v>5.0297400000000003</v>
      </c>
      <c r="P313" s="24">
        <f t="shared" si="1943"/>
        <v>0.55886000000000013</v>
      </c>
      <c r="Q313" s="24">
        <f t="shared" si="1944"/>
        <v>0.21</v>
      </c>
      <c r="R313" s="24">
        <v>33.85</v>
      </c>
      <c r="S313" s="24">
        <f>Q313*R313*0.5</f>
        <v>3.5542500000000001</v>
      </c>
      <c r="T313" s="24">
        <f>S313-U313</f>
        <v>3.1988250000000003</v>
      </c>
      <c r="U313" s="24">
        <f>S313*10%</f>
        <v>0.35542500000000005</v>
      </c>
      <c r="V313" s="24">
        <f t="shared" si="1945"/>
        <v>0.13</v>
      </c>
      <c r="W313" s="24">
        <v>35.200000000000003</v>
      </c>
      <c r="X313" s="24">
        <f>V313*W313*0.5</f>
        <v>2.2880000000000003</v>
      </c>
      <c r="Y313" s="24">
        <f>X313-Z313</f>
        <v>2.0592000000000001</v>
      </c>
      <c r="Z313" s="24">
        <f>X313*10%</f>
        <v>0.22880000000000003</v>
      </c>
      <c r="AA313" s="24">
        <f t="shared" si="1946"/>
        <v>0.33999999999999997</v>
      </c>
      <c r="AB313" s="24">
        <f t="shared" si="1947"/>
        <v>5.8422499999999999</v>
      </c>
      <c r="AC313" s="24">
        <f t="shared" si="1947"/>
        <v>5.2580249999999999</v>
      </c>
      <c r="AD313" s="24">
        <f t="shared" si="1947"/>
        <v>0.58422500000000011</v>
      </c>
      <c r="AE313" s="24">
        <f t="shared" si="1948"/>
        <v>0.21</v>
      </c>
      <c r="AF313" s="24">
        <v>35.200000000000003</v>
      </c>
      <c r="AG313" s="24">
        <f>AE313*AF313*0.5</f>
        <v>3.6960000000000002</v>
      </c>
      <c r="AH313" s="24">
        <f>AG313-AI313</f>
        <v>3.3264</v>
      </c>
      <c r="AI313" s="24">
        <f>AG313*10%</f>
        <v>0.36960000000000004</v>
      </c>
      <c r="AJ313" s="24">
        <f t="shared" si="1949"/>
        <v>0.13</v>
      </c>
      <c r="AK313" s="24">
        <v>36.61</v>
      </c>
      <c r="AL313" s="24">
        <f>AJ313*AK313*0.5</f>
        <v>2.3796500000000003</v>
      </c>
      <c r="AM313" s="24">
        <f>AL313-AN313</f>
        <v>2.1416850000000003</v>
      </c>
      <c r="AN313" s="24">
        <f>AL313*10%</f>
        <v>0.23796500000000004</v>
      </c>
      <c r="AO313" s="24">
        <f t="shared" si="1950"/>
        <v>0.33999999999999997</v>
      </c>
      <c r="AP313" s="24">
        <f t="shared" si="1951"/>
        <v>6.0756500000000004</v>
      </c>
      <c r="AQ313" s="24">
        <f t="shared" si="1952"/>
        <v>5.4680850000000003</v>
      </c>
      <c r="AR313" s="24">
        <f t="shared" si="1953"/>
        <v>0.60756500000000013</v>
      </c>
    </row>
    <row r="314" spans="1:44" s="15" customFormat="1" ht="31.5" hidden="1" x14ac:dyDescent="0.25">
      <c r="A314" s="22" t="s">
        <v>126</v>
      </c>
      <c r="B314" s="28" t="s">
        <v>176</v>
      </c>
      <c r="C314" s="8"/>
      <c r="D314" s="8"/>
      <c r="E314" s="8">
        <f>E315+E316+E317+E318</f>
        <v>689.47005000000013</v>
      </c>
      <c r="F314" s="8">
        <f>F315+F316+F317+F318</f>
        <v>413.68203</v>
      </c>
      <c r="G314" s="8">
        <f>G315+G316+G317+G318</f>
        <v>275.78802000000002</v>
      </c>
      <c r="H314" s="8"/>
      <c r="I314" s="8"/>
      <c r="J314" s="8">
        <f>J315+J316+J317+J318</f>
        <v>451.99439999999998</v>
      </c>
      <c r="K314" s="8">
        <f>K315+K316+K317+K318</f>
        <v>271.19664</v>
      </c>
      <c r="L314" s="8">
        <f>L315+L316+L317+L318</f>
        <v>180.79776000000001</v>
      </c>
      <c r="M314" s="8"/>
      <c r="N314" s="8">
        <f>N315+N316+N317+N318</f>
        <v>1141.4644499999999</v>
      </c>
      <c r="O314" s="8">
        <f>O315+O316+O317+O318</f>
        <v>684.87867000000006</v>
      </c>
      <c r="P314" s="8">
        <f>P315+P316+P317+P318</f>
        <v>456.58578000000011</v>
      </c>
      <c r="Q314" s="8"/>
      <c r="R314" s="8"/>
      <c r="S314" s="8">
        <f>S315+S316+S317+S318</f>
        <v>723.22574999999995</v>
      </c>
      <c r="T314" s="8">
        <f>T315+T316+T317+T318</f>
        <v>433.93544999999995</v>
      </c>
      <c r="U314" s="8">
        <f>U315+U316+U317+U318</f>
        <v>289.2903</v>
      </c>
      <c r="V314" s="8"/>
      <c r="W314" s="8"/>
      <c r="X314" s="8">
        <f>X315+X316+X317+X318</f>
        <v>470.05650000000003</v>
      </c>
      <c r="Y314" s="8">
        <f>Y315+Y316+Y317+Y318</f>
        <v>282.03389999999996</v>
      </c>
      <c r="Z314" s="8">
        <f>Z315+Z316+Z317+Z318</f>
        <v>188.02260000000001</v>
      </c>
      <c r="AA314" s="8"/>
      <c r="AB314" s="8">
        <f>AB315+AB316+AB317+AB318</f>
        <v>1193.28225</v>
      </c>
      <c r="AC314" s="8">
        <f>AC315+AC316+AC317+AC318</f>
        <v>715.96935000000008</v>
      </c>
      <c r="AD314" s="8">
        <f>AD315+AD316+AD317+AD318</f>
        <v>477.31289999999996</v>
      </c>
      <c r="AE314" s="8"/>
      <c r="AF314" s="8"/>
      <c r="AG314" s="8">
        <f>AG315+AG316+AG317+AG318</f>
        <v>752.12699999999995</v>
      </c>
      <c r="AH314" s="8">
        <f>AH315+AH316+AH317+AH318</f>
        <v>451.27619999999996</v>
      </c>
      <c r="AI314" s="8">
        <f>AI315+AI316+AI317+AI318</f>
        <v>300.85080000000005</v>
      </c>
      <c r="AJ314" s="8"/>
      <c r="AK314" s="8"/>
      <c r="AL314" s="8">
        <f>AL315+AL316+AL317+AL318</f>
        <v>488.8571</v>
      </c>
      <c r="AM314" s="8">
        <f>AM315+AM316+AM317+AM318</f>
        <v>293.31425999999999</v>
      </c>
      <c r="AN314" s="8">
        <f>AN315+AN316+AN317+AN318</f>
        <v>195.54284000000001</v>
      </c>
      <c r="AO314" s="8"/>
      <c r="AP314" s="8">
        <f>AP315+AP316+AP317+AP318</f>
        <v>1240.9841000000001</v>
      </c>
      <c r="AQ314" s="8">
        <f>AQ315+AQ316+AQ317+AQ318</f>
        <v>744.59045999999989</v>
      </c>
      <c r="AR314" s="8">
        <f>AR315+AR316+AR317+AR318</f>
        <v>496.39364000000006</v>
      </c>
    </row>
    <row r="315" spans="1:44" hidden="1" x14ac:dyDescent="0.25">
      <c r="A315" s="17"/>
      <c r="B315" s="3" t="s">
        <v>28</v>
      </c>
      <c r="C315" s="24">
        <v>3.48</v>
      </c>
      <c r="D315" s="24">
        <v>39.28</v>
      </c>
      <c r="E315" s="24">
        <f>C315*D315</f>
        <v>136.6944</v>
      </c>
      <c r="F315" s="24">
        <f>E315-G315</f>
        <v>82.016639999999995</v>
      </c>
      <c r="G315" s="24">
        <f>E315*40%</f>
        <v>54.677760000000006</v>
      </c>
      <c r="H315" s="24">
        <v>2.5499999999999998</v>
      </c>
      <c r="I315" s="24">
        <v>41.2</v>
      </c>
      <c r="J315" s="24">
        <f>H315*I315</f>
        <v>105.06</v>
      </c>
      <c r="K315" s="24">
        <f>J315-L315</f>
        <v>63.036000000000001</v>
      </c>
      <c r="L315" s="24">
        <f>J315*40%</f>
        <v>42.024000000000001</v>
      </c>
      <c r="M315" s="24">
        <f t="shared" ref="M315:M318" si="1954">C315+H315</f>
        <v>6.0299999999999994</v>
      </c>
      <c r="N315" s="24">
        <f t="shared" ref="N315:P318" si="1955">E315+J315</f>
        <v>241.7544</v>
      </c>
      <c r="O315" s="24">
        <f t="shared" si="1955"/>
        <v>145.05264</v>
      </c>
      <c r="P315" s="24">
        <f t="shared" si="1955"/>
        <v>96.701760000000007</v>
      </c>
      <c r="Q315" s="24">
        <f t="shared" ref="Q315:Q318" si="1956">C315</f>
        <v>3.48</v>
      </c>
      <c r="R315" s="24">
        <v>41.2</v>
      </c>
      <c r="S315" s="24">
        <f>Q315*R315</f>
        <v>143.376</v>
      </c>
      <c r="T315" s="24">
        <f>S315-U315</f>
        <v>86.025599999999997</v>
      </c>
      <c r="U315" s="24">
        <f>S315*40%</f>
        <v>57.350400000000008</v>
      </c>
      <c r="V315" s="24">
        <f t="shared" ref="V315:V318" si="1957">H315</f>
        <v>2.5499999999999998</v>
      </c>
      <c r="W315" s="24">
        <v>42.85</v>
      </c>
      <c r="X315" s="24">
        <f>V315*W315</f>
        <v>109.2675</v>
      </c>
      <c r="Y315" s="24">
        <f>X315-Z315</f>
        <v>65.56049999999999</v>
      </c>
      <c r="Z315" s="24">
        <f>X315*40%</f>
        <v>43.707000000000001</v>
      </c>
      <c r="AA315" s="24">
        <f t="shared" ref="AA315:AA318" si="1958">Q315+V315</f>
        <v>6.0299999999999994</v>
      </c>
      <c r="AB315" s="24">
        <f t="shared" ref="AB315:AD318" si="1959">S315+X315</f>
        <v>252.64350000000002</v>
      </c>
      <c r="AC315" s="24">
        <f t="shared" si="1959"/>
        <v>151.58609999999999</v>
      </c>
      <c r="AD315" s="24">
        <f t="shared" si="1959"/>
        <v>101.0574</v>
      </c>
      <c r="AE315" s="24">
        <f t="shared" ref="AE315:AE318" si="1960">C315</f>
        <v>3.48</v>
      </c>
      <c r="AF315" s="24">
        <v>42.85</v>
      </c>
      <c r="AG315" s="24">
        <f>AE315*AF315</f>
        <v>149.11799999999999</v>
      </c>
      <c r="AH315" s="24">
        <f>AG315-AI315</f>
        <v>89.470799999999997</v>
      </c>
      <c r="AI315" s="24">
        <f>AG315*40%</f>
        <v>59.647199999999998</v>
      </c>
      <c r="AJ315" s="24">
        <f t="shared" ref="AJ315:AJ318" si="1961">H315</f>
        <v>2.5499999999999998</v>
      </c>
      <c r="AK315" s="24">
        <v>44.56</v>
      </c>
      <c r="AL315" s="24">
        <f>AJ315*AK315</f>
        <v>113.628</v>
      </c>
      <c r="AM315" s="24">
        <f>AL315-AN315</f>
        <v>68.1768</v>
      </c>
      <c r="AN315" s="24">
        <f>AL315*40%</f>
        <v>45.4512</v>
      </c>
      <c r="AO315" s="24">
        <f t="shared" ref="AO315:AO318" si="1962">AE315+AJ315</f>
        <v>6.0299999999999994</v>
      </c>
      <c r="AP315" s="24">
        <f t="shared" ref="AP315:AP318" si="1963">AG315+AL315</f>
        <v>262.74599999999998</v>
      </c>
      <c r="AQ315" s="24">
        <f t="shared" ref="AQ315:AQ318" si="1964">AH315+AM315</f>
        <v>157.64760000000001</v>
      </c>
      <c r="AR315" s="24">
        <f t="shared" ref="AR315:AR318" si="1965">AI315+AN315</f>
        <v>105.0984</v>
      </c>
    </row>
    <row r="316" spans="1:44" hidden="1" x14ac:dyDescent="0.25">
      <c r="A316" s="17"/>
      <c r="B316" s="3" t="s">
        <v>29</v>
      </c>
      <c r="C316" s="24">
        <v>1.65</v>
      </c>
      <c r="D316" s="24">
        <v>184.52</v>
      </c>
      <c r="E316" s="24">
        <f>C316*D316</f>
        <v>304.45800000000003</v>
      </c>
      <c r="F316" s="24">
        <f>E316-G316</f>
        <v>182.6748</v>
      </c>
      <c r="G316" s="24">
        <f>E316*40%</f>
        <v>121.78320000000002</v>
      </c>
      <c r="H316" s="24">
        <v>0.89</v>
      </c>
      <c r="I316" s="24">
        <v>193.56</v>
      </c>
      <c r="J316" s="24">
        <f>H316*I316</f>
        <v>172.26840000000001</v>
      </c>
      <c r="K316" s="24">
        <f>J316-L316</f>
        <v>103.36104</v>
      </c>
      <c r="L316" s="24">
        <f t="shared" ref="L316:L318" si="1966">J316*40%</f>
        <v>68.907360000000011</v>
      </c>
      <c r="M316" s="24">
        <f t="shared" si="1954"/>
        <v>2.54</v>
      </c>
      <c r="N316" s="24">
        <f t="shared" si="1955"/>
        <v>476.72640000000001</v>
      </c>
      <c r="O316" s="24">
        <f t="shared" si="1955"/>
        <v>286.03584000000001</v>
      </c>
      <c r="P316" s="24">
        <f t="shared" si="1955"/>
        <v>190.69056000000003</v>
      </c>
      <c r="Q316" s="24">
        <f t="shared" si="1956"/>
        <v>1.65</v>
      </c>
      <c r="R316" s="24">
        <v>193.56</v>
      </c>
      <c r="S316" s="24">
        <f>Q316*R316</f>
        <v>319.37399999999997</v>
      </c>
      <c r="T316" s="24">
        <f>S316-U316</f>
        <v>191.62439999999998</v>
      </c>
      <c r="U316" s="24">
        <f t="shared" ref="U316:U318" si="1967">S316*40%</f>
        <v>127.74959999999999</v>
      </c>
      <c r="V316" s="24">
        <f t="shared" si="1957"/>
        <v>0.89</v>
      </c>
      <c r="W316" s="24">
        <v>201.3</v>
      </c>
      <c r="X316" s="24">
        <f>V316*W316</f>
        <v>179.15700000000001</v>
      </c>
      <c r="Y316" s="24">
        <f>X316-Z316</f>
        <v>107.49420000000001</v>
      </c>
      <c r="Z316" s="24">
        <f t="shared" ref="Z316:Z318" si="1968">X316*40%</f>
        <v>71.662800000000004</v>
      </c>
      <c r="AA316" s="24">
        <f t="shared" si="1958"/>
        <v>2.54</v>
      </c>
      <c r="AB316" s="24">
        <f t="shared" si="1959"/>
        <v>498.53099999999995</v>
      </c>
      <c r="AC316" s="24">
        <f t="shared" si="1959"/>
        <v>299.11860000000001</v>
      </c>
      <c r="AD316" s="24">
        <f t="shared" si="1959"/>
        <v>199.41239999999999</v>
      </c>
      <c r="AE316" s="24">
        <f t="shared" si="1960"/>
        <v>1.65</v>
      </c>
      <c r="AF316" s="24">
        <v>201.3</v>
      </c>
      <c r="AG316" s="24">
        <f>AE316*AF316</f>
        <v>332.14499999999998</v>
      </c>
      <c r="AH316" s="24">
        <f>AG316-AI316</f>
        <v>199.28699999999998</v>
      </c>
      <c r="AI316" s="24">
        <f t="shared" ref="AI316:AI318" si="1969">AG316*40%</f>
        <v>132.858</v>
      </c>
      <c r="AJ316" s="24">
        <f t="shared" si="1961"/>
        <v>0.89</v>
      </c>
      <c r="AK316" s="24">
        <v>209.35</v>
      </c>
      <c r="AL316" s="24">
        <f>AJ316*AK316</f>
        <v>186.32149999999999</v>
      </c>
      <c r="AM316" s="24">
        <f>AL316-AN316</f>
        <v>111.79289999999999</v>
      </c>
      <c r="AN316" s="24">
        <f t="shared" ref="AN316:AN318" si="1970">AL316*40%</f>
        <v>74.528599999999997</v>
      </c>
      <c r="AO316" s="24">
        <f t="shared" si="1962"/>
        <v>2.54</v>
      </c>
      <c r="AP316" s="24">
        <f t="shared" si="1963"/>
        <v>518.4665</v>
      </c>
      <c r="AQ316" s="24">
        <f t="shared" si="1964"/>
        <v>311.07989999999995</v>
      </c>
      <c r="AR316" s="24">
        <f t="shared" si="1965"/>
        <v>207.38659999999999</v>
      </c>
    </row>
    <row r="317" spans="1:44" hidden="1" x14ac:dyDescent="0.25">
      <c r="A317" s="17"/>
      <c r="B317" s="3" t="s">
        <v>25</v>
      </c>
      <c r="C317" s="24">
        <v>5.13</v>
      </c>
      <c r="D317" s="24">
        <v>32.270000000000003</v>
      </c>
      <c r="E317" s="24">
        <f>C317*D317</f>
        <v>165.54510000000002</v>
      </c>
      <c r="F317" s="24">
        <f>E317-G317</f>
        <v>99.327060000000003</v>
      </c>
      <c r="G317" s="24">
        <f t="shared" ref="G317:G318" si="1971">E317*40%</f>
        <v>66.218040000000016</v>
      </c>
      <c r="H317" s="24">
        <v>3.44</v>
      </c>
      <c r="I317" s="24">
        <v>33.85</v>
      </c>
      <c r="J317" s="24">
        <f>H317*I317</f>
        <v>116.444</v>
      </c>
      <c r="K317" s="24">
        <f>J317-L317</f>
        <v>69.866399999999999</v>
      </c>
      <c r="L317" s="24">
        <f t="shared" si="1966"/>
        <v>46.577600000000004</v>
      </c>
      <c r="M317" s="24">
        <f t="shared" si="1954"/>
        <v>8.57</v>
      </c>
      <c r="N317" s="24">
        <f t="shared" si="1955"/>
        <v>281.98910000000001</v>
      </c>
      <c r="O317" s="24">
        <f t="shared" si="1955"/>
        <v>169.19346000000002</v>
      </c>
      <c r="P317" s="24">
        <f t="shared" si="1955"/>
        <v>112.79564000000002</v>
      </c>
      <c r="Q317" s="24">
        <f t="shared" si="1956"/>
        <v>5.13</v>
      </c>
      <c r="R317" s="24">
        <v>33.85</v>
      </c>
      <c r="S317" s="24">
        <f>Q317*R317</f>
        <v>173.65049999999999</v>
      </c>
      <c r="T317" s="24">
        <f>S317-U317</f>
        <v>104.19029999999999</v>
      </c>
      <c r="U317" s="24">
        <f t="shared" si="1967"/>
        <v>69.4602</v>
      </c>
      <c r="V317" s="24">
        <f t="shared" si="1957"/>
        <v>3.44</v>
      </c>
      <c r="W317" s="24">
        <v>35.200000000000003</v>
      </c>
      <c r="X317" s="24">
        <f>V317*W317</f>
        <v>121.08800000000001</v>
      </c>
      <c r="Y317" s="24">
        <f>X317-Z317</f>
        <v>72.652799999999999</v>
      </c>
      <c r="Z317" s="24">
        <f t="shared" si="1968"/>
        <v>48.435200000000009</v>
      </c>
      <c r="AA317" s="24">
        <f t="shared" si="1958"/>
        <v>8.57</v>
      </c>
      <c r="AB317" s="24">
        <f t="shared" si="1959"/>
        <v>294.73849999999999</v>
      </c>
      <c r="AC317" s="24">
        <f t="shared" si="1959"/>
        <v>176.84309999999999</v>
      </c>
      <c r="AD317" s="24">
        <f t="shared" si="1959"/>
        <v>117.89540000000001</v>
      </c>
      <c r="AE317" s="24">
        <f t="shared" si="1960"/>
        <v>5.13</v>
      </c>
      <c r="AF317" s="24">
        <v>35.200000000000003</v>
      </c>
      <c r="AG317" s="24">
        <f>AE317*AF317</f>
        <v>180.57600000000002</v>
      </c>
      <c r="AH317" s="24">
        <f>AG317-AI317</f>
        <v>108.3456</v>
      </c>
      <c r="AI317" s="24">
        <f t="shared" si="1969"/>
        <v>72.230400000000017</v>
      </c>
      <c r="AJ317" s="24">
        <f t="shared" si="1961"/>
        <v>3.44</v>
      </c>
      <c r="AK317" s="24">
        <v>36.61</v>
      </c>
      <c r="AL317" s="24">
        <f>AJ317*AK317</f>
        <v>125.9384</v>
      </c>
      <c r="AM317" s="24">
        <f>AL317-AN317</f>
        <v>75.563040000000001</v>
      </c>
      <c r="AN317" s="24">
        <f t="shared" si="1970"/>
        <v>50.375360000000001</v>
      </c>
      <c r="AO317" s="24">
        <f t="shared" si="1962"/>
        <v>8.57</v>
      </c>
      <c r="AP317" s="24">
        <f t="shared" si="1963"/>
        <v>306.51440000000002</v>
      </c>
      <c r="AQ317" s="24">
        <f t="shared" si="1964"/>
        <v>183.90863999999999</v>
      </c>
      <c r="AR317" s="24">
        <f t="shared" si="1965"/>
        <v>122.60576000000002</v>
      </c>
    </row>
    <row r="318" spans="1:44" ht="31.5" hidden="1" x14ac:dyDescent="0.25">
      <c r="A318" s="17"/>
      <c r="B318" s="3" t="s">
        <v>157</v>
      </c>
      <c r="C318" s="24">
        <v>5.13</v>
      </c>
      <c r="D318" s="24">
        <v>32.270000000000003</v>
      </c>
      <c r="E318" s="24">
        <f>C318*D318*0.5</f>
        <v>82.77255000000001</v>
      </c>
      <c r="F318" s="24">
        <f>E318-G318</f>
        <v>49.663530000000002</v>
      </c>
      <c r="G318" s="24">
        <f t="shared" si="1971"/>
        <v>33.109020000000008</v>
      </c>
      <c r="H318" s="24">
        <v>3.44</v>
      </c>
      <c r="I318" s="24">
        <v>33.85</v>
      </c>
      <c r="J318" s="24">
        <f>H318*I318*0.5</f>
        <v>58.222000000000001</v>
      </c>
      <c r="K318" s="24">
        <f>J318-L318</f>
        <v>34.933199999999999</v>
      </c>
      <c r="L318" s="24">
        <f t="shared" si="1966"/>
        <v>23.288800000000002</v>
      </c>
      <c r="M318" s="24">
        <f t="shared" si="1954"/>
        <v>8.57</v>
      </c>
      <c r="N318" s="24">
        <f t="shared" si="1955"/>
        <v>140.99455</v>
      </c>
      <c r="O318" s="24">
        <f t="shared" si="1955"/>
        <v>84.596730000000008</v>
      </c>
      <c r="P318" s="24">
        <f t="shared" si="1955"/>
        <v>56.39782000000001</v>
      </c>
      <c r="Q318" s="24">
        <f t="shared" si="1956"/>
        <v>5.13</v>
      </c>
      <c r="R318" s="24">
        <v>33.85</v>
      </c>
      <c r="S318" s="24">
        <f>Q318*R318*0.5</f>
        <v>86.825249999999997</v>
      </c>
      <c r="T318" s="24">
        <f>S318-U318</f>
        <v>52.095149999999997</v>
      </c>
      <c r="U318" s="24">
        <f t="shared" si="1967"/>
        <v>34.7301</v>
      </c>
      <c r="V318" s="24">
        <f t="shared" si="1957"/>
        <v>3.44</v>
      </c>
      <c r="W318" s="24">
        <v>35.200000000000003</v>
      </c>
      <c r="X318" s="24">
        <f>V318*W318*0.5</f>
        <v>60.544000000000004</v>
      </c>
      <c r="Y318" s="24">
        <f>X318-Z318</f>
        <v>36.3264</v>
      </c>
      <c r="Z318" s="24">
        <f t="shared" si="1968"/>
        <v>24.217600000000004</v>
      </c>
      <c r="AA318" s="24">
        <f t="shared" si="1958"/>
        <v>8.57</v>
      </c>
      <c r="AB318" s="24">
        <f t="shared" si="1959"/>
        <v>147.36924999999999</v>
      </c>
      <c r="AC318" s="24">
        <f t="shared" si="1959"/>
        <v>88.421549999999996</v>
      </c>
      <c r="AD318" s="24">
        <f t="shared" si="1959"/>
        <v>58.947700000000005</v>
      </c>
      <c r="AE318" s="24">
        <f t="shared" si="1960"/>
        <v>5.13</v>
      </c>
      <c r="AF318" s="24">
        <v>35.200000000000003</v>
      </c>
      <c r="AG318" s="24">
        <f>AE318*AF318*0.5</f>
        <v>90.288000000000011</v>
      </c>
      <c r="AH318" s="24">
        <f>AG318-AI318</f>
        <v>54.172800000000002</v>
      </c>
      <c r="AI318" s="24">
        <f t="shared" si="1969"/>
        <v>36.115200000000009</v>
      </c>
      <c r="AJ318" s="24">
        <f t="shared" si="1961"/>
        <v>3.44</v>
      </c>
      <c r="AK318" s="24">
        <v>36.61</v>
      </c>
      <c r="AL318" s="24">
        <f>AJ318*AK318*0.5</f>
        <v>62.969200000000001</v>
      </c>
      <c r="AM318" s="24">
        <f>AL318-AN318</f>
        <v>37.78152</v>
      </c>
      <c r="AN318" s="24">
        <f t="shared" si="1970"/>
        <v>25.18768</v>
      </c>
      <c r="AO318" s="24">
        <f t="shared" si="1962"/>
        <v>8.57</v>
      </c>
      <c r="AP318" s="24">
        <f t="shared" si="1963"/>
        <v>153.25720000000001</v>
      </c>
      <c r="AQ318" s="24">
        <f t="shared" si="1964"/>
        <v>91.954319999999996</v>
      </c>
      <c r="AR318" s="24">
        <f t="shared" si="1965"/>
        <v>61.302880000000009</v>
      </c>
    </row>
    <row r="319" spans="1:44" s="15" customFormat="1" ht="31.5" hidden="1" x14ac:dyDescent="0.25">
      <c r="A319" s="22" t="s">
        <v>127</v>
      </c>
      <c r="B319" s="28" t="s">
        <v>177</v>
      </c>
      <c r="C319" s="8"/>
      <c r="D319" s="8"/>
      <c r="E319" s="8">
        <f>E320+E321+E322</f>
        <v>266.56240000000003</v>
      </c>
      <c r="F319" s="8">
        <f>F320+F321+F322</f>
        <v>239.90616000000003</v>
      </c>
      <c r="G319" s="8">
        <f>G320+G321+G322</f>
        <v>26.656240000000004</v>
      </c>
      <c r="H319" s="8"/>
      <c r="I319" s="8"/>
      <c r="J319" s="8">
        <f>J320+J321+J322</f>
        <v>188.54874999999998</v>
      </c>
      <c r="K319" s="8">
        <f>K320+K321+K322</f>
        <v>169.69387499999999</v>
      </c>
      <c r="L319" s="8">
        <f>L320+L321+L322</f>
        <v>18.854875</v>
      </c>
      <c r="M319" s="8"/>
      <c r="N319" s="8">
        <f>N320+N321+N322</f>
        <v>455.11115000000001</v>
      </c>
      <c r="O319" s="8">
        <f>O320+O321+O322</f>
        <v>409.60003499999999</v>
      </c>
      <c r="P319" s="8">
        <f>P320+P321+P322</f>
        <v>45.511115000000004</v>
      </c>
      <c r="Q319" s="8"/>
      <c r="R319" s="8"/>
      <c r="S319" s="8">
        <f>S320+S321+S322</f>
        <v>279.60400000000004</v>
      </c>
      <c r="T319" s="8">
        <f>T320+T321+T322</f>
        <v>251.64360000000002</v>
      </c>
      <c r="U319" s="8">
        <f>U320+U321+U322</f>
        <v>27.960400000000007</v>
      </c>
      <c r="V319" s="8"/>
      <c r="W319" s="8"/>
      <c r="X319" s="8">
        <f>X320+X321+X322</f>
        <v>196.08249999999998</v>
      </c>
      <c r="Y319" s="8">
        <f>Y320+Y321+Y322</f>
        <v>176.47425000000001</v>
      </c>
      <c r="Z319" s="8">
        <f>Z320+Z321+Z322</f>
        <v>19.608250000000002</v>
      </c>
      <c r="AA319" s="8"/>
      <c r="AB319" s="8">
        <f>AB320+AB321+AB322</f>
        <v>475.68650000000002</v>
      </c>
      <c r="AC319" s="8">
        <f>AC320+AC321+AC322</f>
        <v>428.11785000000003</v>
      </c>
      <c r="AD319" s="8">
        <f>AD320+AD321+AD322</f>
        <v>47.568649999999998</v>
      </c>
      <c r="AE319" s="8"/>
      <c r="AF319" s="8"/>
      <c r="AG319" s="8">
        <f>AG320+AG321+AG322</f>
        <v>290.77600000000001</v>
      </c>
      <c r="AH319" s="8">
        <f>AH320+AH321+AH322</f>
        <v>261.69839999999999</v>
      </c>
      <c r="AI319" s="8">
        <f>AI320+AI321+AI322</f>
        <v>29.077600000000004</v>
      </c>
      <c r="AJ319" s="8"/>
      <c r="AK319" s="8"/>
      <c r="AL319" s="8">
        <f>AL320+AL321+AL322</f>
        <v>203.92374999999998</v>
      </c>
      <c r="AM319" s="8">
        <f>AM320+AM321+AM322</f>
        <v>183.53137499999997</v>
      </c>
      <c r="AN319" s="8">
        <f>AN320+AN321+AN322</f>
        <v>20.392374999999998</v>
      </c>
      <c r="AO319" s="8"/>
      <c r="AP319" s="8">
        <f>AP320+AP321+AP322</f>
        <v>494.69974999999999</v>
      </c>
      <c r="AQ319" s="8">
        <f>AQ320+AQ321+AQ322</f>
        <v>445.22977500000002</v>
      </c>
      <c r="AR319" s="8">
        <f>AR320+AR321+AR322</f>
        <v>49.469974999999998</v>
      </c>
    </row>
    <row r="320" spans="1:44" hidden="1" x14ac:dyDescent="0.25">
      <c r="A320" s="17"/>
      <c r="B320" s="3" t="s">
        <v>23</v>
      </c>
      <c r="C320" s="24">
        <v>3.04</v>
      </c>
      <c r="D320" s="24">
        <v>39.28</v>
      </c>
      <c r="E320" s="24">
        <f>C320*D320</f>
        <v>119.41120000000001</v>
      </c>
      <c r="F320" s="24">
        <f>E320-G320</f>
        <v>107.47008000000001</v>
      </c>
      <c r="G320" s="24">
        <f>E320*10%</f>
        <v>11.941120000000002</v>
      </c>
      <c r="H320" s="24">
        <v>2.0499999999999998</v>
      </c>
      <c r="I320" s="24">
        <v>41.2</v>
      </c>
      <c r="J320" s="24">
        <f>H320*I320</f>
        <v>84.46</v>
      </c>
      <c r="K320" s="24">
        <f>J320-L320</f>
        <v>76.013999999999996</v>
      </c>
      <c r="L320" s="24">
        <f>J320*10%</f>
        <v>8.4459999999999997</v>
      </c>
      <c r="M320" s="24">
        <f t="shared" ref="M320:M322" si="1972">C320+H320</f>
        <v>5.09</v>
      </c>
      <c r="N320" s="24">
        <f t="shared" ref="N320:P322" si="1973">E320+J320</f>
        <v>203.87119999999999</v>
      </c>
      <c r="O320" s="24">
        <f t="shared" si="1973"/>
        <v>183.48408000000001</v>
      </c>
      <c r="P320" s="24">
        <f t="shared" si="1973"/>
        <v>20.387120000000003</v>
      </c>
      <c r="Q320" s="24">
        <f t="shared" ref="Q320:Q322" si="1974">C320</f>
        <v>3.04</v>
      </c>
      <c r="R320" s="24">
        <v>41.2</v>
      </c>
      <c r="S320" s="24">
        <f>Q320*R320</f>
        <v>125.248</v>
      </c>
      <c r="T320" s="24">
        <f>S320-U320</f>
        <v>112.72320000000001</v>
      </c>
      <c r="U320" s="24">
        <f>S320*10%</f>
        <v>12.524800000000001</v>
      </c>
      <c r="V320" s="24">
        <f t="shared" ref="V320:V322" si="1975">H320</f>
        <v>2.0499999999999998</v>
      </c>
      <c r="W320" s="24">
        <v>42.85</v>
      </c>
      <c r="X320" s="24">
        <f>V320*W320</f>
        <v>87.842500000000001</v>
      </c>
      <c r="Y320" s="24">
        <f>X320-Z320</f>
        <v>79.058250000000001</v>
      </c>
      <c r="Z320" s="24">
        <f>X320*10%</f>
        <v>8.7842500000000001</v>
      </c>
      <c r="AA320" s="24">
        <f t="shared" ref="AA320:AA322" si="1976">Q320+V320</f>
        <v>5.09</v>
      </c>
      <c r="AB320" s="24">
        <f t="shared" ref="AB320:AD322" si="1977">S320+X320</f>
        <v>213.09050000000002</v>
      </c>
      <c r="AC320" s="24">
        <f t="shared" si="1977"/>
        <v>191.78145000000001</v>
      </c>
      <c r="AD320" s="24">
        <f t="shared" si="1977"/>
        <v>21.309049999999999</v>
      </c>
      <c r="AE320" s="24">
        <f t="shared" ref="AE320:AE322" si="1978">C320</f>
        <v>3.04</v>
      </c>
      <c r="AF320" s="24">
        <v>42.85</v>
      </c>
      <c r="AG320" s="24">
        <f>AE320*AF320</f>
        <v>130.26400000000001</v>
      </c>
      <c r="AH320" s="24">
        <f>AG320-AI320</f>
        <v>117.23760000000001</v>
      </c>
      <c r="AI320" s="24">
        <f>AG320*10%</f>
        <v>13.026400000000002</v>
      </c>
      <c r="AJ320" s="24">
        <f t="shared" ref="AJ320:AJ322" si="1979">H320</f>
        <v>2.0499999999999998</v>
      </c>
      <c r="AK320" s="24">
        <v>44.56</v>
      </c>
      <c r="AL320" s="24">
        <f>AJ320*AK320</f>
        <v>91.347999999999999</v>
      </c>
      <c r="AM320" s="24">
        <f>AL320-AN320</f>
        <v>82.213200000000001</v>
      </c>
      <c r="AN320" s="24">
        <f>AL320*10%</f>
        <v>9.1348000000000003</v>
      </c>
      <c r="AO320" s="24">
        <f t="shared" ref="AO320:AO369" si="1980">AE320+AJ320</f>
        <v>5.09</v>
      </c>
      <c r="AP320" s="24">
        <f t="shared" ref="AP320:AP322" si="1981">AG320+AL320</f>
        <v>221.61200000000002</v>
      </c>
      <c r="AQ320" s="24">
        <f t="shared" ref="AQ320:AQ322" si="1982">AH320+AM320</f>
        <v>199.45080000000002</v>
      </c>
      <c r="AR320" s="24">
        <f t="shared" ref="AR320:AR322" si="1983">AI320+AN320</f>
        <v>22.161200000000001</v>
      </c>
    </row>
    <row r="321" spans="1:44" hidden="1" x14ac:dyDescent="0.25">
      <c r="A321" s="17"/>
      <c r="B321" s="3" t="s">
        <v>25</v>
      </c>
      <c r="C321" s="24">
        <v>3.04</v>
      </c>
      <c r="D321" s="24">
        <v>32.270000000000003</v>
      </c>
      <c r="E321" s="24">
        <f>C321*D321</f>
        <v>98.100800000000007</v>
      </c>
      <c r="F321" s="24">
        <f>E321-G321</f>
        <v>88.290720000000007</v>
      </c>
      <c r="G321" s="24">
        <f>E321*10%</f>
        <v>9.810080000000001</v>
      </c>
      <c r="H321" s="24">
        <v>2.0499999999999998</v>
      </c>
      <c r="I321" s="24">
        <v>33.85</v>
      </c>
      <c r="J321" s="24">
        <f>H321*I321</f>
        <v>69.392499999999998</v>
      </c>
      <c r="K321" s="24">
        <f>J321-L321</f>
        <v>62.453249999999997</v>
      </c>
      <c r="L321" s="24">
        <f>J321*10%</f>
        <v>6.9392500000000004</v>
      </c>
      <c r="M321" s="24">
        <f t="shared" si="1972"/>
        <v>5.09</v>
      </c>
      <c r="N321" s="24">
        <f t="shared" si="1973"/>
        <v>167.4933</v>
      </c>
      <c r="O321" s="24">
        <f t="shared" si="1973"/>
        <v>150.74396999999999</v>
      </c>
      <c r="P321" s="24">
        <f t="shared" si="1973"/>
        <v>16.74933</v>
      </c>
      <c r="Q321" s="24">
        <f t="shared" si="1974"/>
        <v>3.04</v>
      </c>
      <c r="R321" s="24">
        <v>33.85</v>
      </c>
      <c r="S321" s="24">
        <f>Q321*R321</f>
        <v>102.90400000000001</v>
      </c>
      <c r="T321" s="24">
        <f>S321-U321</f>
        <v>92.613600000000005</v>
      </c>
      <c r="U321" s="24">
        <f>S321*10%</f>
        <v>10.290400000000002</v>
      </c>
      <c r="V321" s="24">
        <f t="shared" si="1975"/>
        <v>2.0499999999999998</v>
      </c>
      <c r="W321" s="24">
        <v>35.200000000000003</v>
      </c>
      <c r="X321" s="24">
        <f>V321*W321</f>
        <v>72.16</v>
      </c>
      <c r="Y321" s="24">
        <f>X321-Z321</f>
        <v>64.944000000000003</v>
      </c>
      <c r="Z321" s="24">
        <f>X321*10%</f>
        <v>7.2160000000000002</v>
      </c>
      <c r="AA321" s="24">
        <f t="shared" si="1976"/>
        <v>5.09</v>
      </c>
      <c r="AB321" s="24">
        <f t="shared" si="1977"/>
        <v>175.06400000000002</v>
      </c>
      <c r="AC321" s="24">
        <f t="shared" si="1977"/>
        <v>157.55760000000001</v>
      </c>
      <c r="AD321" s="24">
        <f t="shared" si="1977"/>
        <v>17.506400000000003</v>
      </c>
      <c r="AE321" s="24">
        <f t="shared" si="1978"/>
        <v>3.04</v>
      </c>
      <c r="AF321" s="24">
        <v>35.200000000000003</v>
      </c>
      <c r="AG321" s="24">
        <f>AE321*AF321</f>
        <v>107.00800000000001</v>
      </c>
      <c r="AH321" s="24">
        <f>AG321-AI321</f>
        <v>96.307200000000009</v>
      </c>
      <c r="AI321" s="24">
        <f>AG321*10%</f>
        <v>10.700800000000001</v>
      </c>
      <c r="AJ321" s="24">
        <f t="shared" si="1979"/>
        <v>2.0499999999999998</v>
      </c>
      <c r="AK321" s="24">
        <v>36.61</v>
      </c>
      <c r="AL321" s="24">
        <f>AJ321*AK321</f>
        <v>75.050499999999985</v>
      </c>
      <c r="AM321" s="24">
        <f>AL321-AN321</f>
        <v>67.545449999999988</v>
      </c>
      <c r="AN321" s="24">
        <f>AL321*10%</f>
        <v>7.5050499999999989</v>
      </c>
      <c r="AO321" s="24">
        <f t="shared" si="1980"/>
        <v>5.09</v>
      </c>
      <c r="AP321" s="24">
        <f t="shared" si="1981"/>
        <v>182.05849999999998</v>
      </c>
      <c r="AQ321" s="24">
        <f t="shared" si="1982"/>
        <v>163.85264999999998</v>
      </c>
      <c r="AR321" s="24">
        <f t="shared" si="1983"/>
        <v>18.205849999999998</v>
      </c>
    </row>
    <row r="322" spans="1:44" ht="31.5" hidden="1" x14ac:dyDescent="0.25">
      <c r="A322" s="17"/>
      <c r="B322" s="3" t="s">
        <v>157</v>
      </c>
      <c r="C322" s="24">
        <v>3.04</v>
      </c>
      <c r="D322" s="24">
        <v>32.270000000000003</v>
      </c>
      <c r="E322" s="24">
        <f>C322*D322*0.5</f>
        <v>49.050400000000003</v>
      </c>
      <c r="F322" s="24">
        <f>E322-G322</f>
        <v>44.145360000000004</v>
      </c>
      <c r="G322" s="24">
        <f>E322*10%</f>
        <v>4.9050400000000005</v>
      </c>
      <c r="H322" s="24">
        <v>2.0499999999999998</v>
      </c>
      <c r="I322" s="24">
        <v>33.85</v>
      </c>
      <c r="J322" s="24">
        <f>H322*I322*0.5</f>
        <v>34.696249999999999</v>
      </c>
      <c r="K322" s="24">
        <f>J322-L322</f>
        <v>31.226624999999999</v>
      </c>
      <c r="L322" s="24">
        <f>J322*10%</f>
        <v>3.4696250000000002</v>
      </c>
      <c r="M322" s="24">
        <f t="shared" si="1972"/>
        <v>5.09</v>
      </c>
      <c r="N322" s="24">
        <f t="shared" si="1973"/>
        <v>83.746650000000002</v>
      </c>
      <c r="O322" s="24">
        <f t="shared" si="1973"/>
        <v>75.371984999999995</v>
      </c>
      <c r="P322" s="24">
        <f t="shared" si="1973"/>
        <v>8.3746650000000002</v>
      </c>
      <c r="Q322" s="24">
        <f t="shared" si="1974"/>
        <v>3.04</v>
      </c>
      <c r="R322" s="24">
        <v>33.85</v>
      </c>
      <c r="S322" s="24">
        <f>Q322*R322*0.5</f>
        <v>51.452000000000005</v>
      </c>
      <c r="T322" s="24">
        <f>S322-U322</f>
        <v>46.306800000000003</v>
      </c>
      <c r="U322" s="24">
        <f>S322*10%</f>
        <v>5.1452000000000009</v>
      </c>
      <c r="V322" s="24">
        <f t="shared" si="1975"/>
        <v>2.0499999999999998</v>
      </c>
      <c r="W322" s="24">
        <v>35.200000000000003</v>
      </c>
      <c r="X322" s="24">
        <f>V322*W322*0.5</f>
        <v>36.08</v>
      </c>
      <c r="Y322" s="24">
        <f>X322-Z322</f>
        <v>32.472000000000001</v>
      </c>
      <c r="Z322" s="24">
        <f>X322*10%</f>
        <v>3.6080000000000001</v>
      </c>
      <c r="AA322" s="24">
        <f t="shared" si="1976"/>
        <v>5.09</v>
      </c>
      <c r="AB322" s="24">
        <f t="shared" si="1977"/>
        <v>87.532000000000011</v>
      </c>
      <c r="AC322" s="24">
        <f t="shared" si="1977"/>
        <v>78.778800000000004</v>
      </c>
      <c r="AD322" s="24">
        <f t="shared" si="1977"/>
        <v>8.7532000000000014</v>
      </c>
      <c r="AE322" s="24">
        <f t="shared" si="1978"/>
        <v>3.04</v>
      </c>
      <c r="AF322" s="24">
        <v>35.200000000000003</v>
      </c>
      <c r="AG322" s="24">
        <f>AE322*AF322*0.5</f>
        <v>53.504000000000005</v>
      </c>
      <c r="AH322" s="24">
        <f>AG322-AI322</f>
        <v>48.153600000000004</v>
      </c>
      <c r="AI322" s="24">
        <f>AG322*10%</f>
        <v>5.3504000000000005</v>
      </c>
      <c r="AJ322" s="24">
        <f t="shared" si="1979"/>
        <v>2.0499999999999998</v>
      </c>
      <c r="AK322" s="24">
        <v>36.61</v>
      </c>
      <c r="AL322" s="24">
        <f>AJ322*AK322*0.5</f>
        <v>37.525249999999993</v>
      </c>
      <c r="AM322" s="24">
        <f>AL322-AN322</f>
        <v>33.772724999999994</v>
      </c>
      <c r="AN322" s="24">
        <f>AL322*10%</f>
        <v>3.7525249999999994</v>
      </c>
      <c r="AO322" s="24">
        <f t="shared" si="1980"/>
        <v>5.09</v>
      </c>
      <c r="AP322" s="24">
        <f t="shared" si="1981"/>
        <v>91.02924999999999</v>
      </c>
      <c r="AQ322" s="24">
        <f t="shared" si="1982"/>
        <v>81.926324999999991</v>
      </c>
      <c r="AR322" s="24">
        <f t="shared" si="1983"/>
        <v>9.102924999999999</v>
      </c>
    </row>
    <row r="323" spans="1:44" s="15" customFormat="1" ht="31.5" hidden="1" x14ac:dyDescent="0.25">
      <c r="A323" s="22" t="s">
        <v>128</v>
      </c>
      <c r="B323" s="28" t="s">
        <v>178</v>
      </c>
      <c r="C323" s="8"/>
      <c r="D323" s="8"/>
      <c r="E323" s="8">
        <f>E324+E325+E326</f>
        <v>17.887740000000001</v>
      </c>
      <c r="F323" s="8">
        <f>F324+F325+F326</f>
        <v>16.098965999999997</v>
      </c>
      <c r="G323" s="8">
        <f>G324+G325+G326</f>
        <v>1.7887739999999999</v>
      </c>
      <c r="H323" s="8"/>
      <c r="I323" s="8"/>
      <c r="J323" s="8">
        <f>J324+J325+J326</f>
        <v>18.395000000000003</v>
      </c>
      <c r="K323" s="8">
        <f>K324+K325+K326</f>
        <v>16.555500000000002</v>
      </c>
      <c r="L323" s="8">
        <f>L324+L325+L326</f>
        <v>1.8395000000000001</v>
      </c>
      <c r="M323" s="8"/>
      <c r="N323" s="8">
        <f>N324+N325+N326</f>
        <v>36.282740000000004</v>
      </c>
      <c r="O323" s="8">
        <f>O324+O325+O326</f>
        <v>32.654465999999999</v>
      </c>
      <c r="P323" s="8">
        <f>P324+P325+P326</f>
        <v>3.6282740000000002</v>
      </c>
      <c r="Q323" s="8"/>
      <c r="R323" s="8"/>
      <c r="S323" s="8">
        <f>S324+S325+S326</f>
        <v>18.762900000000002</v>
      </c>
      <c r="T323" s="8">
        <f>T324+T325+T326</f>
        <v>16.886610000000001</v>
      </c>
      <c r="U323" s="8">
        <f>U324+U325+U326</f>
        <v>1.87629</v>
      </c>
      <c r="V323" s="8"/>
      <c r="W323" s="8"/>
      <c r="X323" s="8">
        <f>X324+X325+X326</f>
        <v>19.130000000000003</v>
      </c>
      <c r="Y323" s="8">
        <f>Y324+Y325+Y326</f>
        <v>17.216999999999999</v>
      </c>
      <c r="Z323" s="8">
        <f>Z324+Z325+Z326</f>
        <v>1.9130000000000005</v>
      </c>
      <c r="AA323" s="8"/>
      <c r="AB323" s="8">
        <f>AB324+AB325+AB326</f>
        <v>37.892900000000004</v>
      </c>
      <c r="AC323" s="8">
        <f>AC324+AC325+AC326</f>
        <v>34.103610000000003</v>
      </c>
      <c r="AD323" s="8">
        <f>AD324+AD325+AD326</f>
        <v>3.7892900000000003</v>
      </c>
      <c r="AE323" s="8"/>
      <c r="AF323" s="8"/>
      <c r="AG323" s="8">
        <f>AG324+AG325+AG326</f>
        <v>19.512599999999999</v>
      </c>
      <c r="AH323" s="8">
        <f>AH324+AH325+AH326</f>
        <v>17.561340000000001</v>
      </c>
      <c r="AI323" s="8">
        <f>AI324+AI325+AI326</f>
        <v>1.9512600000000002</v>
      </c>
      <c r="AJ323" s="8"/>
      <c r="AK323" s="8"/>
      <c r="AL323" s="8">
        <f>AL324+AL325+AL326</f>
        <v>19.895000000000003</v>
      </c>
      <c r="AM323" s="8">
        <f>AM324+AM325+AM326</f>
        <v>17.905500000000004</v>
      </c>
      <c r="AN323" s="8">
        <f>AN324+AN325+AN326</f>
        <v>1.9895000000000003</v>
      </c>
      <c r="AO323" s="8"/>
      <c r="AP323" s="8">
        <f>AP324+AP325+AP326</f>
        <v>39.407600000000002</v>
      </c>
      <c r="AQ323" s="8">
        <f>AQ324+AQ325+AQ326</f>
        <v>35.466840000000005</v>
      </c>
      <c r="AR323" s="8">
        <f>AR324+AR325+AR326</f>
        <v>3.9407600000000005</v>
      </c>
    </row>
    <row r="324" spans="1:44" hidden="1" x14ac:dyDescent="0.25">
      <c r="A324" s="17"/>
      <c r="B324" s="3" t="s">
        <v>23</v>
      </c>
      <c r="C324" s="24">
        <v>0.20399999999999999</v>
      </c>
      <c r="D324" s="24">
        <v>39.28</v>
      </c>
      <c r="E324" s="24">
        <f>C324*D324</f>
        <v>8.0131199999999989</v>
      </c>
      <c r="F324" s="24">
        <f>E324-G324</f>
        <v>7.2118079999999987</v>
      </c>
      <c r="G324" s="24">
        <f>E324*10%</f>
        <v>0.80131199999999991</v>
      </c>
      <c r="H324" s="24">
        <v>0.2</v>
      </c>
      <c r="I324" s="24">
        <v>41.2</v>
      </c>
      <c r="J324" s="24">
        <f>H324*I324</f>
        <v>8.24</v>
      </c>
      <c r="K324" s="24">
        <f>J324-L324</f>
        <v>7.4160000000000004</v>
      </c>
      <c r="L324" s="24">
        <f>J324*10%</f>
        <v>0.82400000000000007</v>
      </c>
      <c r="M324" s="24">
        <f t="shared" ref="M324:M326" si="1984">C324+H324</f>
        <v>0.40400000000000003</v>
      </c>
      <c r="N324" s="24">
        <f t="shared" ref="N324:P326" si="1985">E324+J324</f>
        <v>16.253119999999999</v>
      </c>
      <c r="O324" s="24">
        <f t="shared" si="1985"/>
        <v>14.627807999999998</v>
      </c>
      <c r="P324" s="24">
        <f t="shared" si="1985"/>
        <v>1.6253120000000001</v>
      </c>
      <c r="Q324" s="24">
        <f t="shared" ref="Q324:Q326" si="1986">C324</f>
        <v>0.20399999999999999</v>
      </c>
      <c r="R324" s="24">
        <v>41.2</v>
      </c>
      <c r="S324" s="24">
        <f>Q324*R324</f>
        <v>8.4047999999999998</v>
      </c>
      <c r="T324" s="24">
        <f>S324-U324</f>
        <v>7.5643199999999995</v>
      </c>
      <c r="U324" s="24">
        <f>S324*10%</f>
        <v>0.84048</v>
      </c>
      <c r="V324" s="24">
        <f t="shared" ref="V324:V326" si="1987">H324</f>
        <v>0.2</v>
      </c>
      <c r="W324" s="24">
        <v>42.85</v>
      </c>
      <c r="X324" s="24">
        <f>V324*W324</f>
        <v>8.57</v>
      </c>
      <c r="Y324" s="24">
        <f>X324-Z324</f>
        <v>7.7130000000000001</v>
      </c>
      <c r="Z324" s="24">
        <f>X324*10%</f>
        <v>0.8570000000000001</v>
      </c>
      <c r="AA324" s="24">
        <f t="shared" ref="AA324:AA326" si="1988">Q324+V324</f>
        <v>0.40400000000000003</v>
      </c>
      <c r="AB324" s="24">
        <f t="shared" ref="AB324:AD326" si="1989">S324+X324</f>
        <v>16.974800000000002</v>
      </c>
      <c r="AC324" s="24">
        <f t="shared" si="1989"/>
        <v>15.27732</v>
      </c>
      <c r="AD324" s="24">
        <f t="shared" si="1989"/>
        <v>1.6974800000000001</v>
      </c>
      <c r="AE324" s="24">
        <f t="shared" ref="AE324:AE326" si="1990">C324</f>
        <v>0.20399999999999999</v>
      </c>
      <c r="AF324" s="24">
        <v>42.85</v>
      </c>
      <c r="AG324" s="24">
        <f>AE324*AF324</f>
        <v>8.7414000000000005</v>
      </c>
      <c r="AH324" s="24">
        <f>AG324-AI324</f>
        <v>7.8672599999999999</v>
      </c>
      <c r="AI324" s="24">
        <f>AG324*10%</f>
        <v>0.87414000000000014</v>
      </c>
      <c r="AJ324" s="24">
        <f t="shared" ref="AJ324:AJ326" si="1991">H324</f>
        <v>0.2</v>
      </c>
      <c r="AK324" s="24">
        <v>44.56</v>
      </c>
      <c r="AL324" s="24">
        <f>AJ324*AK324</f>
        <v>8.9120000000000008</v>
      </c>
      <c r="AM324" s="24">
        <f>AL324-AN324</f>
        <v>8.0208000000000013</v>
      </c>
      <c r="AN324" s="24">
        <f>AL324*10%</f>
        <v>0.8912000000000001</v>
      </c>
      <c r="AO324" s="24">
        <f t="shared" si="1980"/>
        <v>0.40400000000000003</v>
      </c>
      <c r="AP324" s="24">
        <f t="shared" ref="AP324:AP325" si="1992">AG324+AL324</f>
        <v>17.653400000000001</v>
      </c>
      <c r="AQ324" s="24">
        <f t="shared" ref="AQ324:AQ325" si="1993">AH324+AM324</f>
        <v>15.888060000000001</v>
      </c>
      <c r="AR324" s="24">
        <f t="shared" ref="AR324:AR325" si="1994">AI324+AN324</f>
        <v>1.7653400000000001</v>
      </c>
    </row>
    <row r="325" spans="1:44" hidden="1" x14ac:dyDescent="0.25">
      <c r="A325" s="17"/>
      <c r="B325" s="3" t="s">
        <v>25</v>
      </c>
      <c r="C325" s="24">
        <v>0.20399999999999999</v>
      </c>
      <c r="D325" s="24">
        <v>32.270000000000003</v>
      </c>
      <c r="E325" s="24">
        <f>C325*D325</f>
        <v>6.5830799999999998</v>
      </c>
      <c r="F325" s="24">
        <f>E325-G325</f>
        <v>5.9247719999999999</v>
      </c>
      <c r="G325" s="24">
        <f>E325*10%</f>
        <v>0.658308</v>
      </c>
      <c r="H325" s="24">
        <v>0.2</v>
      </c>
      <c r="I325" s="24">
        <v>33.85</v>
      </c>
      <c r="J325" s="24">
        <f>H325*I325</f>
        <v>6.7700000000000005</v>
      </c>
      <c r="K325" s="24">
        <f>J325-L325</f>
        <v>6.093</v>
      </c>
      <c r="L325" s="24">
        <f>J325*10%</f>
        <v>0.67700000000000005</v>
      </c>
      <c r="M325" s="24">
        <f t="shared" si="1984"/>
        <v>0.40400000000000003</v>
      </c>
      <c r="N325" s="24">
        <f t="shared" si="1985"/>
        <v>13.35308</v>
      </c>
      <c r="O325" s="24">
        <f t="shared" si="1985"/>
        <v>12.017772000000001</v>
      </c>
      <c r="P325" s="24">
        <f t="shared" si="1985"/>
        <v>1.3353079999999999</v>
      </c>
      <c r="Q325" s="24">
        <f t="shared" si="1986"/>
        <v>0.20399999999999999</v>
      </c>
      <c r="R325" s="24">
        <v>33.85</v>
      </c>
      <c r="S325" s="24">
        <f>Q325*R325</f>
        <v>6.9054000000000002</v>
      </c>
      <c r="T325" s="24">
        <f>S325-U325</f>
        <v>6.2148599999999998</v>
      </c>
      <c r="U325" s="24">
        <f>S325*10%</f>
        <v>0.69054000000000004</v>
      </c>
      <c r="V325" s="24">
        <f t="shared" si="1987"/>
        <v>0.2</v>
      </c>
      <c r="W325" s="24">
        <v>35.200000000000003</v>
      </c>
      <c r="X325" s="24">
        <f>V325*W325</f>
        <v>7.0400000000000009</v>
      </c>
      <c r="Y325" s="24">
        <f>X325-Z325</f>
        <v>6.3360000000000003</v>
      </c>
      <c r="Z325" s="24">
        <f>X325*10%</f>
        <v>0.70400000000000018</v>
      </c>
      <c r="AA325" s="24">
        <f t="shared" si="1988"/>
        <v>0.40400000000000003</v>
      </c>
      <c r="AB325" s="24">
        <f t="shared" si="1989"/>
        <v>13.945400000000001</v>
      </c>
      <c r="AC325" s="24">
        <f t="shared" si="1989"/>
        <v>12.55086</v>
      </c>
      <c r="AD325" s="24">
        <f t="shared" si="1989"/>
        <v>1.3945400000000001</v>
      </c>
      <c r="AE325" s="24">
        <f t="shared" si="1990"/>
        <v>0.20399999999999999</v>
      </c>
      <c r="AF325" s="24">
        <v>35.200000000000003</v>
      </c>
      <c r="AG325" s="24">
        <f>AE325*AF325</f>
        <v>7.1808000000000005</v>
      </c>
      <c r="AH325" s="24">
        <f>AG325-AI325</f>
        <v>6.4627200000000009</v>
      </c>
      <c r="AI325" s="24">
        <f>AG325*10%</f>
        <v>0.71808000000000005</v>
      </c>
      <c r="AJ325" s="24">
        <f t="shared" si="1991"/>
        <v>0.2</v>
      </c>
      <c r="AK325" s="24">
        <v>36.61</v>
      </c>
      <c r="AL325" s="24">
        <f>AJ325*AK325</f>
        <v>7.3220000000000001</v>
      </c>
      <c r="AM325" s="24">
        <f>AL325-AN325</f>
        <v>6.5898000000000003</v>
      </c>
      <c r="AN325" s="24">
        <f>AL325*10%</f>
        <v>0.73220000000000007</v>
      </c>
      <c r="AO325" s="24">
        <f t="shared" si="1980"/>
        <v>0.40400000000000003</v>
      </c>
      <c r="AP325" s="24">
        <f t="shared" si="1992"/>
        <v>14.502800000000001</v>
      </c>
      <c r="AQ325" s="24">
        <f t="shared" si="1993"/>
        <v>13.052520000000001</v>
      </c>
      <c r="AR325" s="24">
        <f t="shared" si="1994"/>
        <v>1.4502800000000002</v>
      </c>
    </row>
    <row r="326" spans="1:44" ht="31.5" hidden="1" x14ac:dyDescent="0.25">
      <c r="A326" s="17"/>
      <c r="B326" s="3" t="s">
        <v>157</v>
      </c>
      <c r="C326" s="24">
        <v>0.20399999999999999</v>
      </c>
      <c r="D326" s="24">
        <v>32.270000000000003</v>
      </c>
      <c r="E326" s="24">
        <f>C326*D326*0.5</f>
        <v>3.2915399999999999</v>
      </c>
      <c r="F326" s="24">
        <f>E326-G326</f>
        <v>2.962386</v>
      </c>
      <c r="G326" s="24">
        <f>E326*10%</f>
        <v>0.329154</v>
      </c>
      <c r="H326" s="24">
        <v>0.2</v>
      </c>
      <c r="I326" s="24">
        <v>33.85</v>
      </c>
      <c r="J326" s="24">
        <f>H326*I326*0.5</f>
        <v>3.3850000000000002</v>
      </c>
      <c r="K326" s="24">
        <f>J326-L326</f>
        <v>3.0465</v>
      </c>
      <c r="L326" s="24">
        <f>J326*10%</f>
        <v>0.33850000000000002</v>
      </c>
      <c r="M326" s="24">
        <f t="shared" si="1984"/>
        <v>0.40400000000000003</v>
      </c>
      <c r="N326" s="24">
        <f t="shared" si="1985"/>
        <v>6.6765400000000001</v>
      </c>
      <c r="O326" s="24">
        <f t="shared" si="1985"/>
        <v>6.0088860000000004</v>
      </c>
      <c r="P326" s="24">
        <f t="shared" si="1985"/>
        <v>0.66765399999999997</v>
      </c>
      <c r="Q326" s="24">
        <f t="shared" si="1986"/>
        <v>0.20399999999999999</v>
      </c>
      <c r="R326" s="24">
        <v>33.85</v>
      </c>
      <c r="S326" s="24">
        <f>Q326*R326*0.5</f>
        <v>3.4527000000000001</v>
      </c>
      <c r="T326" s="24">
        <f>S326-U326</f>
        <v>3.1074299999999999</v>
      </c>
      <c r="U326" s="24">
        <f>S326*10%</f>
        <v>0.34527000000000002</v>
      </c>
      <c r="V326" s="24">
        <f t="shared" si="1987"/>
        <v>0.2</v>
      </c>
      <c r="W326" s="24">
        <v>35.200000000000003</v>
      </c>
      <c r="X326" s="24">
        <f>V326*W326*0.5</f>
        <v>3.5200000000000005</v>
      </c>
      <c r="Y326" s="24">
        <f>X326-Z326</f>
        <v>3.1680000000000001</v>
      </c>
      <c r="Z326" s="24">
        <f>X326*10%</f>
        <v>0.35200000000000009</v>
      </c>
      <c r="AA326" s="24">
        <f t="shared" si="1988"/>
        <v>0.40400000000000003</v>
      </c>
      <c r="AB326" s="24">
        <f t="shared" si="1989"/>
        <v>6.9727000000000006</v>
      </c>
      <c r="AC326" s="24">
        <f t="shared" si="1989"/>
        <v>6.2754300000000001</v>
      </c>
      <c r="AD326" s="24">
        <f t="shared" si="1989"/>
        <v>0.69727000000000006</v>
      </c>
      <c r="AE326" s="24">
        <f t="shared" si="1990"/>
        <v>0.20399999999999999</v>
      </c>
      <c r="AF326" s="24">
        <v>35.200000000000003</v>
      </c>
      <c r="AG326" s="24">
        <f>AE326*AF326*0.5</f>
        <v>3.5904000000000003</v>
      </c>
      <c r="AH326" s="24">
        <f>AG326-AI326</f>
        <v>3.2313600000000005</v>
      </c>
      <c r="AI326" s="24">
        <f>AG326*10%</f>
        <v>0.35904000000000003</v>
      </c>
      <c r="AJ326" s="24">
        <f t="shared" si="1991"/>
        <v>0.2</v>
      </c>
      <c r="AK326" s="24">
        <v>36.61</v>
      </c>
      <c r="AL326" s="24">
        <f>AJ326*AK326*0.5</f>
        <v>3.661</v>
      </c>
      <c r="AM326" s="24">
        <f>AL326-AN326</f>
        <v>3.2949000000000002</v>
      </c>
      <c r="AN326" s="24">
        <f>AL326*10%</f>
        <v>0.36610000000000004</v>
      </c>
      <c r="AO326" s="24">
        <f t="shared" si="1980"/>
        <v>0.40400000000000003</v>
      </c>
      <c r="AP326" s="24">
        <f>AG326+AL326</f>
        <v>7.2514000000000003</v>
      </c>
      <c r="AQ326" s="24">
        <f>AH326+AM326</f>
        <v>6.5262600000000006</v>
      </c>
      <c r="AR326" s="24">
        <f>AI326+AN326</f>
        <v>0.72514000000000012</v>
      </c>
    </row>
    <row r="327" spans="1:44" s="15" customFormat="1" ht="31.5" hidden="1" x14ac:dyDescent="0.25">
      <c r="A327" s="22" t="s">
        <v>129</v>
      </c>
      <c r="B327" s="10" t="s">
        <v>9</v>
      </c>
      <c r="C327" s="31"/>
      <c r="D327" s="8"/>
      <c r="E327" s="8">
        <f>E328+E329+E330</f>
        <v>105.22200000000001</v>
      </c>
      <c r="F327" s="8">
        <f>F328+F329+F330</f>
        <v>77.913471285000014</v>
      </c>
      <c r="G327" s="8">
        <f>G328+G329+G330</f>
        <v>27.308528715000001</v>
      </c>
      <c r="H327" s="31"/>
      <c r="I327" s="8"/>
      <c r="J327" s="8">
        <f>J328+J329+J330</f>
        <v>110.37</v>
      </c>
      <c r="K327" s="8">
        <f>K328+K329+K330</f>
        <v>86.056316774999999</v>
      </c>
      <c r="L327" s="8">
        <f>L328+L329+L330</f>
        <v>24.313683225000002</v>
      </c>
      <c r="M327" s="8"/>
      <c r="N327" s="8">
        <f>N328+N329+N330</f>
        <v>215.59200000000001</v>
      </c>
      <c r="O327" s="8">
        <f>O328+O329+O330</f>
        <v>163.96978806000001</v>
      </c>
      <c r="P327" s="8">
        <f>P328+P329+P330</f>
        <v>51.62221194</v>
      </c>
      <c r="Q327" s="31"/>
      <c r="R327" s="8"/>
      <c r="S327" s="8">
        <f>S328+S329+S330</f>
        <v>110.37</v>
      </c>
      <c r="T327" s="8">
        <f>T328+T329+T330</f>
        <v>81.725397974999993</v>
      </c>
      <c r="U327" s="8">
        <f>U328+U329+U330</f>
        <v>28.644602024999998</v>
      </c>
      <c r="V327" s="31"/>
      <c r="W327" s="8"/>
      <c r="X327" s="8">
        <f>X328+X329+X330</f>
        <v>114.78</v>
      </c>
      <c r="Y327" s="8">
        <f>Y328+Y329+Y330</f>
        <v>89.49482685000001</v>
      </c>
      <c r="Z327" s="8">
        <f>Z328+Z329+Z330</f>
        <v>25.285173150000002</v>
      </c>
      <c r="AA327" s="8"/>
      <c r="AB327" s="8">
        <f>AB328+AB329+AB330</f>
        <v>225.15000000000003</v>
      </c>
      <c r="AC327" s="8">
        <f>AC328+AC329+AC330</f>
        <v>171.220224825</v>
      </c>
      <c r="AD327" s="8">
        <f>AD328+AD329+AD330</f>
        <v>53.929775175000003</v>
      </c>
      <c r="AE327" s="31"/>
      <c r="AF327" s="8"/>
      <c r="AG327" s="8">
        <f>AG328+AG329+AG330</f>
        <v>114.78</v>
      </c>
      <c r="AH327" s="8">
        <f>AH328+AH329+AH330</f>
        <v>84.990859650000004</v>
      </c>
      <c r="AI327" s="8">
        <f>AI328+AI329+AI330</f>
        <v>29.789140350000004</v>
      </c>
      <c r="AJ327" s="31"/>
      <c r="AK327" s="8"/>
      <c r="AL327" s="8">
        <f>AL328+AL329+AL330</f>
        <v>119.36999999999999</v>
      </c>
      <c r="AM327" s="8">
        <f>AM328+AM329+AM330</f>
        <v>93.073684274999991</v>
      </c>
      <c r="AN327" s="8">
        <f>AN328+AN329+AN330</f>
        <v>26.296315725000003</v>
      </c>
      <c r="AO327" s="8"/>
      <c r="AP327" s="8">
        <f>AP328+AP329+AP330</f>
        <v>234.14999999999998</v>
      </c>
      <c r="AQ327" s="8">
        <f>AQ328+AQ329+AQ330</f>
        <v>178.06454392500001</v>
      </c>
      <c r="AR327" s="8">
        <f>AR328+AR329+AR330</f>
        <v>56.085456074999996</v>
      </c>
    </row>
    <row r="328" spans="1:44" hidden="1" x14ac:dyDescent="0.25">
      <c r="A328" s="17"/>
      <c r="B328" s="3" t="s">
        <v>23</v>
      </c>
      <c r="C328" s="34">
        <v>1.2</v>
      </c>
      <c r="D328" s="24">
        <v>39.28</v>
      </c>
      <c r="E328" s="24">
        <f>C328*D328</f>
        <v>47.136000000000003</v>
      </c>
      <c r="F328" s="24">
        <f>E328-G328</f>
        <v>34.902676080000006</v>
      </c>
      <c r="G328" s="24">
        <f>(E328-E390)*10%+F390</f>
        <v>12.23332392</v>
      </c>
      <c r="H328" s="34">
        <v>1.2</v>
      </c>
      <c r="I328" s="24">
        <v>41.2</v>
      </c>
      <c r="J328" s="24">
        <f>H328*I328</f>
        <v>49.440000000000005</v>
      </c>
      <c r="K328" s="24">
        <f>J328-L328</f>
        <v>38.548738800000002</v>
      </c>
      <c r="L328" s="24">
        <f>(J328-J390)*10%+K390</f>
        <v>10.891261200000001</v>
      </c>
      <c r="M328" s="24">
        <f>C328+H328</f>
        <v>2.4</v>
      </c>
      <c r="N328" s="24">
        <f t="shared" ref="N328:P330" si="1995">E328+J328</f>
        <v>96.576000000000008</v>
      </c>
      <c r="O328" s="24">
        <f t="shared" si="1995"/>
        <v>73.451414880000016</v>
      </c>
      <c r="P328" s="24">
        <f t="shared" si="1995"/>
        <v>23.124585119999999</v>
      </c>
      <c r="Q328" s="34">
        <f>C328</f>
        <v>1.2</v>
      </c>
      <c r="R328" s="24">
        <v>41.2</v>
      </c>
      <c r="S328" s="24">
        <f>Q328*R328</f>
        <v>49.440000000000005</v>
      </c>
      <c r="T328" s="24">
        <f>S328-U328</f>
        <v>36.608713200000004</v>
      </c>
      <c r="U328" s="24">
        <f>(S328-S390)*10%+T390</f>
        <v>12.831286800000001</v>
      </c>
      <c r="V328" s="34">
        <f>H328</f>
        <v>1.2</v>
      </c>
      <c r="W328" s="24">
        <v>42.85</v>
      </c>
      <c r="X328" s="24">
        <f>V328*W328</f>
        <v>51.42</v>
      </c>
      <c r="Y328" s="24">
        <f>X328-Z328</f>
        <v>40.092559649999998</v>
      </c>
      <c r="Z328" s="24">
        <f>(X328-X390)*10%+Y390</f>
        <v>11.32744035</v>
      </c>
      <c r="AA328" s="24">
        <f>Q328+V328</f>
        <v>2.4</v>
      </c>
      <c r="AB328" s="24">
        <f t="shared" ref="AB328:AD330" si="1996">S328+X328</f>
        <v>100.86000000000001</v>
      </c>
      <c r="AC328" s="24">
        <f t="shared" si="1996"/>
        <v>76.701272850000009</v>
      </c>
      <c r="AD328" s="24">
        <f t="shared" si="1996"/>
        <v>24.158727150000001</v>
      </c>
      <c r="AE328" s="34">
        <f>Q328</f>
        <v>1.2</v>
      </c>
      <c r="AF328" s="24">
        <v>42.85</v>
      </c>
      <c r="AG328" s="24">
        <f>AE328*AF328</f>
        <v>51.42</v>
      </c>
      <c r="AH328" s="24">
        <f>AG328-AI328</f>
        <v>38.074838849999999</v>
      </c>
      <c r="AI328" s="24">
        <f>(AG328-AG390)*10%+AH390</f>
        <v>13.345161150000001</v>
      </c>
      <c r="AJ328" s="34">
        <f>V328</f>
        <v>1.2</v>
      </c>
      <c r="AK328" s="24">
        <v>44.56</v>
      </c>
      <c r="AL328" s="24">
        <f>AJ328*AK328</f>
        <v>53.472000000000001</v>
      </c>
      <c r="AM328" s="24">
        <f>AL328-AN328</f>
        <v>41.692519439999998</v>
      </c>
      <c r="AN328" s="24">
        <f>(AL328-AL390)*10%+AM390</f>
        <v>11.779480560000001</v>
      </c>
      <c r="AO328" s="24">
        <f>AE328+AJ328</f>
        <v>2.4</v>
      </c>
      <c r="AP328" s="24">
        <f t="shared" ref="AP328:AR330" si="1997">AG328+AL328</f>
        <v>104.892</v>
      </c>
      <c r="AQ328" s="24">
        <f t="shared" si="1997"/>
        <v>79.767358290000004</v>
      </c>
      <c r="AR328" s="24">
        <f t="shared" si="1997"/>
        <v>25.124641710000002</v>
      </c>
    </row>
    <row r="329" spans="1:44" hidden="1" x14ac:dyDescent="0.25">
      <c r="A329" s="17"/>
      <c r="B329" s="3" t="s">
        <v>25</v>
      </c>
      <c r="C329" s="34">
        <v>1.2</v>
      </c>
      <c r="D329" s="24">
        <v>32.270000000000003</v>
      </c>
      <c r="E329" s="24">
        <f>C329*D329</f>
        <v>38.724000000000004</v>
      </c>
      <c r="F329" s="24">
        <f>E329-G329</f>
        <v>28.673863470000001</v>
      </c>
      <c r="G329" s="24">
        <f>(E329-E391)*10%+F391</f>
        <v>10.050136530000001</v>
      </c>
      <c r="H329" s="34">
        <v>1.2</v>
      </c>
      <c r="I329" s="24">
        <v>33.85</v>
      </c>
      <c r="J329" s="24">
        <f>H329*I329</f>
        <v>40.619999999999997</v>
      </c>
      <c r="K329" s="24">
        <f>J329-L329</f>
        <v>31.671718649999995</v>
      </c>
      <c r="L329" s="24">
        <f>(J329-J391)*10%+K391</f>
        <v>8.9482813500000002</v>
      </c>
      <c r="M329" s="24">
        <f>C329+H329</f>
        <v>2.4</v>
      </c>
      <c r="N329" s="24">
        <f t="shared" si="1995"/>
        <v>79.343999999999994</v>
      </c>
      <c r="O329" s="24">
        <f t="shared" si="1995"/>
        <v>60.345582119999996</v>
      </c>
      <c r="P329" s="24">
        <f t="shared" si="1995"/>
        <v>18.998417880000002</v>
      </c>
      <c r="Q329" s="34">
        <f t="shared" ref="Q329:Q330" si="1998">C329</f>
        <v>1.2</v>
      </c>
      <c r="R329" s="24">
        <v>33.85</v>
      </c>
      <c r="S329" s="24">
        <f>Q329*R329</f>
        <v>40.619999999999997</v>
      </c>
      <c r="T329" s="24">
        <f>S329-U329</f>
        <v>30.077789849999998</v>
      </c>
      <c r="U329" s="24">
        <f>(S329-S391)*10%+T391</f>
        <v>10.542210149999999</v>
      </c>
      <c r="V329" s="34">
        <f t="shared" ref="V329:V330" si="1999">H329</f>
        <v>1.2</v>
      </c>
      <c r="W329" s="24">
        <v>35.200000000000003</v>
      </c>
      <c r="X329" s="24">
        <f>V329*W329</f>
        <v>42.24</v>
      </c>
      <c r="Y329" s="24">
        <f>X329-Z329</f>
        <v>32.9348448</v>
      </c>
      <c r="Z329" s="24">
        <f>(X329-X391)*10%+Y391</f>
        <v>9.3051552000000015</v>
      </c>
      <c r="AA329" s="24">
        <f>Q329+V329</f>
        <v>2.4</v>
      </c>
      <c r="AB329" s="24">
        <f t="shared" si="1996"/>
        <v>82.86</v>
      </c>
      <c r="AC329" s="24">
        <f t="shared" si="1996"/>
        <v>63.012634649999995</v>
      </c>
      <c r="AD329" s="24">
        <f t="shared" si="1996"/>
        <v>19.84736535</v>
      </c>
      <c r="AE329" s="34">
        <f t="shared" ref="AE329:AE330" si="2000">Q329</f>
        <v>1.2</v>
      </c>
      <c r="AF329" s="24">
        <v>35.200000000000003</v>
      </c>
      <c r="AG329" s="24">
        <f>AE329*AF329</f>
        <v>42.24</v>
      </c>
      <c r="AH329" s="24">
        <f>AG329-AI329</f>
        <v>31.277347200000001</v>
      </c>
      <c r="AI329" s="24">
        <f>(AG329-AG391)*10%+AH391</f>
        <v>10.962652800000001</v>
      </c>
      <c r="AJ329" s="34">
        <f t="shared" ref="AJ329:AJ330" si="2001">V329</f>
        <v>1.2</v>
      </c>
      <c r="AK329" s="24">
        <v>36.61</v>
      </c>
      <c r="AL329" s="24">
        <f>AJ329*AK329</f>
        <v>43.931999999999995</v>
      </c>
      <c r="AM329" s="24">
        <f>AL329-AN329</f>
        <v>34.254109889999995</v>
      </c>
      <c r="AN329" s="24">
        <f>(AL329-AL391)*10%+AM391</f>
        <v>9.6778901099999999</v>
      </c>
      <c r="AO329" s="24">
        <f>AE329+AJ329</f>
        <v>2.4</v>
      </c>
      <c r="AP329" s="24">
        <f t="shared" si="1997"/>
        <v>86.171999999999997</v>
      </c>
      <c r="AQ329" s="24">
        <f t="shared" si="1997"/>
        <v>65.531457090000004</v>
      </c>
      <c r="AR329" s="24">
        <f t="shared" si="1997"/>
        <v>20.640542910000001</v>
      </c>
    </row>
    <row r="330" spans="1:44" ht="31.5" hidden="1" x14ac:dyDescent="0.25">
      <c r="A330" s="17"/>
      <c r="B330" s="3" t="s">
        <v>157</v>
      </c>
      <c r="C330" s="34">
        <v>1.2</v>
      </c>
      <c r="D330" s="24">
        <v>32.270000000000003</v>
      </c>
      <c r="E330" s="24">
        <f>C330*D330*0.5</f>
        <v>19.362000000000002</v>
      </c>
      <c r="F330" s="24">
        <f>E330-G330</f>
        <v>14.336931735</v>
      </c>
      <c r="G330" s="24">
        <f>(E330-E392)*10%+F392</f>
        <v>5.0250682650000007</v>
      </c>
      <c r="H330" s="34">
        <v>1.2</v>
      </c>
      <c r="I330" s="24">
        <v>33.85</v>
      </c>
      <c r="J330" s="24">
        <f>H330*I330*0.5</f>
        <v>20.309999999999999</v>
      </c>
      <c r="K330" s="24">
        <f>J330-L330</f>
        <v>15.835859324999998</v>
      </c>
      <c r="L330" s="24">
        <f>(J330-J392)*10%+K392</f>
        <v>4.4741406750000001</v>
      </c>
      <c r="M330" s="24">
        <f>C330+H330</f>
        <v>2.4</v>
      </c>
      <c r="N330" s="24">
        <f t="shared" si="1995"/>
        <v>39.671999999999997</v>
      </c>
      <c r="O330" s="24">
        <f t="shared" si="1995"/>
        <v>30.172791059999998</v>
      </c>
      <c r="P330" s="24">
        <f t="shared" si="1995"/>
        <v>9.4992089400000008</v>
      </c>
      <c r="Q330" s="34">
        <f t="shared" si="1998"/>
        <v>1.2</v>
      </c>
      <c r="R330" s="24">
        <v>33.85</v>
      </c>
      <c r="S330" s="24">
        <f>Q330*R330*0.5</f>
        <v>20.309999999999999</v>
      </c>
      <c r="T330" s="24">
        <f>S330-U330</f>
        <v>15.038894924999999</v>
      </c>
      <c r="U330" s="24">
        <f>(S330-S392)*10%+T392</f>
        <v>5.2711050749999995</v>
      </c>
      <c r="V330" s="34">
        <f t="shared" si="1999"/>
        <v>1.2</v>
      </c>
      <c r="W330" s="24">
        <v>35.200000000000003</v>
      </c>
      <c r="X330" s="24">
        <f>V330*W330*0.5</f>
        <v>21.12</v>
      </c>
      <c r="Y330" s="24">
        <f>X330-Z330</f>
        <v>16.4674224</v>
      </c>
      <c r="Z330" s="24">
        <f>(X330-X392)*10%+Y392</f>
        <v>4.6525776000000008</v>
      </c>
      <c r="AA330" s="24">
        <f>Q330+V330</f>
        <v>2.4</v>
      </c>
      <c r="AB330" s="24">
        <f t="shared" si="1996"/>
        <v>41.43</v>
      </c>
      <c r="AC330" s="24">
        <f t="shared" si="1996"/>
        <v>31.506317324999998</v>
      </c>
      <c r="AD330" s="24">
        <f t="shared" si="1996"/>
        <v>9.9236826750000002</v>
      </c>
      <c r="AE330" s="34">
        <f t="shared" si="2000"/>
        <v>1.2</v>
      </c>
      <c r="AF330" s="24">
        <v>35.200000000000003</v>
      </c>
      <c r="AG330" s="24">
        <f>AE330*AF330*0.5</f>
        <v>21.12</v>
      </c>
      <c r="AH330" s="24">
        <f>AG330-AI330</f>
        <v>15.638673600000001</v>
      </c>
      <c r="AI330" s="24">
        <f>(AG330-AG392)*10%+AH392</f>
        <v>5.4813264000000004</v>
      </c>
      <c r="AJ330" s="34">
        <f t="shared" si="2001"/>
        <v>1.2</v>
      </c>
      <c r="AK330" s="24">
        <v>36.61</v>
      </c>
      <c r="AL330" s="24">
        <f>AJ330*AK330*0.5</f>
        <v>21.965999999999998</v>
      </c>
      <c r="AM330" s="24">
        <f>AL330-AN330</f>
        <v>17.127054944999998</v>
      </c>
      <c r="AN330" s="24">
        <f>(AL330-AL392)*10%+AM392</f>
        <v>4.8389450549999999</v>
      </c>
      <c r="AO330" s="24">
        <f>AE330+AJ330</f>
        <v>2.4</v>
      </c>
      <c r="AP330" s="24">
        <f t="shared" si="1997"/>
        <v>43.085999999999999</v>
      </c>
      <c r="AQ330" s="24">
        <f t="shared" si="1997"/>
        <v>32.765728545000002</v>
      </c>
      <c r="AR330" s="24">
        <f t="shared" si="1997"/>
        <v>10.320271455</v>
      </c>
    </row>
    <row r="331" spans="1:44" s="15" customFormat="1" ht="31.5" hidden="1" x14ac:dyDescent="0.25">
      <c r="A331" s="22" t="s">
        <v>130</v>
      </c>
      <c r="B331" s="7" t="s">
        <v>172</v>
      </c>
      <c r="C331" s="8"/>
      <c r="D331" s="8"/>
      <c r="E331" s="8">
        <f>E332+E333+E334</f>
        <v>1.9640000000000002</v>
      </c>
      <c r="F331" s="8">
        <f>F332+F333+F334</f>
        <v>1.9640000000000002</v>
      </c>
      <c r="G331" s="8">
        <f>G332+G333+G334</f>
        <v>0</v>
      </c>
      <c r="H331" s="8"/>
      <c r="I331" s="8"/>
      <c r="J331" s="8">
        <f>J332+J333+J334</f>
        <v>2.472</v>
      </c>
      <c r="K331" s="8">
        <f>K332+K333+K334</f>
        <v>2.472</v>
      </c>
      <c r="L331" s="8">
        <f>L332+L333+L334</f>
        <v>0</v>
      </c>
      <c r="M331" s="8"/>
      <c r="N331" s="8">
        <f>N332+N333+N334</f>
        <v>4.4359999999999999</v>
      </c>
      <c r="O331" s="8">
        <f>O332+O333+O334</f>
        <v>4.4359999999999999</v>
      </c>
      <c r="P331" s="8">
        <f>P332+P333+P334</f>
        <v>0</v>
      </c>
      <c r="Q331" s="8"/>
      <c r="R331" s="8"/>
      <c r="S331" s="8">
        <f>S332+S333+S334</f>
        <v>2.06</v>
      </c>
      <c r="T331" s="8">
        <f>T332+T333+T334</f>
        <v>2.06</v>
      </c>
      <c r="U331" s="8">
        <f>U332+U333+U334</f>
        <v>0</v>
      </c>
      <c r="V331" s="8"/>
      <c r="W331" s="8"/>
      <c r="X331" s="8">
        <f>X332+X333+X334</f>
        <v>2.5710000000000002</v>
      </c>
      <c r="Y331" s="8">
        <f>Y332+Y333+Y334</f>
        <v>2.5710000000000002</v>
      </c>
      <c r="Z331" s="8">
        <f>Z332+Z333+Z334</f>
        <v>0</v>
      </c>
      <c r="AA331" s="8"/>
      <c r="AB331" s="8">
        <f>AB332+AB333+AB334</f>
        <v>4.6310000000000002</v>
      </c>
      <c r="AC331" s="8">
        <f>AC332+AC333+AC334</f>
        <v>4.6310000000000002</v>
      </c>
      <c r="AD331" s="8">
        <f>AD332+AD333+AD334</f>
        <v>0</v>
      </c>
      <c r="AE331" s="8"/>
      <c r="AF331" s="8"/>
      <c r="AG331" s="8">
        <f>AG332+AG333+AG334</f>
        <v>2.1425000000000001</v>
      </c>
      <c r="AH331" s="8">
        <f>AH332+AH333+AH334</f>
        <v>2.1425000000000001</v>
      </c>
      <c r="AI331" s="8">
        <f>AI332+AI333+AI334</f>
        <v>0</v>
      </c>
      <c r="AJ331" s="8"/>
      <c r="AK331" s="8"/>
      <c r="AL331" s="8">
        <f>AL332+AL333+AL334</f>
        <v>2.6736</v>
      </c>
      <c r="AM331" s="8">
        <f>AM332+AM333+AM334</f>
        <v>2.6736</v>
      </c>
      <c r="AN331" s="8">
        <f>AN332+AN333+AN334</f>
        <v>0</v>
      </c>
      <c r="AO331" s="8"/>
      <c r="AP331" s="8">
        <f>AP332+AP333+AP334</f>
        <v>4.8161000000000005</v>
      </c>
      <c r="AQ331" s="8">
        <f>AQ332+AQ333+AQ334</f>
        <v>4.8161000000000005</v>
      </c>
      <c r="AR331" s="8">
        <f>AR332+AR333+AR334</f>
        <v>0</v>
      </c>
    </row>
    <row r="332" spans="1:44" hidden="1" x14ac:dyDescent="0.25">
      <c r="A332" s="17"/>
      <c r="B332" s="3" t="s">
        <v>23</v>
      </c>
      <c r="C332" s="25">
        <v>0.05</v>
      </c>
      <c r="D332" s="24">
        <v>39.28</v>
      </c>
      <c r="E332" s="24">
        <f>C332*D332</f>
        <v>1.9640000000000002</v>
      </c>
      <c r="F332" s="24">
        <f>E332-G332</f>
        <v>1.9640000000000002</v>
      </c>
      <c r="G332" s="24"/>
      <c r="H332" s="24">
        <v>0.06</v>
      </c>
      <c r="I332" s="24">
        <v>41.2</v>
      </c>
      <c r="J332" s="24">
        <f>H332*I332</f>
        <v>2.472</v>
      </c>
      <c r="K332" s="24">
        <f>J332-L332</f>
        <v>2.472</v>
      </c>
      <c r="L332" s="24"/>
      <c r="M332" s="24">
        <f t="shared" ref="M332:M334" si="2002">C332+H332</f>
        <v>0.11</v>
      </c>
      <c r="N332" s="24">
        <f t="shared" ref="N332:P333" si="2003">E332+J332</f>
        <v>4.4359999999999999</v>
      </c>
      <c r="O332" s="24">
        <f t="shared" si="2003"/>
        <v>4.4359999999999999</v>
      </c>
      <c r="P332" s="24">
        <f t="shared" si="2003"/>
        <v>0</v>
      </c>
      <c r="Q332" s="24">
        <f t="shared" ref="Q332:Q334" si="2004">C332</f>
        <v>0.05</v>
      </c>
      <c r="R332" s="24">
        <v>41.2</v>
      </c>
      <c r="S332" s="24">
        <f>Q332*R332</f>
        <v>2.06</v>
      </c>
      <c r="T332" s="24">
        <f>S332-U332</f>
        <v>2.06</v>
      </c>
      <c r="U332" s="24"/>
      <c r="V332" s="24">
        <f t="shared" ref="V332:V334" si="2005">H332</f>
        <v>0.06</v>
      </c>
      <c r="W332" s="24">
        <v>42.85</v>
      </c>
      <c r="X332" s="24">
        <f>V332*W332</f>
        <v>2.5710000000000002</v>
      </c>
      <c r="Y332" s="24">
        <f>X332-Z332</f>
        <v>2.5710000000000002</v>
      </c>
      <c r="Z332" s="24"/>
      <c r="AA332" s="24">
        <f t="shared" ref="AA332:AA334" si="2006">Q332+V332</f>
        <v>0.11</v>
      </c>
      <c r="AB332" s="24">
        <f t="shared" ref="AB332:AD333" si="2007">S332+X332</f>
        <v>4.6310000000000002</v>
      </c>
      <c r="AC332" s="24">
        <f t="shared" si="2007"/>
        <v>4.6310000000000002</v>
      </c>
      <c r="AD332" s="24">
        <f t="shared" si="2007"/>
        <v>0</v>
      </c>
      <c r="AE332" s="24">
        <f t="shared" ref="AE332:AE334" si="2008">C332</f>
        <v>0.05</v>
      </c>
      <c r="AF332" s="24">
        <v>42.85</v>
      </c>
      <c r="AG332" s="24">
        <f>AE332*AF332</f>
        <v>2.1425000000000001</v>
      </c>
      <c r="AH332" s="24">
        <f>AG332-AI332</f>
        <v>2.1425000000000001</v>
      </c>
      <c r="AI332" s="24"/>
      <c r="AJ332" s="24">
        <f t="shared" ref="AJ332:AJ334" si="2009">H332</f>
        <v>0.06</v>
      </c>
      <c r="AK332" s="24">
        <v>44.56</v>
      </c>
      <c r="AL332" s="24">
        <f>AJ332*AK332</f>
        <v>2.6736</v>
      </c>
      <c r="AM332" s="24">
        <f>AL332-AN332</f>
        <v>2.6736</v>
      </c>
      <c r="AN332" s="24"/>
      <c r="AO332" s="24">
        <f t="shared" si="1980"/>
        <v>0.11</v>
      </c>
      <c r="AP332" s="24">
        <f t="shared" ref="AP332:AP333" si="2010">AG332+AL332</f>
        <v>4.8161000000000005</v>
      </c>
      <c r="AQ332" s="24">
        <f t="shared" ref="AQ332:AQ333" si="2011">AH332+AM332</f>
        <v>4.8161000000000005</v>
      </c>
      <c r="AR332" s="24">
        <f t="shared" ref="AR332:AR333" si="2012">AI332+AN332</f>
        <v>0</v>
      </c>
    </row>
    <row r="333" spans="1:44" hidden="1" x14ac:dyDescent="0.25">
      <c r="A333" s="17"/>
      <c r="B333" s="3" t="s">
        <v>25</v>
      </c>
      <c r="C333" s="25">
        <v>0</v>
      </c>
      <c r="D333" s="24">
        <v>32.270000000000003</v>
      </c>
      <c r="E333" s="24">
        <f>C333*D333</f>
        <v>0</v>
      </c>
      <c r="F333" s="24">
        <f>E333-G333</f>
        <v>0</v>
      </c>
      <c r="G333" s="24"/>
      <c r="H333" s="24">
        <v>0</v>
      </c>
      <c r="I333" s="24">
        <v>33.85</v>
      </c>
      <c r="J333" s="24">
        <f>H333*I333</f>
        <v>0</v>
      </c>
      <c r="K333" s="24">
        <f>J333-L333</f>
        <v>0</v>
      </c>
      <c r="L333" s="24"/>
      <c r="M333" s="24">
        <f t="shared" si="2002"/>
        <v>0</v>
      </c>
      <c r="N333" s="24">
        <f t="shared" si="2003"/>
        <v>0</v>
      </c>
      <c r="O333" s="24">
        <f t="shared" si="2003"/>
        <v>0</v>
      </c>
      <c r="P333" s="24">
        <f t="shared" si="2003"/>
        <v>0</v>
      </c>
      <c r="Q333" s="24">
        <f t="shared" si="2004"/>
        <v>0</v>
      </c>
      <c r="R333" s="24">
        <v>33.85</v>
      </c>
      <c r="S333" s="24">
        <f>Q333*R333</f>
        <v>0</v>
      </c>
      <c r="T333" s="24">
        <f>S333-U333</f>
        <v>0</v>
      </c>
      <c r="U333" s="24"/>
      <c r="V333" s="24">
        <f t="shared" si="2005"/>
        <v>0</v>
      </c>
      <c r="W333" s="24">
        <v>35.200000000000003</v>
      </c>
      <c r="X333" s="24">
        <f>V333*W333</f>
        <v>0</v>
      </c>
      <c r="Y333" s="24">
        <f>X333-Z333</f>
        <v>0</v>
      </c>
      <c r="Z333" s="24"/>
      <c r="AA333" s="24">
        <f t="shared" si="2006"/>
        <v>0</v>
      </c>
      <c r="AB333" s="24">
        <f t="shared" si="2007"/>
        <v>0</v>
      </c>
      <c r="AC333" s="24">
        <f t="shared" si="2007"/>
        <v>0</v>
      </c>
      <c r="AD333" s="24">
        <f t="shared" si="2007"/>
        <v>0</v>
      </c>
      <c r="AE333" s="24">
        <f t="shared" si="2008"/>
        <v>0</v>
      </c>
      <c r="AF333" s="24">
        <v>35.200000000000003</v>
      </c>
      <c r="AG333" s="24">
        <f>AE333*AF333</f>
        <v>0</v>
      </c>
      <c r="AH333" s="24">
        <f>AG333-AI333</f>
        <v>0</v>
      </c>
      <c r="AI333" s="24"/>
      <c r="AJ333" s="24">
        <f t="shared" si="2009"/>
        <v>0</v>
      </c>
      <c r="AK333" s="24">
        <v>36.61</v>
      </c>
      <c r="AL333" s="24">
        <f>AJ333*AK333</f>
        <v>0</v>
      </c>
      <c r="AM333" s="24">
        <f>AL333-AN333</f>
        <v>0</v>
      </c>
      <c r="AN333" s="24"/>
      <c r="AO333" s="24">
        <f t="shared" si="1980"/>
        <v>0</v>
      </c>
      <c r="AP333" s="24">
        <f t="shared" si="2010"/>
        <v>0</v>
      </c>
      <c r="AQ333" s="24">
        <f t="shared" si="2011"/>
        <v>0</v>
      </c>
      <c r="AR333" s="24">
        <f t="shared" si="2012"/>
        <v>0</v>
      </c>
    </row>
    <row r="334" spans="1:44" ht="31.5" hidden="1" x14ac:dyDescent="0.25">
      <c r="A334" s="17"/>
      <c r="B334" s="3" t="s">
        <v>157</v>
      </c>
      <c r="C334" s="24">
        <v>0</v>
      </c>
      <c r="D334" s="24">
        <v>32.270000000000003</v>
      </c>
      <c r="E334" s="24">
        <f>C334*D334*0.5</f>
        <v>0</v>
      </c>
      <c r="F334" s="24">
        <f>E334</f>
        <v>0</v>
      </c>
      <c r="G334" s="24"/>
      <c r="H334" s="24">
        <v>0</v>
      </c>
      <c r="I334" s="24">
        <v>33.85</v>
      </c>
      <c r="J334" s="24">
        <f>H334*I334*0.5</f>
        <v>0</v>
      </c>
      <c r="K334" s="24">
        <f>J334</f>
        <v>0</v>
      </c>
      <c r="L334" s="24"/>
      <c r="M334" s="24">
        <f t="shared" si="2002"/>
        <v>0</v>
      </c>
      <c r="N334" s="24">
        <f>E334+J334</f>
        <v>0</v>
      </c>
      <c r="O334" s="24">
        <f>E334+J334</f>
        <v>0</v>
      </c>
      <c r="P334" s="24">
        <v>0</v>
      </c>
      <c r="Q334" s="24">
        <f t="shared" si="2004"/>
        <v>0</v>
      </c>
      <c r="R334" s="24">
        <v>33.85</v>
      </c>
      <c r="S334" s="24">
        <f>Q334*R334*0.5</f>
        <v>0</v>
      </c>
      <c r="T334" s="24">
        <f>S334</f>
        <v>0</v>
      </c>
      <c r="U334" s="24"/>
      <c r="V334" s="24">
        <f t="shared" si="2005"/>
        <v>0</v>
      </c>
      <c r="W334" s="24">
        <v>35.200000000000003</v>
      </c>
      <c r="X334" s="24">
        <f>V334*W334*0.5</f>
        <v>0</v>
      </c>
      <c r="Y334" s="24">
        <f>X334</f>
        <v>0</v>
      </c>
      <c r="Z334" s="24"/>
      <c r="AA334" s="24">
        <f t="shared" si="2006"/>
        <v>0</v>
      </c>
      <c r="AB334" s="24">
        <f>S334+X334</f>
        <v>0</v>
      </c>
      <c r="AC334" s="24">
        <f>AB334</f>
        <v>0</v>
      </c>
      <c r="AD334" s="24">
        <v>0</v>
      </c>
      <c r="AE334" s="24">
        <f t="shared" si="2008"/>
        <v>0</v>
      </c>
      <c r="AF334" s="24">
        <v>35.200000000000003</v>
      </c>
      <c r="AG334" s="24">
        <f>AE334*AF334*0.5</f>
        <v>0</v>
      </c>
      <c r="AH334" s="24">
        <f>AG334</f>
        <v>0</v>
      </c>
      <c r="AI334" s="24"/>
      <c r="AJ334" s="24">
        <f t="shared" si="2009"/>
        <v>0</v>
      </c>
      <c r="AK334" s="24">
        <v>36.61</v>
      </c>
      <c r="AL334" s="24">
        <f>AJ334*AK334*0.5</f>
        <v>0</v>
      </c>
      <c r="AM334" s="24">
        <f>AL334</f>
        <v>0</v>
      </c>
      <c r="AN334" s="24"/>
      <c r="AO334" s="24">
        <f t="shared" si="1980"/>
        <v>0</v>
      </c>
      <c r="AP334" s="24">
        <f>AG334+AL334</f>
        <v>0</v>
      </c>
      <c r="AQ334" s="24">
        <f>AP334</f>
        <v>0</v>
      </c>
      <c r="AR334" s="24">
        <v>0</v>
      </c>
    </row>
    <row r="335" spans="1:44" s="15" customFormat="1" ht="31.5" hidden="1" x14ac:dyDescent="0.25">
      <c r="A335" s="22" t="s">
        <v>131</v>
      </c>
      <c r="B335" s="28" t="s">
        <v>173</v>
      </c>
      <c r="C335" s="8"/>
      <c r="D335" s="8"/>
      <c r="E335" s="8">
        <f>E336+E337+E338</f>
        <v>3.5074000000000001</v>
      </c>
      <c r="F335" s="8">
        <f>F336+F337+F338</f>
        <v>3.5074000000000001</v>
      </c>
      <c r="G335" s="8">
        <f>G336+G337+G338</f>
        <v>0</v>
      </c>
      <c r="H335" s="8"/>
      <c r="I335" s="8"/>
      <c r="J335" s="8">
        <f>J336+J337+J338</f>
        <v>12.876500000000002</v>
      </c>
      <c r="K335" s="8">
        <f>K336+K337+K338</f>
        <v>12.876500000000002</v>
      </c>
      <c r="L335" s="8">
        <f>L336+L337+L338</f>
        <v>0</v>
      </c>
      <c r="M335" s="8"/>
      <c r="N335" s="8">
        <f>N336+N337+N338</f>
        <v>16.383900000000001</v>
      </c>
      <c r="O335" s="8">
        <f>O336+O337+O338</f>
        <v>16.383900000000001</v>
      </c>
      <c r="P335" s="8">
        <f>P336+P337+P338</f>
        <v>0</v>
      </c>
      <c r="Q335" s="8"/>
      <c r="R335" s="8"/>
      <c r="S335" s="8">
        <f>S336+S337+S338</f>
        <v>3.6790000000000003</v>
      </c>
      <c r="T335" s="8">
        <f>T336+T337+T338</f>
        <v>3.6790000000000003</v>
      </c>
      <c r="U335" s="8">
        <f>U336+U337+U338</f>
        <v>0</v>
      </c>
      <c r="V335" s="8"/>
      <c r="W335" s="8"/>
      <c r="X335" s="8">
        <f>X336+X337+X338</f>
        <v>13.391000000000002</v>
      </c>
      <c r="Y335" s="8">
        <f>Y336+Y337+Y338</f>
        <v>13.391000000000002</v>
      </c>
      <c r="Z335" s="8">
        <f>Z336+Z337+Z338</f>
        <v>0</v>
      </c>
      <c r="AA335" s="8"/>
      <c r="AB335" s="8">
        <f>AB336+AB337+AB338</f>
        <v>17.070000000000004</v>
      </c>
      <c r="AC335" s="8">
        <f>AC336+AC337+AC338</f>
        <v>17.070000000000004</v>
      </c>
      <c r="AD335" s="8">
        <f>AD336+AD337+AD338</f>
        <v>0</v>
      </c>
      <c r="AE335" s="8"/>
      <c r="AF335" s="8"/>
      <c r="AG335" s="8">
        <f>AG336+AG337+AG338</f>
        <v>3.8260000000000005</v>
      </c>
      <c r="AH335" s="8">
        <f>AH336+AH337+AH338</f>
        <v>3.8260000000000005</v>
      </c>
      <c r="AI335" s="8">
        <f>AI336+AI337+AI338</f>
        <v>0</v>
      </c>
      <c r="AJ335" s="8"/>
      <c r="AK335" s="8"/>
      <c r="AL335" s="8">
        <f>AL336+AL337+AL338</f>
        <v>13.926500000000001</v>
      </c>
      <c r="AM335" s="8">
        <f>AM336+AM337+AM338</f>
        <v>13.926500000000001</v>
      </c>
      <c r="AN335" s="8">
        <f>AN336+AN337+AN338</f>
        <v>0</v>
      </c>
      <c r="AO335" s="8"/>
      <c r="AP335" s="8">
        <f>AP336+AP337+AP338</f>
        <v>17.752500000000005</v>
      </c>
      <c r="AQ335" s="8">
        <f>AQ336+AQ337+AQ338</f>
        <v>17.752500000000005</v>
      </c>
      <c r="AR335" s="8">
        <f>AR336+AR337+AR338</f>
        <v>0</v>
      </c>
    </row>
    <row r="336" spans="1:44" hidden="1" x14ac:dyDescent="0.25">
      <c r="A336" s="17"/>
      <c r="B336" s="3" t="s">
        <v>23</v>
      </c>
      <c r="C336" s="24">
        <v>0.04</v>
      </c>
      <c r="D336" s="24">
        <v>39.28</v>
      </c>
      <c r="E336" s="24">
        <f>C336*D336</f>
        <v>1.5712000000000002</v>
      </c>
      <c r="F336" s="24">
        <f>E336-G336</f>
        <v>1.5712000000000002</v>
      </c>
      <c r="G336" s="24"/>
      <c r="H336" s="24">
        <v>0.14000000000000001</v>
      </c>
      <c r="I336" s="24">
        <v>41.2</v>
      </c>
      <c r="J336" s="24">
        <f>H336*I336</f>
        <v>5.7680000000000007</v>
      </c>
      <c r="K336" s="24">
        <f>J336-L336</f>
        <v>5.7680000000000007</v>
      </c>
      <c r="L336" s="24"/>
      <c r="M336" s="24">
        <f t="shared" ref="M336:M338" si="2013">C336+H336</f>
        <v>0.18000000000000002</v>
      </c>
      <c r="N336" s="24">
        <f t="shared" ref="N336:P337" si="2014">E336+J336</f>
        <v>7.3392000000000008</v>
      </c>
      <c r="O336" s="24">
        <f t="shared" si="2014"/>
        <v>7.3392000000000008</v>
      </c>
      <c r="P336" s="24">
        <f t="shared" si="2014"/>
        <v>0</v>
      </c>
      <c r="Q336" s="24">
        <f t="shared" ref="Q336:Q338" si="2015">C336</f>
        <v>0.04</v>
      </c>
      <c r="R336" s="24">
        <v>41.2</v>
      </c>
      <c r="S336" s="24">
        <f>Q336*R336</f>
        <v>1.6480000000000001</v>
      </c>
      <c r="T336" s="24">
        <f>S336-U336</f>
        <v>1.6480000000000001</v>
      </c>
      <c r="U336" s="24"/>
      <c r="V336" s="24">
        <f t="shared" ref="V336:V338" si="2016">H336</f>
        <v>0.14000000000000001</v>
      </c>
      <c r="W336" s="24">
        <v>42.85</v>
      </c>
      <c r="X336" s="24">
        <f>V336*W336</f>
        <v>5.9990000000000006</v>
      </c>
      <c r="Y336" s="24">
        <f>X336-Z336</f>
        <v>5.9990000000000006</v>
      </c>
      <c r="Z336" s="24"/>
      <c r="AA336" s="24">
        <f t="shared" ref="AA336:AA338" si="2017">Q336+V336</f>
        <v>0.18000000000000002</v>
      </c>
      <c r="AB336" s="24">
        <f t="shared" ref="AB336:AD337" si="2018">S336+X336</f>
        <v>7.6470000000000002</v>
      </c>
      <c r="AC336" s="24">
        <f t="shared" si="2018"/>
        <v>7.6470000000000002</v>
      </c>
      <c r="AD336" s="24">
        <f t="shared" si="2018"/>
        <v>0</v>
      </c>
      <c r="AE336" s="24">
        <f t="shared" ref="AE336:AE338" si="2019">C336</f>
        <v>0.04</v>
      </c>
      <c r="AF336" s="24">
        <v>42.85</v>
      </c>
      <c r="AG336" s="24">
        <f>AE336*AF336</f>
        <v>1.7140000000000002</v>
      </c>
      <c r="AH336" s="24">
        <f>AG336-AI336</f>
        <v>1.7140000000000002</v>
      </c>
      <c r="AI336" s="24"/>
      <c r="AJ336" s="24">
        <f t="shared" ref="AJ336:AJ338" si="2020">H336</f>
        <v>0.14000000000000001</v>
      </c>
      <c r="AK336" s="24">
        <v>44.56</v>
      </c>
      <c r="AL336" s="24">
        <f>AJ336*AK336</f>
        <v>6.2384000000000013</v>
      </c>
      <c r="AM336" s="24">
        <f>AL336-AN336</f>
        <v>6.2384000000000013</v>
      </c>
      <c r="AN336" s="24"/>
      <c r="AO336" s="24">
        <f t="shared" si="1980"/>
        <v>0.18000000000000002</v>
      </c>
      <c r="AP336" s="24">
        <f t="shared" ref="AP336:AP337" si="2021">AG336+AL336</f>
        <v>7.9524000000000017</v>
      </c>
      <c r="AQ336" s="24">
        <f t="shared" ref="AQ336:AQ337" si="2022">AH336+AM336</f>
        <v>7.9524000000000017</v>
      </c>
      <c r="AR336" s="24">
        <f t="shared" ref="AR336:AR337" si="2023">AI336+AN336</f>
        <v>0</v>
      </c>
    </row>
    <row r="337" spans="1:44" hidden="1" x14ac:dyDescent="0.25">
      <c r="A337" s="17"/>
      <c r="B337" s="3" t="s">
        <v>25</v>
      </c>
      <c r="C337" s="24">
        <v>0.04</v>
      </c>
      <c r="D337" s="24">
        <v>32.270000000000003</v>
      </c>
      <c r="E337" s="24">
        <f>C337*D337</f>
        <v>1.2908000000000002</v>
      </c>
      <c r="F337" s="24">
        <f>E337-G337</f>
        <v>1.2908000000000002</v>
      </c>
      <c r="G337" s="24"/>
      <c r="H337" s="24">
        <v>0.14000000000000001</v>
      </c>
      <c r="I337" s="24">
        <v>33.85</v>
      </c>
      <c r="J337" s="24">
        <f>H337*I337</f>
        <v>4.7390000000000008</v>
      </c>
      <c r="K337" s="24">
        <f>J337-L337</f>
        <v>4.7390000000000008</v>
      </c>
      <c r="L337" s="24"/>
      <c r="M337" s="24">
        <f t="shared" si="2013"/>
        <v>0.18000000000000002</v>
      </c>
      <c r="N337" s="24">
        <f t="shared" si="2014"/>
        <v>6.0298000000000007</v>
      </c>
      <c r="O337" s="24">
        <f t="shared" si="2014"/>
        <v>6.0298000000000007</v>
      </c>
      <c r="P337" s="24">
        <f t="shared" si="2014"/>
        <v>0</v>
      </c>
      <c r="Q337" s="24">
        <f t="shared" si="2015"/>
        <v>0.04</v>
      </c>
      <c r="R337" s="24">
        <v>33.85</v>
      </c>
      <c r="S337" s="24">
        <f>Q337*R337</f>
        <v>1.3540000000000001</v>
      </c>
      <c r="T337" s="24">
        <f>S337-U337</f>
        <v>1.3540000000000001</v>
      </c>
      <c r="U337" s="24"/>
      <c r="V337" s="24">
        <f t="shared" si="2016"/>
        <v>0.14000000000000001</v>
      </c>
      <c r="W337" s="24">
        <v>35.200000000000003</v>
      </c>
      <c r="X337" s="24">
        <f>V337*W337</f>
        <v>4.9280000000000008</v>
      </c>
      <c r="Y337" s="24">
        <f>X337-Z337</f>
        <v>4.9280000000000008</v>
      </c>
      <c r="Z337" s="24"/>
      <c r="AA337" s="24">
        <f t="shared" si="2017"/>
        <v>0.18000000000000002</v>
      </c>
      <c r="AB337" s="24">
        <f t="shared" si="2018"/>
        <v>6.2820000000000009</v>
      </c>
      <c r="AC337" s="24">
        <f t="shared" si="2018"/>
        <v>6.2820000000000009</v>
      </c>
      <c r="AD337" s="24">
        <f t="shared" si="2018"/>
        <v>0</v>
      </c>
      <c r="AE337" s="24">
        <f t="shared" si="2019"/>
        <v>0.04</v>
      </c>
      <c r="AF337" s="24">
        <v>35.200000000000003</v>
      </c>
      <c r="AG337" s="24">
        <f>AE337*AF337</f>
        <v>1.4080000000000001</v>
      </c>
      <c r="AH337" s="24">
        <f>AG337-AI337</f>
        <v>1.4080000000000001</v>
      </c>
      <c r="AI337" s="24"/>
      <c r="AJ337" s="24">
        <f t="shared" si="2020"/>
        <v>0.14000000000000001</v>
      </c>
      <c r="AK337" s="24">
        <v>36.61</v>
      </c>
      <c r="AL337" s="24">
        <f>AJ337*AK337</f>
        <v>5.1254000000000008</v>
      </c>
      <c r="AM337" s="24">
        <f>AL337-AN337</f>
        <v>5.1254000000000008</v>
      </c>
      <c r="AN337" s="24"/>
      <c r="AO337" s="24">
        <f t="shared" si="1980"/>
        <v>0.18000000000000002</v>
      </c>
      <c r="AP337" s="24">
        <f t="shared" si="2021"/>
        <v>6.5334000000000012</v>
      </c>
      <c r="AQ337" s="24">
        <f t="shared" si="2022"/>
        <v>6.5334000000000012</v>
      </c>
      <c r="AR337" s="24">
        <f t="shared" si="2023"/>
        <v>0</v>
      </c>
    </row>
    <row r="338" spans="1:44" ht="31.5" hidden="1" x14ac:dyDescent="0.25">
      <c r="A338" s="17"/>
      <c r="B338" s="3" t="s">
        <v>157</v>
      </c>
      <c r="C338" s="24">
        <v>0.04</v>
      </c>
      <c r="D338" s="24">
        <v>32.270000000000003</v>
      </c>
      <c r="E338" s="24">
        <f>C338*D338*0.5</f>
        <v>0.64540000000000008</v>
      </c>
      <c r="F338" s="24">
        <f>E338</f>
        <v>0.64540000000000008</v>
      </c>
      <c r="G338" s="24"/>
      <c r="H338" s="24">
        <v>0.14000000000000001</v>
      </c>
      <c r="I338" s="24">
        <v>33.85</v>
      </c>
      <c r="J338" s="24">
        <f>H338*I338*0.5</f>
        <v>2.3695000000000004</v>
      </c>
      <c r="K338" s="24">
        <f>J338</f>
        <v>2.3695000000000004</v>
      </c>
      <c r="L338" s="24"/>
      <c r="M338" s="24">
        <f t="shared" si="2013"/>
        <v>0.18000000000000002</v>
      </c>
      <c r="N338" s="24">
        <f>E338+J338</f>
        <v>3.0149000000000004</v>
      </c>
      <c r="O338" s="24">
        <f>N338</f>
        <v>3.0149000000000004</v>
      </c>
      <c r="P338" s="24">
        <v>0</v>
      </c>
      <c r="Q338" s="24">
        <f t="shared" si="2015"/>
        <v>0.04</v>
      </c>
      <c r="R338" s="24">
        <v>33.85</v>
      </c>
      <c r="S338" s="24">
        <f>Q338*R338*0.5</f>
        <v>0.67700000000000005</v>
      </c>
      <c r="T338" s="24">
        <f>S338</f>
        <v>0.67700000000000005</v>
      </c>
      <c r="U338" s="24"/>
      <c r="V338" s="24">
        <f t="shared" si="2016"/>
        <v>0.14000000000000001</v>
      </c>
      <c r="W338" s="24">
        <v>35.200000000000003</v>
      </c>
      <c r="X338" s="24">
        <f>V338*W338*0.5</f>
        <v>2.4640000000000004</v>
      </c>
      <c r="Y338" s="24">
        <f>X338</f>
        <v>2.4640000000000004</v>
      </c>
      <c r="Z338" s="24"/>
      <c r="AA338" s="24">
        <f t="shared" si="2017"/>
        <v>0.18000000000000002</v>
      </c>
      <c r="AB338" s="24">
        <f>S338+X338</f>
        <v>3.1410000000000005</v>
      </c>
      <c r="AC338" s="24">
        <f>AB338</f>
        <v>3.1410000000000005</v>
      </c>
      <c r="AD338" s="24">
        <v>0</v>
      </c>
      <c r="AE338" s="24">
        <f t="shared" si="2019"/>
        <v>0.04</v>
      </c>
      <c r="AF338" s="24">
        <v>35.200000000000003</v>
      </c>
      <c r="AG338" s="24">
        <f>AE338*AF338*0.5</f>
        <v>0.70400000000000007</v>
      </c>
      <c r="AH338" s="24">
        <f>AG338</f>
        <v>0.70400000000000007</v>
      </c>
      <c r="AI338" s="24"/>
      <c r="AJ338" s="24">
        <f t="shared" si="2020"/>
        <v>0.14000000000000001</v>
      </c>
      <c r="AK338" s="24">
        <v>36.61</v>
      </c>
      <c r="AL338" s="24">
        <f>AJ338*AK338*0.5</f>
        <v>2.5627000000000004</v>
      </c>
      <c r="AM338" s="24">
        <f>AL338</f>
        <v>2.5627000000000004</v>
      </c>
      <c r="AN338" s="24"/>
      <c r="AO338" s="24">
        <f t="shared" si="1980"/>
        <v>0.18000000000000002</v>
      </c>
      <c r="AP338" s="24">
        <f>AG338+AL338</f>
        <v>3.2667000000000006</v>
      </c>
      <c r="AQ338" s="24">
        <f>AP338</f>
        <v>3.2667000000000006</v>
      </c>
      <c r="AR338" s="24">
        <v>0</v>
      </c>
    </row>
    <row r="339" spans="1:44" s="15" customFormat="1" ht="31.5" x14ac:dyDescent="0.25">
      <c r="A339" s="22" t="s">
        <v>132</v>
      </c>
      <c r="B339" s="7" t="s">
        <v>54</v>
      </c>
      <c r="C339" s="8"/>
      <c r="D339" s="8"/>
      <c r="E339" s="8">
        <f>E340+E341+E342</f>
        <v>9.6453500000000005</v>
      </c>
      <c r="F339" s="8">
        <f>F340+F341+F342</f>
        <v>9.6453500000000005</v>
      </c>
      <c r="G339" s="8">
        <f>G340+G341+G342</f>
        <v>0</v>
      </c>
      <c r="H339" s="8"/>
      <c r="I339" s="8"/>
      <c r="J339" s="8">
        <f>J340+J341+J342</f>
        <v>11.037000000000001</v>
      </c>
      <c r="K339" s="8">
        <f>K340+K341+K342</f>
        <v>11.037000000000001</v>
      </c>
      <c r="L339" s="8">
        <f>L340+L341+L342</f>
        <v>0</v>
      </c>
      <c r="M339" s="8"/>
      <c r="N339" s="8">
        <f>N340+N341+N342</f>
        <v>20.68235</v>
      </c>
      <c r="O339" s="8">
        <f>O340+O341+O342</f>
        <v>20.68235</v>
      </c>
      <c r="P339" s="8">
        <f>P340+P341+P342</f>
        <v>0</v>
      </c>
      <c r="Q339" s="8"/>
      <c r="R339" s="8"/>
      <c r="S339" s="8">
        <f>S340+S341+S342</f>
        <v>8.2777500000000011</v>
      </c>
      <c r="T339" s="8">
        <f>T340+T341+T342</f>
        <v>8.2777500000000011</v>
      </c>
      <c r="U339" s="8">
        <f>U340+U341+U342</f>
        <v>0</v>
      </c>
      <c r="V339" s="8"/>
      <c r="W339" s="8"/>
      <c r="X339" s="8">
        <f>X340+X341+X342</f>
        <v>11.478</v>
      </c>
      <c r="Y339" s="8">
        <f>Y340+Y341+Y342</f>
        <v>11.478</v>
      </c>
      <c r="Z339" s="8">
        <f>Z340+Z341+Z342</f>
        <v>0</v>
      </c>
      <c r="AA339" s="8"/>
      <c r="AB339" s="8">
        <f>AB340+AB341+AB342</f>
        <v>19.755749999999999</v>
      </c>
      <c r="AC339" s="8">
        <f>AC340+AC341+AC342</f>
        <v>19.755749999999999</v>
      </c>
      <c r="AD339" s="8">
        <f>AD340+AD341+AD342</f>
        <v>0</v>
      </c>
      <c r="AE339" s="8"/>
      <c r="AF339" s="8"/>
      <c r="AG339" s="8">
        <f>AG340+AG341+AG342</f>
        <v>8.6084999999999994</v>
      </c>
      <c r="AH339" s="8">
        <f>AH340+AH341+AH342</f>
        <v>8.6084999999999994</v>
      </c>
      <c r="AI339" s="8">
        <f>AI340+AI341+AI342</f>
        <v>0</v>
      </c>
      <c r="AJ339" s="8"/>
      <c r="AK339" s="8"/>
      <c r="AL339" s="8">
        <f>AL340+AL341+AL342</f>
        <v>11.936999999999999</v>
      </c>
      <c r="AM339" s="8">
        <f>AM340+AM341+AM342</f>
        <v>11.936999999999999</v>
      </c>
      <c r="AN339" s="8">
        <f>AN340+AN341+AN342</f>
        <v>0</v>
      </c>
      <c r="AO339" s="8"/>
      <c r="AP339" s="8">
        <f>AP340+AP341+AP342</f>
        <v>20.545499999999997</v>
      </c>
      <c r="AQ339" s="8">
        <f>AQ340+AQ341+AQ342</f>
        <v>20.545499999999997</v>
      </c>
      <c r="AR339" s="8">
        <f>AR340+AR341+AR342</f>
        <v>0</v>
      </c>
    </row>
    <row r="340" spans="1:44" x14ac:dyDescent="0.25">
      <c r="A340" s="17"/>
      <c r="B340" s="3" t="s">
        <v>23</v>
      </c>
      <c r="C340" s="24">
        <f>0.19-0.08</f>
        <v>0.11</v>
      </c>
      <c r="D340" s="24">
        <v>39.28</v>
      </c>
      <c r="E340" s="24">
        <f>C340*D340</f>
        <v>4.3208000000000002</v>
      </c>
      <c r="F340" s="24">
        <f>E340-G340</f>
        <v>4.3208000000000002</v>
      </c>
      <c r="G340" s="24"/>
      <c r="H340" s="24">
        <f>0.16-0.04</f>
        <v>0.12</v>
      </c>
      <c r="I340" s="24">
        <v>41.2</v>
      </c>
      <c r="J340" s="24">
        <f>H340*I340</f>
        <v>4.944</v>
      </c>
      <c r="K340" s="24">
        <f>J340-L340</f>
        <v>4.944</v>
      </c>
      <c r="L340" s="24"/>
      <c r="M340" s="24">
        <f t="shared" ref="M340:M342" si="2024">C340+H340</f>
        <v>0.22999999999999998</v>
      </c>
      <c r="N340" s="24">
        <f t="shared" ref="N340:P341" si="2025">E340+J340</f>
        <v>9.264800000000001</v>
      </c>
      <c r="O340" s="24">
        <f t="shared" si="2025"/>
        <v>9.264800000000001</v>
      </c>
      <c r="P340" s="24">
        <f t="shared" si="2025"/>
        <v>0</v>
      </c>
      <c r="Q340" s="24">
        <f>0.19-0.1</f>
        <v>0.09</v>
      </c>
      <c r="R340" s="24">
        <v>41.2</v>
      </c>
      <c r="S340" s="24">
        <f>Q340*R340</f>
        <v>3.7080000000000002</v>
      </c>
      <c r="T340" s="24">
        <f>S340-U340</f>
        <v>3.7080000000000002</v>
      </c>
      <c r="U340" s="24"/>
      <c r="V340" s="24">
        <f t="shared" ref="V340:V342" si="2026">H340</f>
        <v>0.12</v>
      </c>
      <c r="W340" s="24">
        <v>42.85</v>
      </c>
      <c r="X340" s="24">
        <f>V340*W340</f>
        <v>5.1420000000000003</v>
      </c>
      <c r="Y340" s="24">
        <f>X340-Z340</f>
        <v>5.1420000000000003</v>
      </c>
      <c r="Z340" s="24"/>
      <c r="AA340" s="24">
        <f t="shared" ref="AA340:AA342" si="2027">Q340+V340</f>
        <v>0.21</v>
      </c>
      <c r="AB340" s="24">
        <f t="shared" ref="AB340:AD341" si="2028">S340+X340</f>
        <v>8.8500000000000014</v>
      </c>
      <c r="AC340" s="24">
        <f t="shared" si="2028"/>
        <v>8.8500000000000014</v>
      </c>
      <c r="AD340" s="24">
        <f t="shared" si="2028"/>
        <v>0</v>
      </c>
      <c r="AE340" s="24">
        <f>0.19-0.1</f>
        <v>0.09</v>
      </c>
      <c r="AF340" s="24">
        <v>42.85</v>
      </c>
      <c r="AG340" s="24">
        <f>AE340*AF340</f>
        <v>3.8565</v>
      </c>
      <c r="AH340" s="24">
        <f>AG340-AI340</f>
        <v>3.8565</v>
      </c>
      <c r="AI340" s="24"/>
      <c r="AJ340" s="24">
        <f t="shared" ref="AJ340:AJ342" si="2029">V340</f>
        <v>0.12</v>
      </c>
      <c r="AK340" s="24">
        <v>44.56</v>
      </c>
      <c r="AL340" s="24">
        <f>AJ340*AK340</f>
        <v>5.3472</v>
      </c>
      <c r="AM340" s="24">
        <f>AL340-AN340</f>
        <v>5.3472</v>
      </c>
      <c r="AN340" s="24"/>
      <c r="AO340" s="24">
        <f t="shared" si="1980"/>
        <v>0.21</v>
      </c>
      <c r="AP340" s="24">
        <f t="shared" ref="AP340:AP341" si="2030">AG340+AL340</f>
        <v>9.2036999999999995</v>
      </c>
      <c r="AQ340" s="24">
        <f t="shared" ref="AQ340:AQ341" si="2031">AH340+AM340</f>
        <v>9.2036999999999995</v>
      </c>
      <c r="AR340" s="24">
        <f t="shared" ref="AR340:AR341" si="2032">AI340+AN340</f>
        <v>0</v>
      </c>
    </row>
    <row r="341" spans="1:44" x14ac:dyDescent="0.25">
      <c r="A341" s="17"/>
      <c r="B341" s="3" t="s">
        <v>25</v>
      </c>
      <c r="C341" s="24">
        <f t="shared" ref="C341:C342" si="2033">0.19-0.08</f>
        <v>0.11</v>
      </c>
      <c r="D341" s="24">
        <v>32.270000000000003</v>
      </c>
      <c r="E341" s="24">
        <f>C341*D341</f>
        <v>3.5497000000000005</v>
      </c>
      <c r="F341" s="24">
        <f>E341-G341</f>
        <v>3.5497000000000005</v>
      </c>
      <c r="G341" s="24"/>
      <c r="H341" s="24">
        <f t="shared" ref="H341:H342" si="2034">0.16-0.04</f>
        <v>0.12</v>
      </c>
      <c r="I341" s="24">
        <v>33.85</v>
      </c>
      <c r="J341" s="24">
        <f>H341*I341</f>
        <v>4.0620000000000003</v>
      </c>
      <c r="K341" s="24">
        <f>J341-L341</f>
        <v>4.0620000000000003</v>
      </c>
      <c r="L341" s="24"/>
      <c r="M341" s="24">
        <f t="shared" si="2024"/>
        <v>0.22999999999999998</v>
      </c>
      <c r="N341" s="24">
        <f t="shared" si="2025"/>
        <v>7.6117000000000008</v>
      </c>
      <c r="O341" s="24">
        <f t="shared" si="2025"/>
        <v>7.6117000000000008</v>
      </c>
      <c r="P341" s="24">
        <f t="shared" si="2025"/>
        <v>0</v>
      </c>
      <c r="Q341" s="24">
        <f t="shared" ref="Q341:Q342" si="2035">0.19-0.1</f>
        <v>0.09</v>
      </c>
      <c r="R341" s="24">
        <v>33.85</v>
      </c>
      <c r="S341" s="24">
        <f>Q341*R341</f>
        <v>3.0465</v>
      </c>
      <c r="T341" s="24">
        <f>S341-U341</f>
        <v>3.0465</v>
      </c>
      <c r="U341" s="24"/>
      <c r="V341" s="24">
        <f t="shared" si="2026"/>
        <v>0.12</v>
      </c>
      <c r="W341" s="24">
        <v>35.200000000000003</v>
      </c>
      <c r="X341" s="24">
        <f>V341*W341</f>
        <v>4.2240000000000002</v>
      </c>
      <c r="Y341" s="24">
        <f>X341-Z341</f>
        <v>4.2240000000000002</v>
      </c>
      <c r="Z341" s="24"/>
      <c r="AA341" s="24">
        <f t="shared" si="2027"/>
        <v>0.21</v>
      </c>
      <c r="AB341" s="24">
        <f t="shared" si="2028"/>
        <v>7.2705000000000002</v>
      </c>
      <c r="AC341" s="24">
        <f t="shared" si="2028"/>
        <v>7.2705000000000002</v>
      </c>
      <c r="AD341" s="24">
        <f t="shared" si="2028"/>
        <v>0</v>
      </c>
      <c r="AE341" s="24">
        <f t="shared" ref="AE341:AE342" si="2036">0.19-0.1</f>
        <v>0.09</v>
      </c>
      <c r="AF341" s="24">
        <v>35.200000000000003</v>
      </c>
      <c r="AG341" s="24">
        <f>AE341*AF341</f>
        <v>3.1680000000000001</v>
      </c>
      <c r="AH341" s="24">
        <f>AG341-AI341</f>
        <v>3.1680000000000001</v>
      </c>
      <c r="AI341" s="24"/>
      <c r="AJ341" s="24">
        <f t="shared" si="2029"/>
        <v>0.12</v>
      </c>
      <c r="AK341" s="24">
        <v>36.61</v>
      </c>
      <c r="AL341" s="24">
        <f>AJ341*AK341</f>
        <v>4.3931999999999993</v>
      </c>
      <c r="AM341" s="24">
        <f>AL341-AN341</f>
        <v>4.3931999999999993</v>
      </c>
      <c r="AN341" s="24"/>
      <c r="AO341" s="24">
        <f t="shared" si="1980"/>
        <v>0.21</v>
      </c>
      <c r="AP341" s="24">
        <f t="shared" si="2030"/>
        <v>7.5611999999999995</v>
      </c>
      <c r="AQ341" s="24">
        <f t="shared" si="2031"/>
        <v>7.5611999999999995</v>
      </c>
      <c r="AR341" s="24">
        <f t="shared" si="2032"/>
        <v>0</v>
      </c>
    </row>
    <row r="342" spans="1:44" ht="31.5" x14ac:dyDescent="0.25">
      <c r="A342" s="17"/>
      <c r="B342" s="3" t="s">
        <v>157</v>
      </c>
      <c r="C342" s="24">
        <f t="shared" si="2033"/>
        <v>0.11</v>
      </c>
      <c r="D342" s="24">
        <v>32.270000000000003</v>
      </c>
      <c r="E342" s="24">
        <f>C342*D342*0.5</f>
        <v>1.7748500000000003</v>
      </c>
      <c r="F342" s="24">
        <f>E342</f>
        <v>1.7748500000000003</v>
      </c>
      <c r="G342" s="24"/>
      <c r="H342" s="24">
        <f t="shared" si="2034"/>
        <v>0.12</v>
      </c>
      <c r="I342" s="24">
        <v>33.85</v>
      </c>
      <c r="J342" s="24">
        <f>H342*I342*0.5</f>
        <v>2.0310000000000001</v>
      </c>
      <c r="K342" s="24">
        <f>J342</f>
        <v>2.0310000000000001</v>
      </c>
      <c r="L342" s="24"/>
      <c r="M342" s="24">
        <f t="shared" si="2024"/>
        <v>0.22999999999999998</v>
      </c>
      <c r="N342" s="24">
        <f>E342+J342</f>
        <v>3.8058500000000004</v>
      </c>
      <c r="O342" s="24">
        <f>N342</f>
        <v>3.8058500000000004</v>
      </c>
      <c r="P342" s="24">
        <v>0</v>
      </c>
      <c r="Q342" s="24">
        <f t="shared" si="2035"/>
        <v>0.09</v>
      </c>
      <c r="R342" s="24">
        <v>33.85</v>
      </c>
      <c r="S342" s="24">
        <f>Q342*R342*0.5</f>
        <v>1.52325</v>
      </c>
      <c r="T342" s="24">
        <f>S342</f>
        <v>1.52325</v>
      </c>
      <c r="U342" s="24"/>
      <c r="V342" s="24">
        <f t="shared" si="2026"/>
        <v>0.12</v>
      </c>
      <c r="W342" s="24">
        <v>35.200000000000003</v>
      </c>
      <c r="X342" s="24">
        <f>V342*W342*0.5</f>
        <v>2.1120000000000001</v>
      </c>
      <c r="Y342" s="24">
        <f>X342</f>
        <v>2.1120000000000001</v>
      </c>
      <c r="Z342" s="24"/>
      <c r="AA342" s="24">
        <f t="shared" si="2027"/>
        <v>0.21</v>
      </c>
      <c r="AB342" s="24">
        <f>S342+X342</f>
        <v>3.6352500000000001</v>
      </c>
      <c r="AC342" s="24">
        <f>AB342</f>
        <v>3.6352500000000001</v>
      </c>
      <c r="AD342" s="24">
        <v>0</v>
      </c>
      <c r="AE342" s="24">
        <f t="shared" si="2036"/>
        <v>0.09</v>
      </c>
      <c r="AF342" s="24">
        <v>35.200000000000003</v>
      </c>
      <c r="AG342" s="24">
        <f>AE342*AF342*0.5</f>
        <v>1.5840000000000001</v>
      </c>
      <c r="AH342" s="24">
        <f>AG342</f>
        <v>1.5840000000000001</v>
      </c>
      <c r="AI342" s="24"/>
      <c r="AJ342" s="24">
        <f t="shared" si="2029"/>
        <v>0.12</v>
      </c>
      <c r="AK342" s="24">
        <v>36.61</v>
      </c>
      <c r="AL342" s="24">
        <f>AJ342*AK342*0.5</f>
        <v>2.1965999999999997</v>
      </c>
      <c r="AM342" s="24">
        <f>AL342</f>
        <v>2.1965999999999997</v>
      </c>
      <c r="AN342" s="24"/>
      <c r="AO342" s="24">
        <f t="shared" si="1980"/>
        <v>0.21</v>
      </c>
      <c r="AP342" s="24">
        <f>AG342+AL342</f>
        <v>3.7805999999999997</v>
      </c>
      <c r="AQ342" s="24">
        <f>AP342</f>
        <v>3.7805999999999997</v>
      </c>
      <c r="AR342" s="24">
        <v>0</v>
      </c>
    </row>
    <row r="343" spans="1:44" s="15" customFormat="1" ht="31.5" hidden="1" x14ac:dyDescent="0.25">
      <c r="A343" s="22" t="s">
        <v>133</v>
      </c>
      <c r="B343" s="7" t="s">
        <v>55</v>
      </c>
      <c r="C343" s="8"/>
      <c r="D343" s="8"/>
      <c r="E343" s="8">
        <f>E344+E345+E346</f>
        <v>4.3842500000000006</v>
      </c>
      <c r="F343" s="8">
        <f>F344+F345+F346</f>
        <v>4.3842500000000006</v>
      </c>
      <c r="G343" s="8">
        <f>G344+G345+G346</f>
        <v>0</v>
      </c>
      <c r="H343" s="8"/>
      <c r="I343" s="8"/>
      <c r="J343" s="8">
        <f>J344+J345+J346</f>
        <v>4.5987500000000008</v>
      </c>
      <c r="K343" s="8">
        <f>K344+K345+K346</f>
        <v>4.5987500000000008</v>
      </c>
      <c r="L343" s="8">
        <f>L344+L345+L346</f>
        <v>0</v>
      </c>
      <c r="M343" s="8"/>
      <c r="N343" s="8">
        <f>N344+N345+N346</f>
        <v>8.9830000000000005</v>
      </c>
      <c r="O343" s="8">
        <f>O344+O345+O346</f>
        <v>8.9830000000000005</v>
      </c>
      <c r="P343" s="8">
        <f>P344+P345+P346</f>
        <v>0</v>
      </c>
      <c r="Q343" s="8"/>
      <c r="R343" s="8"/>
      <c r="S343" s="8">
        <f>S344+S345+S346</f>
        <v>4.5987500000000008</v>
      </c>
      <c r="T343" s="8">
        <f>T344+T345+T346</f>
        <v>4.5987500000000008</v>
      </c>
      <c r="U343" s="8">
        <f>U344+U345+U346</f>
        <v>0</v>
      </c>
      <c r="V343" s="8"/>
      <c r="W343" s="8"/>
      <c r="X343" s="8">
        <f>X344+X345+X346</f>
        <v>4.7825000000000006</v>
      </c>
      <c r="Y343" s="8">
        <f>Y344+Y345+Y346</f>
        <v>4.7825000000000006</v>
      </c>
      <c r="Z343" s="8">
        <f>Z344+Z345+Z346</f>
        <v>0</v>
      </c>
      <c r="AA343" s="8"/>
      <c r="AB343" s="8">
        <f>AB344+AB345+AB346</f>
        <v>9.3812500000000014</v>
      </c>
      <c r="AC343" s="8">
        <f>AC344+AC345+AC346</f>
        <v>9.3812500000000014</v>
      </c>
      <c r="AD343" s="8">
        <f>AD344+AD345+AD346</f>
        <v>0</v>
      </c>
      <c r="AE343" s="8"/>
      <c r="AF343" s="8"/>
      <c r="AG343" s="8">
        <f>AG344+AG345+AG346</f>
        <v>4.7825000000000006</v>
      </c>
      <c r="AH343" s="8">
        <f>AH344+AH345+AH346</f>
        <v>4.7825000000000006</v>
      </c>
      <c r="AI343" s="8">
        <f>AI344+AI345+AI346</f>
        <v>0</v>
      </c>
      <c r="AJ343" s="8"/>
      <c r="AK343" s="8"/>
      <c r="AL343" s="8">
        <f>AL344+AL345+AL346</f>
        <v>4.9737500000000008</v>
      </c>
      <c r="AM343" s="8">
        <f>AM344+AM345+AM346</f>
        <v>4.9737500000000008</v>
      </c>
      <c r="AN343" s="8">
        <f>AN344+AN345+AN346</f>
        <v>0</v>
      </c>
      <c r="AO343" s="8"/>
      <c r="AP343" s="8">
        <f>AP344+AP345+AP346</f>
        <v>9.7562500000000014</v>
      </c>
      <c r="AQ343" s="8">
        <f>AQ344+AQ345+AQ346</f>
        <v>9.7562500000000014</v>
      </c>
      <c r="AR343" s="8">
        <f>AR344+AR345+AR346</f>
        <v>0</v>
      </c>
    </row>
    <row r="344" spans="1:44" hidden="1" x14ac:dyDescent="0.25">
      <c r="A344" s="17"/>
      <c r="B344" s="3" t="s">
        <v>23</v>
      </c>
      <c r="C344" s="24">
        <v>0.05</v>
      </c>
      <c r="D344" s="24">
        <v>39.28</v>
      </c>
      <c r="E344" s="24">
        <f>C344*D344</f>
        <v>1.9640000000000002</v>
      </c>
      <c r="F344" s="24">
        <f>E344-G344</f>
        <v>1.9640000000000002</v>
      </c>
      <c r="G344" s="24"/>
      <c r="H344" s="24">
        <v>0.05</v>
      </c>
      <c r="I344" s="24">
        <v>41.2</v>
      </c>
      <c r="J344" s="24">
        <f>H344*I344</f>
        <v>2.06</v>
      </c>
      <c r="K344" s="24">
        <f>J344-L344</f>
        <v>2.06</v>
      </c>
      <c r="L344" s="24"/>
      <c r="M344" s="24">
        <f t="shared" ref="M344:M346" si="2037">C344+H344</f>
        <v>0.1</v>
      </c>
      <c r="N344" s="24">
        <f t="shared" ref="N344:P345" si="2038">E344+J344</f>
        <v>4.024</v>
      </c>
      <c r="O344" s="24">
        <f t="shared" si="2038"/>
        <v>4.024</v>
      </c>
      <c r="P344" s="24">
        <f t="shared" si="2038"/>
        <v>0</v>
      </c>
      <c r="Q344" s="24">
        <f t="shared" ref="Q344:Q346" si="2039">C344</f>
        <v>0.05</v>
      </c>
      <c r="R344" s="24">
        <v>41.2</v>
      </c>
      <c r="S344" s="24">
        <f>Q344*R344</f>
        <v>2.06</v>
      </c>
      <c r="T344" s="24">
        <f>S344-U344</f>
        <v>2.06</v>
      </c>
      <c r="U344" s="24"/>
      <c r="V344" s="24">
        <f t="shared" ref="V344:V346" si="2040">H344</f>
        <v>0.05</v>
      </c>
      <c r="W344" s="24">
        <v>42.85</v>
      </c>
      <c r="X344" s="24">
        <f>V344*W344</f>
        <v>2.1425000000000001</v>
      </c>
      <c r="Y344" s="24">
        <f>X344-Z344</f>
        <v>2.1425000000000001</v>
      </c>
      <c r="Z344" s="24"/>
      <c r="AA344" s="24">
        <f t="shared" ref="AA344:AA346" si="2041">Q344+V344</f>
        <v>0.1</v>
      </c>
      <c r="AB344" s="24">
        <f t="shared" ref="AB344:AD345" si="2042">S344+X344</f>
        <v>4.2025000000000006</v>
      </c>
      <c r="AC344" s="24">
        <f t="shared" si="2042"/>
        <v>4.2025000000000006</v>
      </c>
      <c r="AD344" s="24">
        <f t="shared" si="2042"/>
        <v>0</v>
      </c>
      <c r="AE344" s="24">
        <f t="shared" ref="AE344:AE346" si="2043">C344</f>
        <v>0.05</v>
      </c>
      <c r="AF344" s="24">
        <v>42.85</v>
      </c>
      <c r="AG344" s="24">
        <f>AE344*AF344</f>
        <v>2.1425000000000001</v>
      </c>
      <c r="AH344" s="24">
        <f>AG344-AI344</f>
        <v>2.1425000000000001</v>
      </c>
      <c r="AI344" s="24"/>
      <c r="AJ344" s="24">
        <f t="shared" ref="AJ344:AJ346" si="2044">H344</f>
        <v>0.05</v>
      </c>
      <c r="AK344" s="24">
        <v>44.56</v>
      </c>
      <c r="AL344" s="24">
        <f>AJ344*AK344</f>
        <v>2.2280000000000002</v>
      </c>
      <c r="AM344" s="24">
        <f>AL344-AN344</f>
        <v>2.2280000000000002</v>
      </c>
      <c r="AN344" s="24"/>
      <c r="AO344" s="24">
        <f t="shared" si="1980"/>
        <v>0.1</v>
      </c>
      <c r="AP344" s="24">
        <f t="shared" ref="AP344:AP345" si="2045">AG344+AL344</f>
        <v>4.3704999999999998</v>
      </c>
      <c r="AQ344" s="24">
        <f t="shared" ref="AQ344:AQ345" si="2046">AH344+AM344</f>
        <v>4.3704999999999998</v>
      </c>
      <c r="AR344" s="24">
        <f t="shared" ref="AR344:AR345" si="2047">AI344+AN344</f>
        <v>0</v>
      </c>
    </row>
    <row r="345" spans="1:44" hidden="1" x14ac:dyDescent="0.25">
      <c r="A345" s="17"/>
      <c r="B345" s="3" t="s">
        <v>25</v>
      </c>
      <c r="C345" s="24">
        <v>0.05</v>
      </c>
      <c r="D345" s="24">
        <v>32.270000000000003</v>
      </c>
      <c r="E345" s="24">
        <f>C345*D345</f>
        <v>1.6135000000000002</v>
      </c>
      <c r="F345" s="24">
        <f>E345-G345</f>
        <v>1.6135000000000002</v>
      </c>
      <c r="G345" s="24"/>
      <c r="H345" s="24">
        <v>0.05</v>
      </c>
      <c r="I345" s="24">
        <v>33.85</v>
      </c>
      <c r="J345" s="24">
        <f>H345*I345</f>
        <v>1.6925000000000001</v>
      </c>
      <c r="K345" s="24">
        <f>J345-L345</f>
        <v>1.6925000000000001</v>
      </c>
      <c r="L345" s="24"/>
      <c r="M345" s="24">
        <f t="shared" si="2037"/>
        <v>0.1</v>
      </c>
      <c r="N345" s="24">
        <f t="shared" si="2038"/>
        <v>3.306</v>
      </c>
      <c r="O345" s="24">
        <f t="shared" si="2038"/>
        <v>3.306</v>
      </c>
      <c r="P345" s="24">
        <f t="shared" si="2038"/>
        <v>0</v>
      </c>
      <c r="Q345" s="24">
        <f t="shared" si="2039"/>
        <v>0.05</v>
      </c>
      <c r="R345" s="24">
        <v>33.85</v>
      </c>
      <c r="S345" s="24">
        <f>Q345*R345</f>
        <v>1.6925000000000001</v>
      </c>
      <c r="T345" s="24">
        <f>S345-U345</f>
        <v>1.6925000000000001</v>
      </c>
      <c r="U345" s="24"/>
      <c r="V345" s="24">
        <f t="shared" si="2040"/>
        <v>0.05</v>
      </c>
      <c r="W345" s="24">
        <v>35.200000000000003</v>
      </c>
      <c r="X345" s="24">
        <f>V345*W345</f>
        <v>1.7600000000000002</v>
      </c>
      <c r="Y345" s="24">
        <f>X345-Z345</f>
        <v>1.7600000000000002</v>
      </c>
      <c r="Z345" s="24"/>
      <c r="AA345" s="24">
        <f t="shared" si="2041"/>
        <v>0.1</v>
      </c>
      <c r="AB345" s="24">
        <f t="shared" si="2042"/>
        <v>3.4525000000000006</v>
      </c>
      <c r="AC345" s="24">
        <f t="shared" si="2042"/>
        <v>3.4525000000000006</v>
      </c>
      <c r="AD345" s="24">
        <f t="shared" si="2042"/>
        <v>0</v>
      </c>
      <c r="AE345" s="24">
        <f t="shared" si="2043"/>
        <v>0.05</v>
      </c>
      <c r="AF345" s="24">
        <v>35.200000000000003</v>
      </c>
      <c r="AG345" s="24">
        <f>AE345*AF345</f>
        <v>1.7600000000000002</v>
      </c>
      <c r="AH345" s="24">
        <f>AG345-AI345</f>
        <v>1.7600000000000002</v>
      </c>
      <c r="AI345" s="24"/>
      <c r="AJ345" s="24">
        <f t="shared" si="2044"/>
        <v>0.05</v>
      </c>
      <c r="AK345" s="24">
        <v>36.61</v>
      </c>
      <c r="AL345" s="24">
        <f>AJ345*AK345</f>
        <v>1.8305</v>
      </c>
      <c r="AM345" s="24">
        <f>AL345-AN345</f>
        <v>1.8305</v>
      </c>
      <c r="AN345" s="24"/>
      <c r="AO345" s="24">
        <f t="shared" si="1980"/>
        <v>0.1</v>
      </c>
      <c r="AP345" s="24">
        <f t="shared" si="2045"/>
        <v>3.5905000000000005</v>
      </c>
      <c r="AQ345" s="24">
        <f t="shared" si="2046"/>
        <v>3.5905000000000005</v>
      </c>
      <c r="AR345" s="24">
        <f t="shared" si="2047"/>
        <v>0</v>
      </c>
    </row>
    <row r="346" spans="1:44" ht="31.5" hidden="1" x14ac:dyDescent="0.25">
      <c r="A346" s="17"/>
      <c r="B346" s="3" t="s">
        <v>157</v>
      </c>
      <c r="C346" s="24">
        <v>0.05</v>
      </c>
      <c r="D346" s="24">
        <v>32.270000000000003</v>
      </c>
      <c r="E346" s="24">
        <f>C346*D346*0.5</f>
        <v>0.80675000000000008</v>
      </c>
      <c r="F346" s="24">
        <f>E346</f>
        <v>0.80675000000000008</v>
      </c>
      <c r="G346" s="24"/>
      <c r="H346" s="24">
        <v>0.05</v>
      </c>
      <c r="I346" s="24">
        <v>33.85</v>
      </c>
      <c r="J346" s="24">
        <f>H346*I346*0.5</f>
        <v>0.84625000000000006</v>
      </c>
      <c r="K346" s="24">
        <f>J346</f>
        <v>0.84625000000000006</v>
      </c>
      <c r="L346" s="24"/>
      <c r="M346" s="24">
        <f t="shared" si="2037"/>
        <v>0.1</v>
      </c>
      <c r="N346" s="24">
        <f>E346+J346</f>
        <v>1.653</v>
      </c>
      <c r="O346" s="24">
        <f>N346</f>
        <v>1.653</v>
      </c>
      <c r="P346" s="24">
        <v>0</v>
      </c>
      <c r="Q346" s="24">
        <f t="shared" si="2039"/>
        <v>0.05</v>
      </c>
      <c r="R346" s="24">
        <v>33.85</v>
      </c>
      <c r="S346" s="24">
        <f>Q346*R346*0.5</f>
        <v>0.84625000000000006</v>
      </c>
      <c r="T346" s="24">
        <f>S346</f>
        <v>0.84625000000000006</v>
      </c>
      <c r="U346" s="24"/>
      <c r="V346" s="24">
        <f t="shared" si="2040"/>
        <v>0.05</v>
      </c>
      <c r="W346" s="24">
        <v>35.200000000000003</v>
      </c>
      <c r="X346" s="24">
        <f>V346*W346*0.5</f>
        <v>0.88000000000000012</v>
      </c>
      <c r="Y346" s="24">
        <f>X346</f>
        <v>0.88000000000000012</v>
      </c>
      <c r="Z346" s="24"/>
      <c r="AA346" s="24">
        <f t="shared" si="2041"/>
        <v>0.1</v>
      </c>
      <c r="AB346" s="24">
        <f>S346+X346</f>
        <v>1.7262500000000003</v>
      </c>
      <c r="AC346" s="24">
        <f>AB346</f>
        <v>1.7262500000000003</v>
      </c>
      <c r="AD346" s="24">
        <v>0</v>
      </c>
      <c r="AE346" s="24">
        <f t="shared" si="2043"/>
        <v>0.05</v>
      </c>
      <c r="AF346" s="24">
        <v>35.200000000000003</v>
      </c>
      <c r="AG346" s="24">
        <f>AE346*AF346*0.5</f>
        <v>0.88000000000000012</v>
      </c>
      <c r="AH346" s="24">
        <f>AG346</f>
        <v>0.88000000000000012</v>
      </c>
      <c r="AI346" s="24"/>
      <c r="AJ346" s="24">
        <f t="shared" si="2044"/>
        <v>0.05</v>
      </c>
      <c r="AK346" s="24">
        <v>36.61</v>
      </c>
      <c r="AL346" s="24">
        <f>AJ346*AK346*0.5</f>
        <v>0.91525000000000001</v>
      </c>
      <c r="AM346" s="24">
        <f>AL346</f>
        <v>0.91525000000000001</v>
      </c>
      <c r="AN346" s="24"/>
      <c r="AO346" s="24">
        <f t="shared" si="1980"/>
        <v>0.1</v>
      </c>
      <c r="AP346" s="24">
        <f>AG346+AL346</f>
        <v>1.7952500000000002</v>
      </c>
      <c r="AQ346" s="24">
        <f>AP346</f>
        <v>1.7952500000000002</v>
      </c>
      <c r="AR346" s="24">
        <v>0</v>
      </c>
    </row>
    <row r="347" spans="1:44" s="15" customFormat="1" ht="31.5" hidden="1" x14ac:dyDescent="0.25">
      <c r="A347" s="22" t="s">
        <v>65</v>
      </c>
      <c r="B347" s="10" t="s">
        <v>56</v>
      </c>
      <c r="C347" s="8"/>
      <c r="D347" s="8"/>
      <c r="E347" s="8">
        <f>E348+E349+E350</f>
        <v>13.152750000000001</v>
      </c>
      <c r="F347" s="8">
        <f t="shared" ref="F347" si="2048">F348+F349+F350</f>
        <v>13.152750000000001</v>
      </c>
      <c r="G347" s="8">
        <f t="shared" ref="G347" si="2049">G348+G349+G350</f>
        <v>0</v>
      </c>
      <c r="H347" s="8"/>
      <c r="I347" s="8"/>
      <c r="J347" s="8">
        <f>J348+J349+J350</f>
        <v>13.796250000000001</v>
      </c>
      <c r="K347" s="8">
        <f t="shared" ref="K347" si="2050">K348+K349+K350</f>
        <v>13.796250000000001</v>
      </c>
      <c r="L347" s="8">
        <f t="shared" ref="L347" si="2051">L348+L349+L350</f>
        <v>0</v>
      </c>
      <c r="M347" s="8"/>
      <c r="N347" s="8">
        <f>N348+N349+N350</f>
        <v>26.949000000000002</v>
      </c>
      <c r="O347" s="8">
        <f t="shared" ref="O347" si="2052">O348+O349+O350</f>
        <v>26.949000000000002</v>
      </c>
      <c r="P347" s="8">
        <f t="shared" ref="P347" si="2053">P348+P349+P350</f>
        <v>0</v>
      </c>
      <c r="Q347" s="8"/>
      <c r="R347" s="8"/>
      <c r="S347" s="8">
        <f>S348+S349+S350</f>
        <v>13.796250000000001</v>
      </c>
      <c r="T347" s="8">
        <f t="shared" ref="T347" si="2054">T348+T349+T350</f>
        <v>13.796250000000001</v>
      </c>
      <c r="U347" s="8">
        <f t="shared" ref="U347" si="2055">U348+U349+U350</f>
        <v>0</v>
      </c>
      <c r="V347" s="8"/>
      <c r="W347" s="8"/>
      <c r="X347" s="8">
        <f>X348+X349+X350</f>
        <v>14.3475</v>
      </c>
      <c r="Y347" s="8">
        <f t="shared" ref="Y347" si="2056">Y348+Y349+Y350</f>
        <v>14.3475</v>
      </c>
      <c r="Z347" s="8">
        <f t="shared" ref="Z347" si="2057">Z348+Z349+Z350</f>
        <v>0</v>
      </c>
      <c r="AA347" s="8"/>
      <c r="AB347" s="8">
        <f>AB348+AB349+AB350</f>
        <v>28.143750000000004</v>
      </c>
      <c r="AC347" s="8">
        <f t="shared" ref="AC347" si="2058">AC348+AC349+AC350</f>
        <v>28.143750000000004</v>
      </c>
      <c r="AD347" s="8">
        <f t="shared" ref="AD347" si="2059">AD348+AD349+AD350</f>
        <v>0</v>
      </c>
      <c r="AE347" s="8"/>
      <c r="AF347" s="8"/>
      <c r="AG347" s="8">
        <f>AG348+AG349+AG350</f>
        <v>14.3475</v>
      </c>
      <c r="AH347" s="8">
        <f t="shared" ref="AH347:AI347" si="2060">AH348+AH349+AH350</f>
        <v>14.3475</v>
      </c>
      <c r="AI347" s="8">
        <f t="shared" si="2060"/>
        <v>0</v>
      </c>
      <c r="AJ347" s="8"/>
      <c r="AK347" s="8"/>
      <c r="AL347" s="8">
        <f>AL348+AL349+AL350</f>
        <v>14.921249999999999</v>
      </c>
      <c r="AM347" s="8">
        <f t="shared" ref="AM347:AN347" si="2061">AM348+AM349+AM350</f>
        <v>14.921249999999999</v>
      </c>
      <c r="AN347" s="8">
        <f t="shared" si="2061"/>
        <v>0</v>
      </c>
      <c r="AO347" s="8"/>
      <c r="AP347" s="8">
        <f>AP348+AP349+AP350</f>
        <v>29.268749999999997</v>
      </c>
      <c r="AQ347" s="8">
        <f t="shared" ref="AQ347:AR347" si="2062">AQ348+AQ349+AQ350</f>
        <v>29.268749999999997</v>
      </c>
      <c r="AR347" s="8">
        <f t="shared" si="2062"/>
        <v>0</v>
      </c>
    </row>
    <row r="348" spans="1:44" hidden="1" x14ac:dyDescent="0.25">
      <c r="A348" s="17"/>
      <c r="B348" s="30" t="s">
        <v>23</v>
      </c>
      <c r="C348" s="24">
        <v>0.15</v>
      </c>
      <c r="D348" s="24">
        <v>39.28</v>
      </c>
      <c r="E348" s="24">
        <f>C348*D348</f>
        <v>5.8920000000000003</v>
      </c>
      <c r="F348" s="24">
        <f>E348-G348</f>
        <v>5.8920000000000003</v>
      </c>
      <c r="G348" s="24"/>
      <c r="H348" s="24">
        <v>0.15</v>
      </c>
      <c r="I348" s="24">
        <v>41.2</v>
      </c>
      <c r="J348" s="24">
        <f>H348*I348</f>
        <v>6.1800000000000006</v>
      </c>
      <c r="K348" s="24">
        <f>J348-L348</f>
        <v>6.1800000000000006</v>
      </c>
      <c r="L348" s="24"/>
      <c r="M348" s="24">
        <f t="shared" ref="M348:M350" si="2063">C348+H348</f>
        <v>0.3</v>
      </c>
      <c r="N348" s="24">
        <f t="shared" ref="N348:P349" si="2064">E348+J348</f>
        <v>12.072000000000001</v>
      </c>
      <c r="O348" s="24">
        <f t="shared" si="2064"/>
        <v>12.072000000000001</v>
      </c>
      <c r="P348" s="24">
        <f t="shared" si="2064"/>
        <v>0</v>
      </c>
      <c r="Q348" s="24">
        <f t="shared" ref="Q348:Q350" si="2065">C348</f>
        <v>0.15</v>
      </c>
      <c r="R348" s="24">
        <v>41.2</v>
      </c>
      <c r="S348" s="24">
        <f>Q348*R348</f>
        <v>6.1800000000000006</v>
      </c>
      <c r="T348" s="24">
        <f>S348-U348</f>
        <v>6.1800000000000006</v>
      </c>
      <c r="U348" s="24"/>
      <c r="V348" s="24">
        <f t="shared" ref="V348:V350" si="2066">H348</f>
        <v>0.15</v>
      </c>
      <c r="W348" s="24">
        <v>42.85</v>
      </c>
      <c r="X348" s="24">
        <f>V348*W348</f>
        <v>6.4275000000000002</v>
      </c>
      <c r="Y348" s="24">
        <f>X348-Z348</f>
        <v>6.4275000000000002</v>
      </c>
      <c r="Z348" s="24"/>
      <c r="AA348" s="24">
        <f t="shared" ref="AA348:AA350" si="2067">Q348+V348</f>
        <v>0.3</v>
      </c>
      <c r="AB348" s="24">
        <f t="shared" ref="AB348:AD349" si="2068">S348+X348</f>
        <v>12.607500000000002</v>
      </c>
      <c r="AC348" s="24">
        <f t="shared" si="2068"/>
        <v>12.607500000000002</v>
      </c>
      <c r="AD348" s="24">
        <f t="shared" si="2068"/>
        <v>0</v>
      </c>
      <c r="AE348" s="24">
        <f t="shared" ref="AE348:AE350" si="2069">C348</f>
        <v>0.15</v>
      </c>
      <c r="AF348" s="24">
        <v>42.85</v>
      </c>
      <c r="AG348" s="24">
        <f>AE348*AF348</f>
        <v>6.4275000000000002</v>
      </c>
      <c r="AH348" s="24">
        <f>AG348-AI348</f>
        <v>6.4275000000000002</v>
      </c>
      <c r="AI348" s="24"/>
      <c r="AJ348" s="24">
        <f t="shared" ref="AJ348:AJ350" si="2070">H348</f>
        <v>0.15</v>
      </c>
      <c r="AK348" s="24">
        <v>44.56</v>
      </c>
      <c r="AL348" s="24">
        <f>AJ348*AK348</f>
        <v>6.6840000000000002</v>
      </c>
      <c r="AM348" s="24">
        <f>AL348-AN348</f>
        <v>6.6840000000000002</v>
      </c>
      <c r="AN348" s="24"/>
      <c r="AO348" s="24">
        <f t="shared" si="1980"/>
        <v>0.3</v>
      </c>
      <c r="AP348" s="24">
        <f t="shared" ref="AP348:AP349" si="2071">AG348+AL348</f>
        <v>13.111499999999999</v>
      </c>
      <c r="AQ348" s="24">
        <f t="shared" ref="AQ348:AQ349" si="2072">AH348+AM348</f>
        <v>13.111499999999999</v>
      </c>
      <c r="AR348" s="24">
        <f t="shared" ref="AR348:AR349" si="2073">AI348+AN348</f>
        <v>0</v>
      </c>
    </row>
    <row r="349" spans="1:44" hidden="1" x14ac:dyDescent="0.25">
      <c r="A349" s="17"/>
      <c r="B349" s="30" t="s">
        <v>25</v>
      </c>
      <c r="C349" s="24">
        <v>0.15</v>
      </c>
      <c r="D349" s="24">
        <v>32.270000000000003</v>
      </c>
      <c r="E349" s="24">
        <f>C349*D349</f>
        <v>4.8405000000000005</v>
      </c>
      <c r="F349" s="24">
        <f>E349-G349</f>
        <v>4.8405000000000005</v>
      </c>
      <c r="G349" s="24"/>
      <c r="H349" s="24">
        <v>0.15</v>
      </c>
      <c r="I349" s="24">
        <v>33.85</v>
      </c>
      <c r="J349" s="24">
        <f>H349*I349</f>
        <v>5.0774999999999997</v>
      </c>
      <c r="K349" s="24">
        <f>J349-L349</f>
        <v>5.0774999999999997</v>
      </c>
      <c r="L349" s="24"/>
      <c r="M349" s="24">
        <f t="shared" si="2063"/>
        <v>0.3</v>
      </c>
      <c r="N349" s="24">
        <f t="shared" si="2064"/>
        <v>9.9179999999999993</v>
      </c>
      <c r="O349" s="24">
        <f t="shared" si="2064"/>
        <v>9.9179999999999993</v>
      </c>
      <c r="P349" s="24">
        <f t="shared" si="2064"/>
        <v>0</v>
      </c>
      <c r="Q349" s="24">
        <f t="shared" si="2065"/>
        <v>0.15</v>
      </c>
      <c r="R349" s="24">
        <v>33.85</v>
      </c>
      <c r="S349" s="24">
        <f>Q349*R349</f>
        <v>5.0774999999999997</v>
      </c>
      <c r="T349" s="24">
        <f>S349-U349</f>
        <v>5.0774999999999997</v>
      </c>
      <c r="U349" s="24"/>
      <c r="V349" s="24">
        <f t="shared" si="2066"/>
        <v>0.15</v>
      </c>
      <c r="W349" s="24">
        <v>35.200000000000003</v>
      </c>
      <c r="X349" s="24">
        <f>V349*W349</f>
        <v>5.28</v>
      </c>
      <c r="Y349" s="24">
        <f>X349-Z349</f>
        <v>5.28</v>
      </c>
      <c r="Z349" s="24"/>
      <c r="AA349" s="24">
        <f t="shared" si="2067"/>
        <v>0.3</v>
      </c>
      <c r="AB349" s="24">
        <f t="shared" si="2068"/>
        <v>10.3575</v>
      </c>
      <c r="AC349" s="24">
        <f t="shared" si="2068"/>
        <v>10.3575</v>
      </c>
      <c r="AD349" s="24">
        <f t="shared" si="2068"/>
        <v>0</v>
      </c>
      <c r="AE349" s="24">
        <f t="shared" si="2069"/>
        <v>0.15</v>
      </c>
      <c r="AF349" s="24">
        <v>35.200000000000003</v>
      </c>
      <c r="AG349" s="24">
        <f>AE349*AF349</f>
        <v>5.28</v>
      </c>
      <c r="AH349" s="24">
        <f>AG349-AI349</f>
        <v>5.28</v>
      </c>
      <c r="AI349" s="24"/>
      <c r="AJ349" s="24">
        <f t="shared" si="2070"/>
        <v>0.15</v>
      </c>
      <c r="AK349" s="24">
        <v>36.61</v>
      </c>
      <c r="AL349" s="24">
        <f>AJ349*AK349</f>
        <v>5.4914999999999994</v>
      </c>
      <c r="AM349" s="24">
        <f>AL349-AN349</f>
        <v>5.4914999999999994</v>
      </c>
      <c r="AN349" s="24"/>
      <c r="AO349" s="24">
        <f t="shared" si="1980"/>
        <v>0.3</v>
      </c>
      <c r="AP349" s="24">
        <f t="shared" si="2071"/>
        <v>10.7715</v>
      </c>
      <c r="AQ349" s="24">
        <f t="shared" si="2072"/>
        <v>10.7715</v>
      </c>
      <c r="AR349" s="24">
        <f t="shared" si="2073"/>
        <v>0</v>
      </c>
    </row>
    <row r="350" spans="1:44" ht="31.5" hidden="1" x14ac:dyDescent="0.25">
      <c r="A350" s="17"/>
      <c r="B350" s="3" t="s">
        <v>157</v>
      </c>
      <c r="C350" s="24">
        <v>0.15</v>
      </c>
      <c r="D350" s="24">
        <v>32.270000000000003</v>
      </c>
      <c r="E350" s="24">
        <f>C350*D350*0.5</f>
        <v>2.4202500000000002</v>
      </c>
      <c r="F350" s="24">
        <f>E350</f>
        <v>2.4202500000000002</v>
      </c>
      <c r="G350" s="24"/>
      <c r="H350" s="24">
        <v>0.15</v>
      </c>
      <c r="I350" s="24">
        <v>33.85</v>
      </c>
      <c r="J350" s="24">
        <f>I350*H350*0.5</f>
        <v>2.5387499999999998</v>
      </c>
      <c r="K350" s="24">
        <f>J350</f>
        <v>2.5387499999999998</v>
      </c>
      <c r="L350" s="24"/>
      <c r="M350" s="24">
        <f t="shared" si="2063"/>
        <v>0.3</v>
      </c>
      <c r="N350" s="24">
        <f>E350+J350</f>
        <v>4.9589999999999996</v>
      </c>
      <c r="O350" s="24">
        <f>N350</f>
        <v>4.9589999999999996</v>
      </c>
      <c r="P350" s="24">
        <v>0</v>
      </c>
      <c r="Q350" s="24">
        <f t="shared" si="2065"/>
        <v>0.15</v>
      </c>
      <c r="R350" s="24">
        <v>33.85</v>
      </c>
      <c r="S350" s="24">
        <f>Q350*R350*0.5</f>
        <v>2.5387499999999998</v>
      </c>
      <c r="T350" s="24">
        <f>S350</f>
        <v>2.5387499999999998</v>
      </c>
      <c r="U350" s="24"/>
      <c r="V350" s="24">
        <f t="shared" si="2066"/>
        <v>0.15</v>
      </c>
      <c r="W350" s="24">
        <v>35.200000000000003</v>
      </c>
      <c r="X350" s="24">
        <f>V350*W350*0.5</f>
        <v>2.64</v>
      </c>
      <c r="Y350" s="24">
        <f>X350</f>
        <v>2.64</v>
      </c>
      <c r="Z350" s="24"/>
      <c r="AA350" s="24">
        <f t="shared" si="2067"/>
        <v>0.3</v>
      </c>
      <c r="AB350" s="24">
        <f>S350+X350</f>
        <v>5.17875</v>
      </c>
      <c r="AC350" s="24">
        <f>AB350</f>
        <v>5.17875</v>
      </c>
      <c r="AD350" s="24">
        <v>0</v>
      </c>
      <c r="AE350" s="24">
        <f t="shared" si="2069"/>
        <v>0.15</v>
      </c>
      <c r="AF350" s="24">
        <v>35.200000000000003</v>
      </c>
      <c r="AG350" s="24">
        <f>AE350*AF350*0.5</f>
        <v>2.64</v>
      </c>
      <c r="AH350" s="24">
        <f>AG350</f>
        <v>2.64</v>
      </c>
      <c r="AI350" s="24"/>
      <c r="AJ350" s="24">
        <f t="shared" si="2070"/>
        <v>0.15</v>
      </c>
      <c r="AK350" s="24">
        <v>36.61</v>
      </c>
      <c r="AL350" s="24">
        <f>AJ350*AK350*0.5</f>
        <v>2.7457499999999997</v>
      </c>
      <c r="AM350" s="24">
        <f>AL350</f>
        <v>2.7457499999999997</v>
      </c>
      <c r="AN350" s="24"/>
      <c r="AO350" s="24">
        <f t="shared" si="1980"/>
        <v>0.3</v>
      </c>
      <c r="AP350" s="24">
        <f>AG350+AL350</f>
        <v>5.3857499999999998</v>
      </c>
      <c r="AQ350" s="24">
        <f>AP350</f>
        <v>5.3857499999999998</v>
      </c>
      <c r="AR350" s="24">
        <v>0</v>
      </c>
    </row>
    <row r="351" spans="1:44" s="15" customFormat="1" ht="31.5" hidden="1" x14ac:dyDescent="0.25">
      <c r="A351" s="22" t="s">
        <v>66</v>
      </c>
      <c r="B351" s="20" t="s">
        <v>57</v>
      </c>
      <c r="C351" s="8"/>
      <c r="D351" s="8"/>
      <c r="E351" s="8">
        <f>E352+E353+E354</f>
        <v>320.44304999999997</v>
      </c>
      <c r="F351" s="8">
        <f>F352+F353+F354</f>
        <v>320.44304999999997</v>
      </c>
      <c r="G351" s="8">
        <f>G352+G353+G354</f>
        <v>0</v>
      </c>
      <c r="H351" s="8"/>
      <c r="I351" s="8"/>
      <c r="J351" s="8">
        <f>J352+J353+J354</f>
        <v>336.12075000000004</v>
      </c>
      <c r="K351" s="8">
        <f>K352+K353+K354</f>
        <v>336.12075000000004</v>
      </c>
      <c r="L351" s="8">
        <f>L352+L353+L354</f>
        <v>0</v>
      </c>
      <c r="M351" s="8"/>
      <c r="N351" s="8">
        <f>N352+N353+N354</f>
        <v>656.56380000000001</v>
      </c>
      <c r="O351" s="8">
        <f>O352+O353+O354</f>
        <v>656.56380000000001</v>
      </c>
      <c r="P351" s="8">
        <f>P352+P353+P354</f>
        <v>0</v>
      </c>
      <c r="Q351" s="8"/>
      <c r="R351" s="8"/>
      <c r="S351" s="8">
        <f>S352+S353+S354</f>
        <v>336.12075000000004</v>
      </c>
      <c r="T351" s="8">
        <f>T352+T353+T354</f>
        <v>336.12075000000004</v>
      </c>
      <c r="U351" s="8">
        <f>U352+U353+U354</f>
        <v>0</v>
      </c>
      <c r="V351" s="8"/>
      <c r="W351" s="8"/>
      <c r="X351" s="8">
        <f>X352+X353+X354</f>
        <v>349.55100000000004</v>
      </c>
      <c r="Y351" s="8">
        <f>Y352+Y353+Y354</f>
        <v>349.55100000000004</v>
      </c>
      <c r="Z351" s="8">
        <f>Z352+Z353+Z354</f>
        <v>0</v>
      </c>
      <c r="AA351" s="8"/>
      <c r="AB351" s="8">
        <f>AB352+AB353+AB354</f>
        <v>685.67175000000009</v>
      </c>
      <c r="AC351" s="8">
        <f>AC352+AC353+AC354</f>
        <v>685.67175000000009</v>
      </c>
      <c r="AD351" s="8">
        <f>AD352+AD353+AD354</f>
        <v>0</v>
      </c>
      <c r="AE351" s="8"/>
      <c r="AF351" s="8"/>
      <c r="AG351" s="8">
        <f>AG352+AG353+AG354</f>
        <v>349.55100000000004</v>
      </c>
      <c r="AH351" s="8">
        <f>AH352+AH353+AH354</f>
        <v>349.55100000000004</v>
      </c>
      <c r="AI351" s="8">
        <f>AI352+AI353+AI354</f>
        <v>0</v>
      </c>
      <c r="AJ351" s="8"/>
      <c r="AK351" s="8"/>
      <c r="AL351" s="8">
        <f>AL352+AL353+AL354</f>
        <v>363.52934999999997</v>
      </c>
      <c r="AM351" s="8">
        <f>AM352+AM353+AM354</f>
        <v>363.52934999999997</v>
      </c>
      <c r="AN351" s="8">
        <f>AN352+AN353+AN354</f>
        <v>0</v>
      </c>
      <c r="AO351" s="8"/>
      <c r="AP351" s="8">
        <f>AP352+AP353+AP354</f>
        <v>713.08034999999995</v>
      </c>
      <c r="AQ351" s="8">
        <f>AQ352+AQ353+AQ354</f>
        <v>713.08034999999995</v>
      </c>
      <c r="AR351" s="8">
        <f>AR352+AR353+AR354</f>
        <v>0</v>
      </c>
    </row>
    <row r="352" spans="1:44" hidden="1" x14ac:dyDescent="0.25">
      <c r="A352" s="17"/>
      <c r="B352" s="30" t="s">
        <v>23</v>
      </c>
      <c r="C352" s="24">
        <v>3.66</v>
      </c>
      <c r="D352" s="24">
        <v>39.28</v>
      </c>
      <c r="E352" s="24">
        <f>C352*D352</f>
        <v>143.76480000000001</v>
      </c>
      <c r="F352" s="24">
        <f>E352-G352</f>
        <v>143.76480000000001</v>
      </c>
      <c r="G352" s="24">
        <v>0</v>
      </c>
      <c r="H352" s="24">
        <v>3.66</v>
      </c>
      <c r="I352" s="24">
        <v>41.2</v>
      </c>
      <c r="J352" s="24">
        <f>H352*I352</f>
        <v>150.79200000000003</v>
      </c>
      <c r="K352" s="24">
        <f>J352-L352</f>
        <v>150.79200000000003</v>
      </c>
      <c r="L352" s="24">
        <v>0</v>
      </c>
      <c r="M352" s="24">
        <f t="shared" ref="M352:M354" si="2074">C352+H352</f>
        <v>7.32</v>
      </c>
      <c r="N352" s="24">
        <f t="shared" ref="N352:P353" si="2075">E352+J352</f>
        <v>294.55680000000007</v>
      </c>
      <c r="O352" s="24">
        <f t="shared" si="2075"/>
        <v>294.55680000000007</v>
      </c>
      <c r="P352" s="24">
        <f t="shared" si="2075"/>
        <v>0</v>
      </c>
      <c r="Q352" s="24">
        <f t="shared" ref="Q352:Q354" si="2076">C352</f>
        <v>3.66</v>
      </c>
      <c r="R352" s="24">
        <v>41.2</v>
      </c>
      <c r="S352" s="24">
        <f>Q352*R352</f>
        <v>150.79200000000003</v>
      </c>
      <c r="T352" s="24">
        <f>S352-U352</f>
        <v>150.79200000000003</v>
      </c>
      <c r="U352" s="24">
        <v>0</v>
      </c>
      <c r="V352" s="24">
        <f t="shared" ref="V352:V354" si="2077">H352</f>
        <v>3.66</v>
      </c>
      <c r="W352" s="24">
        <v>42.85</v>
      </c>
      <c r="X352" s="24">
        <f>V352*W352</f>
        <v>156.83100000000002</v>
      </c>
      <c r="Y352" s="24">
        <f>X352-Z352</f>
        <v>156.83100000000002</v>
      </c>
      <c r="Z352" s="24">
        <v>0</v>
      </c>
      <c r="AA352" s="24">
        <f t="shared" ref="AA352:AA354" si="2078">Q352+V352</f>
        <v>7.32</v>
      </c>
      <c r="AB352" s="24">
        <f t="shared" ref="AB352:AD353" si="2079">S352+X352</f>
        <v>307.62300000000005</v>
      </c>
      <c r="AC352" s="24">
        <f t="shared" si="2079"/>
        <v>307.62300000000005</v>
      </c>
      <c r="AD352" s="24">
        <f t="shared" si="2079"/>
        <v>0</v>
      </c>
      <c r="AE352" s="24">
        <f t="shared" ref="AE352:AE354" si="2080">C352</f>
        <v>3.66</v>
      </c>
      <c r="AF352" s="24">
        <v>42.85</v>
      </c>
      <c r="AG352" s="24">
        <f>AE352*AF352</f>
        <v>156.83100000000002</v>
      </c>
      <c r="AH352" s="24">
        <f>AG352-AI352</f>
        <v>156.83100000000002</v>
      </c>
      <c r="AI352" s="24">
        <v>0</v>
      </c>
      <c r="AJ352" s="24">
        <f t="shared" ref="AJ352:AJ354" si="2081">H352</f>
        <v>3.66</v>
      </c>
      <c r="AK352" s="24">
        <v>44.56</v>
      </c>
      <c r="AL352" s="24">
        <f>AJ352*AK352</f>
        <v>163.08960000000002</v>
      </c>
      <c r="AM352" s="24">
        <f>AL352-AN352</f>
        <v>163.08960000000002</v>
      </c>
      <c r="AN352" s="24">
        <v>0</v>
      </c>
      <c r="AO352" s="24">
        <f t="shared" si="1980"/>
        <v>7.32</v>
      </c>
      <c r="AP352" s="24">
        <f t="shared" ref="AP352:AP353" si="2082">AG352+AL352</f>
        <v>319.92060000000004</v>
      </c>
      <c r="AQ352" s="24">
        <f t="shared" ref="AQ352:AQ353" si="2083">AH352+AM352</f>
        <v>319.92060000000004</v>
      </c>
      <c r="AR352" s="24">
        <f t="shared" ref="AR352:AR353" si="2084">AI352+AN352</f>
        <v>0</v>
      </c>
    </row>
    <row r="353" spans="1:44" hidden="1" x14ac:dyDescent="0.25">
      <c r="A353" s="17"/>
      <c r="B353" s="30" t="s">
        <v>25</v>
      </c>
      <c r="C353" s="24">
        <v>3.65</v>
      </c>
      <c r="D353" s="24">
        <v>32.270000000000003</v>
      </c>
      <c r="E353" s="24">
        <f>C353*D353</f>
        <v>117.78550000000001</v>
      </c>
      <c r="F353" s="24">
        <f>E353-G353</f>
        <v>117.78550000000001</v>
      </c>
      <c r="G353" s="24">
        <v>0</v>
      </c>
      <c r="H353" s="24">
        <v>3.65</v>
      </c>
      <c r="I353" s="24">
        <v>33.85</v>
      </c>
      <c r="J353" s="24">
        <f>H353*I353</f>
        <v>123.55250000000001</v>
      </c>
      <c r="K353" s="24">
        <f>J353-L353</f>
        <v>123.55250000000001</v>
      </c>
      <c r="L353" s="24">
        <v>0</v>
      </c>
      <c r="M353" s="24">
        <f t="shared" si="2074"/>
        <v>7.3</v>
      </c>
      <c r="N353" s="24">
        <f t="shared" si="2075"/>
        <v>241.33800000000002</v>
      </c>
      <c r="O353" s="24">
        <f t="shared" si="2075"/>
        <v>241.33800000000002</v>
      </c>
      <c r="P353" s="24">
        <f t="shared" si="2075"/>
        <v>0</v>
      </c>
      <c r="Q353" s="24">
        <f t="shared" si="2076"/>
        <v>3.65</v>
      </c>
      <c r="R353" s="24">
        <v>33.85</v>
      </c>
      <c r="S353" s="24">
        <f>Q353*R353</f>
        <v>123.55250000000001</v>
      </c>
      <c r="T353" s="24">
        <f>S353-U353</f>
        <v>123.55250000000001</v>
      </c>
      <c r="U353" s="24">
        <v>0</v>
      </c>
      <c r="V353" s="24">
        <f t="shared" si="2077"/>
        <v>3.65</v>
      </c>
      <c r="W353" s="24">
        <v>35.200000000000003</v>
      </c>
      <c r="X353" s="24">
        <f>V353*W353</f>
        <v>128.48000000000002</v>
      </c>
      <c r="Y353" s="24">
        <f>X353-Z353</f>
        <v>128.48000000000002</v>
      </c>
      <c r="Z353" s="24">
        <v>0</v>
      </c>
      <c r="AA353" s="24">
        <f t="shared" si="2078"/>
        <v>7.3</v>
      </c>
      <c r="AB353" s="24">
        <f t="shared" si="2079"/>
        <v>252.03250000000003</v>
      </c>
      <c r="AC353" s="24">
        <f t="shared" si="2079"/>
        <v>252.03250000000003</v>
      </c>
      <c r="AD353" s="24">
        <f t="shared" si="2079"/>
        <v>0</v>
      </c>
      <c r="AE353" s="24">
        <f t="shared" si="2080"/>
        <v>3.65</v>
      </c>
      <c r="AF353" s="24">
        <v>35.200000000000003</v>
      </c>
      <c r="AG353" s="24">
        <f>AE353*AF353</f>
        <v>128.48000000000002</v>
      </c>
      <c r="AH353" s="24">
        <f>AG353-AI353</f>
        <v>128.48000000000002</v>
      </c>
      <c r="AI353" s="24">
        <v>0</v>
      </c>
      <c r="AJ353" s="24">
        <f t="shared" si="2081"/>
        <v>3.65</v>
      </c>
      <c r="AK353" s="24">
        <v>36.61</v>
      </c>
      <c r="AL353" s="24">
        <f>AJ353*AK353</f>
        <v>133.62649999999999</v>
      </c>
      <c r="AM353" s="24">
        <f>AL353-AN353</f>
        <v>133.62649999999999</v>
      </c>
      <c r="AN353" s="24">
        <v>0</v>
      </c>
      <c r="AO353" s="24">
        <f t="shared" si="1980"/>
        <v>7.3</v>
      </c>
      <c r="AP353" s="24">
        <f t="shared" si="2082"/>
        <v>262.10649999999998</v>
      </c>
      <c r="AQ353" s="24">
        <f t="shared" si="2083"/>
        <v>262.10649999999998</v>
      </c>
      <c r="AR353" s="24">
        <f t="shared" si="2084"/>
        <v>0</v>
      </c>
    </row>
    <row r="354" spans="1:44" ht="31.5" hidden="1" x14ac:dyDescent="0.25">
      <c r="A354" s="17"/>
      <c r="B354" s="3" t="s">
        <v>157</v>
      </c>
      <c r="C354" s="24">
        <v>3.65</v>
      </c>
      <c r="D354" s="24">
        <v>32.270000000000003</v>
      </c>
      <c r="E354" s="24">
        <f>C354*D354*0.5</f>
        <v>58.892750000000007</v>
      </c>
      <c r="F354" s="24">
        <f>E354</f>
        <v>58.892750000000007</v>
      </c>
      <c r="G354" s="24">
        <v>0</v>
      </c>
      <c r="H354" s="24">
        <v>3.65</v>
      </c>
      <c r="I354" s="24">
        <v>33.85</v>
      </c>
      <c r="J354" s="24">
        <f>H354*I354*0.5</f>
        <v>61.776250000000005</v>
      </c>
      <c r="K354" s="24">
        <f>J354</f>
        <v>61.776250000000005</v>
      </c>
      <c r="L354" s="24">
        <v>0</v>
      </c>
      <c r="M354" s="24">
        <f t="shared" si="2074"/>
        <v>7.3</v>
      </c>
      <c r="N354" s="24">
        <f>E354+J354</f>
        <v>120.66900000000001</v>
      </c>
      <c r="O354" s="24">
        <f>F354+K354</f>
        <v>120.66900000000001</v>
      </c>
      <c r="P354" s="24">
        <v>0</v>
      </c>
      <c r="Q354" s="24">
        <f t="shared" si="2076"/>
        <v>3.65</v>
      </c>
      <c r="R354" s="24">
        <v>33.85</v>
      </c>
      <c r="S354" s="24">
        <f>Q354*R354*0.5</f>
        <v>61.776250000000005</v>
      </c>
      <c r="T354" s="24">
        <f>S354</f>
        <v>61.776250000000005</v>
      </c>
      <c r="U354" s="24">
        <v>0</v>
      </c>
      <c r="V354" s="24">
        <f t="shared" si="2077"/>
        <v>3.65</v>
      </c>
      <c r="W354" s="24">
        <v>35.200000000000003</v>
      </c>
      <c r="X354" s="24">
        <f>V354*W354*0.5</f>
        <v>64.240000000000009</v>
      </c>
      <c r="Y354" s="24">
        <f>X354</f>
        <v>64.240000000000009</v>
      </c>
      <c r="Z354" s="24">
        <v>0</v>
      </c>
      <c r="AA354" s="24">
        <f t="shared" si="2078"/>
        <v>7.3</v>
      </c>
      <c r="AB354" s="24">
        <f>S354+X354</f>
        <v>126.01625000000001</v>
      </c>
      <c r="AC354" s="24">
        <f>T354+Y354</f>
        <v>126.01625000000001</v>
      </c>
      <c r="AD354" s="24">
        <v>0</v>
      </c>
      <c r="AE354" s="24">
        <f t="shared" si="2080"/>
        <v>3.65</v>
      </c>
      <c r="AF354" s="24">
        <v>35.200000000000003</v>
      </c>
      <c r="AG354" s="24">
        <f>AE354*AF354*0.5</f>
        <v>64.240000000000009</v>
      </c>
      <c r="AH354" s="24">
        <f>AG354</f>
        <v>64.240000000000009</v>
      </c>
      <c r="AI354" s="24">
        <v>0</v>
      </c>
      <c r="AJ354" s="24">
        <f t="shared" si="2081"/>
        <v>3.65</v>
      </c>
      <c r="AK354" s="24">
        <v>36.61</v>
      </c>
      <c r="AL354" s="24">
        <f>AJ354*AK354*0.5</f>
        <v>66.813249999999996</v>
      </c>
      <c r="AM354" s="24">
        <f>AL354</f>
        <v>66.813249999999996</v>
      </c>
      <c r="AN354" s="24">
        <v>0</v>
      </c>
      <c r="AO354" s="24">
        <f t="shared" si="1980"/>
        <v>7.3</v>
      </c>
      <c r="AP354" s="24">
        <f>AG354+AL354</f>
        <v>131.05324999999999</v>
      </c>
      <c r="AQ354" s="24">
        <f>AH354+AM354</f>
        <v>131.05324999999999</v>
      </c>
      <c r="AR354" s="24">
        <v>0</v>
      </c>
    </row>
    <row r="355" spans="1:44" s="15" customFormat="1" ht="31.5" hidden="1" x14ac:dyDescent="0.25">
      <c r="A355" s="22" t="s">
        <v>67</v>
      </c>
      <c r="B355" s="1" t="s">
        <v>72</v>
      </c>
      <c r="C355" s="8"/>
      <c r="D355" s="8"/>
      <c r="E355" s="8">
        <f>E356+E357+E358</f>
        <v>51.73415</v>
      </c>
      <c r="F355" s="8">
        <f>F356+F357+F358</f>
        <v>51.73415</v>
      </c>
      <c r="G355" s="8">
        <f>G356+G357+G358</f>
        <v>0</v>
      </c>
      <c r="H355" s="8"/>
      <c r="I355" s="8"/>
      <c r="J355" s="8">
        <f>J356+J357+J358</f>
        <v>47.827000000000005</v>
      </c>
      <c r="K355" s="8">
        <f>K356+K357+K358</f>
        <v>47.827000000000005</v>
      </c>
      <c r="L355" s="8">
        <f t="shared" ref="L355" si="2085">L356+L357</f>
        <v>0</v>
      </c>
      <c r="M355" s="8"/>
      <c r="N355" s="8">
        <f>N356+N357+N358</f>
        <v>99.561149999999998</v>
      </c>
      <c r="O355" s="8">
        <f>O356+O357+O358</f>
        <v>99.561149999999998</v>
      </c>
      <c r="P355" s="8">
        <f>P356+P357+P358</f>
        <v>0</v>
      </c>
      <c r="Q355" s="8"/>
      <c r="R355" s="8"/>
      <c r="S355" s="8">
        <f>S356+S357+S358</f>
        <v>54.265249999999995</v>
      </c>
      <c r="T355" s="8">
        <f>T356+T357+T358</f>
        <v>54.265249999999995</v>
      </c>
      <c r="U355" s="8">
        <f>U356+U357+U358</f>
        <v>0</v>
      </c>
      <c r="V355" s="8"/>
      <c r="W355" s="8"/>
      <c r="X355" s="8">
        <f>X356+X357+X358</f>
        <v>49.738</v>
      </c>
      <c r="Y355" s="8">
        <f>Y356+Y357+Y358</f>
        <v>49.738</v>
      </c>
      <c r="Z355" s="8">
        <f>Z356+Z357+Z358</f>
        <v>0</v>
      </c>
      <c r="AA355" s="8"/>
      <c r="AB355" s="8">
        <f>AB356+AB357+AB358</f>
        <v>104.00324999999999</v>
      </c>
      <c r="AC355" s="8">
        <f>AC356+AC357+AC358</f>
        <v>104.00324999999999</v>
      </c>
      <c r="AD355" s="8">
        <f>AD356+AD357+AD358</f>
        <v>0</v>
      </c>
      <c r="AE355" s="8"/>
      <c r="AF355" s="8"/>
      <c r="AG355" s="8">
        <f>AG356+AG357+AG358</f>
        <v>56.433500000000002</v>
      </c>
      <c r="AH355" s="8">
        <f>AH356+AH357+AH358</f>
        <v>56.433500000000002</v>
      </c>
      <c r="AI355" s="8">
        <f>AI356+AI357+AI358</f>
        <v>0</v>
      </c>
      <c r="AJ355" s="8"/>
      <c r="AK355" s="8"/>
      <c r="AL355" s="8">
        <f>AL356+AL357+AL358</f>
        <v>51.727000000000004</v>
      </c>
      <c r="AM355" s="8">
        <f>AM356+AM357+AM358</f>
        <v>51.727000000000004</v>
      </c>
      <c r="AN355" s="8">
        <f>AN356+AN357+AN358</f>
        <v>0</v>
      </c>
      <c r="AO355" s="8"/>
      <c r="AP355" s="8">
        <f>AP356+AP357+AP358</f>
        <v>108.16050000000001</v>
      </c>
      <c r="AQ355" s="8">
        <f>AQ356+AQ357+AQ358</f>
        <v>108.16050000000001</v>
      </c>
      <c r="AR355" s="8">
        <f>AR356+AR357+AR358</f>
        <v>0</v>
      </c>
    </row>
    <row r="356" spans="1:44" hidden="1" x14ac:dyDescent="0.25">
      <c r="A356" s="17"/>
      <c r="B356" s="30" t="s">
        <v>23</v>
      </c>
      <c r="C356" s="24">
        <v>0.59</v>
      </c>
      <c r="D356" s="24">
        <v>39.28</v>
      </c>
      <c r="E356" s="24">
        <f>C356*D356</f>
        <v>23.1752</v>
      </c>
      <c r="F356" s="24">
        <f>E356-G356</f>
        <v>23.1752</v>
      </c>
      <c r="G356" s="24">
        <v>0</v>
      </c>
      <c r="H356" s="24">
        <v>0.52</v>
      </c>
      <c r="I356" s="24">
        <v>41.2</v>
      </c>
      <c r="J356" s="24">
        <f>H356*I356</f>
        <v>21.424000000000003</v>
      </c>
      <c r="K356" s="24">
        <f>J356-L356</f>
        <v>21.424000000000003</v>
      </c>
      <c r="L356" s="24">
        <v>0</v>
      </c>
      <c r="M356" s="24">
        <f t="shared" ref="M356:M369" si="2086">C356+H356</f>
        <v>1.1099999999999999</v>
      </c>
      <c r="N356" s="24">
        <f t="shared" ref="N356:P357" si="2087">E356+J356</f>
        <v>44.599200000000003</v>
      </c>
      <c r="O356" s="24">
        <f t="shared" si="2087"/>
        <v>44.599200000000003</v>
      </c>
      <c r="P356" s="24">
        <f t="shared" si="2087"/>
        <v>0</v>
      </c>
      <c r="Q356" s="24">
        <f t="shared" ref="Q356:Q358" si="2088">C356</f>
        <v>0.59</v>
      </c>
      <c r="R356" s="24">
        <v>41.2</v>
      </c>
      <c r="S356" s="24">
        <f>Q356*R356</f>
        <v>24.308</v>
      </c>
      <c r="T356" s="24">
        <f>S356-U356</f>
        <v>24.308</v>
      </c>
      <c r="U356" s="24">
        <v>0</v>
      </c>
      <c r="V356" s="24">
        <f t="shared" ref="V356:V358" si="2089">H356</f>
        <v>0.52</v>
      </c>
      <c r="W356" s="24">
        <v>42.85</v>
      </c>
      <c r="X356" s="24">
        <f>V356*W356</f>
        <v>22.282</v>
      </c>
      <c r="Y356" s="24">
        <f>X356-Z356</f>
        <v>22.282</v>
      </c>
      <c r="Z356" s="24">
        <v>0</v>
      </c>
      <c r="AA356" s="24">
        <f t="shared" ref="AA356:AA358" si="2090">Q356+V356</f>
        <v>1.1099999999999999</v>
      </c>
      <c r="AB356" s="24">
        <f t="shared" ref="AB356:AD357" si="2091">S356+X356</f>
        <v>46.59</v>
      </c>
      <c r="AC356" s="24">
        <f t="shared" si="2091"/>
        <v>46.59</v>
      </c>
      <c r="AD356" s="24">
        <f t="shared" si="2091"/>
        <v>0</v>
      </c>
      <c r="AE356" s="24">
        <f t="shared" ref="AE356:AE358" si="2092">C356</f>
        <v>0.59</v>
      </c>
      <c r="AF356" s="24">
        <v>42.85</v>
      </c>
      <c r="AG356" s="24">
        <f>AE356*AF356</f>
        <v>25.281500000000001</v>
      </c>
      <c r="AH356" s="24">
        <f>AG356-AI356</f>
        <v>25.281500000000001</v>
      </c>
      <c r="AI356" s="24">
        <v>0</v>
      </c>
      <c r="AJ356" s="24">
        <f t="shared" ref="AJ356:AJ358" si="2093">H356</f>
        <v>0.52</v>
      </c>
      <c r="AK356" s="24">
        <v>44.56</v>
      </c>
      <c r="AL356" s="24">
        <f>AJ356*AK356</f>
        <v>23.171200000000002</v>
      </c>
      <c r="AM356" s="24">
        <f>AL356-AN356</f>
        <v>23.171200000000002</v>
      </c>
      <c r="AN356" s="24">
        <v>0</v>
      </c>
      <c r="AO356" s="24">
        <f t="shared" si="1980"/>
        <v>1.1099999999999999</v>
      </c>
      <c r="AP356" s="24">
        <f t="shared" ref="AP356:AP357" si="2094">AG356+AL356</f>
        <v>48.452700000000007</v>
      </c>
      <c r="AQ356" s="24">
        <f t="shared" ref="AQ356:AQ357" si="2095">AH356+AM356</f>
        <v>48.452700000000007</v>
      </c>
      <c r="AR356" s="24">
        <f t="shared" ref="AR356:AR357" si="2096">AI356+AN356</f>
        <v>0</v>
      </c>
    </row>
    <row r="357" spans="1:44" ht="21" hidden="1" customHeight="1" x14ac:dyDescent="0.25">
      <c r="A357" s="17"/>
      <c r="B357" s="30" t="s">
        <v>25</v>
      </c>
      <c r="C357" s="24">
        <v>0.59</v>
      </c>
      <c r="D357" s="24">
        <v>32.270000000000003</v>
      </c>
      <c r="E357" s="24">
        <f>C357*D357</f>
        <v>19.039300000000001</v>
      </c>
      <c r="F357" s="24">
        <f>E357-G357</f>
        <v>19.039300000000001</v>
      </c>
      <c r="G357" s="24">
        <v>0</v>
      </c>
      <c r="H357" s="24">
        <v>0.52</v>
      </c>
      <c r="I357" s="24">
        <v>33.85</v>
      </c>
      <c r="J357" s="24">
        <f>H357*I357</f>
        <v>17.602</v>
      </c>
      <c r="K357" s="24">
        <f>J357-L357</f>
        <v>17.602</v>
      </c>
      <c r="L357" s="24">
        <v>0</v>
      </c>
      <c r="M357" s="24">
        <f t="shared" si="2086"/>
        <v>1.1099999999999999</v>
      </c>
      <c r="N357" s="24">
        <f t="shared" si="2087"/>
        <v>36.641300000000001</v>
      </c>
      <c r="O357" s="24">
        <f t="shared" si="2087"/>
        <v>36.641300000000001</v>
      </c>
      <c r="P357" s="24">
        <f t="shared" si="2087"/>
        <v>0</v>
      </c>
      <c r="Q357" s="24">
        <f t="shared" si="2088"/>
        <v>0.59</v>
      </c>
      <c r="R357" s="24">
        <v>33.85</v>
      </c>
      <c r="S357" s="24">
        <f>Q357*R357</f>
        <v>19.971499999999999</v>
      </c>
      <c r="T357" s="24">
        <f>S357-U357</f>
        <v>19.971499999999999</v>
      </c>
      <c r="U357" s="24">
        <v>0</v>
      </c>
      <c r="V357" s="24">
        <f t="shared" si="2089"/>
        <v>0.52</v>
      </c>
      <c r="W357" s="24">
        <v>35.200000000000003</v>
      </c>
      <c r="X357" s="24">
        <f>V357*W357</f>
        <v>18.304000000000002</v>
      </c>
      <c r="Y357" s="24">
        <f>X357-Z357</f>
        <v>18.304000000000002</v>
      </c>
      <c r="Z357" s="24">
        <v>0</v>
      </c>
      <c r="AA357" s="24">
        <f t="shared" si="2090"/>
        <v>1.1099999999999999</v>
      </c>
      <c r="AB357" s="24">
        <f t="shared" si="2091"/>
        <v>38.275500000000001</v>
      </c>
      <c r="AC357" s="24">
        <f t="shared" si="2091"/>
        <v>38.275500000000001</v>
      </c>
      <c r="AD357" s="24">
        <f t="shared" si="2091"/>
        <v>0</v>
      </c>
      <c r="AE357" s="24">
        <f t="shared" si="2092"/>
        <v>0.59</v>
      </c>
      <c r="AF357" s="24">
        <v>35.200000000000003</v>
      </c>
      <c r="AG357" s="24">
        <f>AE357*AF357</f>
        <v>20.768000000000001</v>
      </c>
      <c r="AH357" s="24">
        <f>AG357-AI357</f>
        <v>20.768000000000001</v>
      </c>
      <c r="AI357" s="24">
        <v>0</v>
      </c>
      <c r="AJ357" s="24">
        <f t="shared" si="2093"/>
        <v>0.52</v>
      </c>
      <c r="AK357" s="24">
        <v>36.61</v>
      </c>
      <c r="AL357" s="24">
        <f>AJ357*AK357</f>
        <v>19.037200000000002</v>
      </c>
      <c r="AM357" s="24">
        <f>AL357-AN357</f>
        <v>19.037200000000002</v>
      </c>
      <c r="AN357" s="24">
        <v>0</v>
      </c>
      <c r="AO357" s="24">
        <f t="shared" si="1980"/>
        <v>1.1099999999999999</v>
      </c>
      <c r="AP357" s="24">
        <f t="shared" si="2094"/>
        <v>39.805199999999999</v>
      </c>
      <c r="AQ357" s="24">
        <f t="shared" si="2095"/>
        <v>39.805199999999999</v>
      </c>
      <c r="AR357" s="24">
        <f t="shared" si="2096"/>
        <v>0</v>
      </c>
    </row>
    <row r="358" spans="1:44" ht="39" hidden="1" customHeight="1" x14ac:dyDescent="0.25">
      <c r="A358" s="17"/>
      <c r="B358" s="3" t="s">
        <v>157</v>
      </c>
      <c r="C358" s="24">
        <v>0.59</v>
      </c>
      <c r="D358" s="24">
        <v>32.270000000000003</v>
      </c>
      <c r="E358" s="24">
        <f>C358*D358*0.5</f>
        <v>9.5196500000000004</v>
      </c>
      <c r="F358" s="24">
        <f>E358</f>
        <v>9.5196500000000004</v>
      </c>
      <c r="G358" s="24">
        <v>0</v>
      </c>
      <c r="H358" s="24">
        <v>0.52</v>
      </c>
      <c r="I358" s="24">
        <v>33.85</v>
      </c>
      <c r="J358" s="24">
        <f>H358*I358*0.5</f>
        <v>8.8010000000000002</v>
      </c>
      <c r="K358" s="24">
        <f>J358</f>
        <v>8.8010000000000002</v>
      </c>
      <c r="L358" s="24">
        <v>0</v>
      </c>
      <c r="M358" s="24">
        <f t="shared" si="2086"/>
        <v>1.1099999999999999</v>
      </c>
      <c r="N358" s="24">
        <f>E358+J358</f>
        <v>18.320650000000001</v>
      </c>
      <c r="O358" s="24">
        <f>N358</f>
        <v>18.320650000000001</v>
      </c>
      <c r="P358" s="24">
        <v>0</v>
      </c>
      <c r="Q358" s="24">
        <f t="shared" si="2088"/>
        <v>0.59</v>
      </c>
      <c r="R358" s="24">
        <v>33.85</v>
      </c>
      <c r="S358" s="24">
        <f>Q358*R358*0.5</f>
        <v>9.9857499999999995</v>
      </c>
      <c r="T358" s="24">
        <f>S358</f>
        <v>9.9857499999999995</v>
      </c>
      <c r="U358" s="24">
        <v>0</v>
      </c>
      <c r="V358" s="24">
        <f t="shared" si="2089"/>
        <v>0.52</v>
      </c>
      <c r="W358" s="24">
        <v>35.200000000000003</v>
      </c>
      <c r="X358" s="24">
        <f>V358*W358*0.5</f>
        <v>9.152000000000001</v>
      </c>
      <c r="Y358" s="24">
        <f>X358</f>
        <v>9.152000000000001</v>
      </c>
      <c r="Z358" s="24">
        <v>0</v>
      </c>
      <c r="AA358" s="24">
        <f t="shared" si="2090"/>
        <v>1.1099999999999999</v>
      </c>
      <c r="AB358" s="24">
        <f>S358+X358</f>
        <v>19.13775</v>
      </c>
      <c r="AC358" s="24">
        <f>AB358</f>
        <v>19.13775</v>
      </c>
      <c r="AD358" s="24">
        <v>0</v>
      </c>
      <c r="AE358" s="24">
        <f t="shared" si="2092"/>
        <v>0.59</v>
      </c>
      <c r="AF358" s="24">
        <v>35.200000000000003</v>
      </c>
      <c r="AG358" s="24">
        <f>AE358*AF358*0.5</f>
        <v>10.384</v>
      </c>
      <c r="AH358" s="24">
        <f>AG358</f>
        <v>10.384</v>
      </c>
      <c r="AI358" s="24">
        <v>0</v>
      </c>
      <c r="AJ358" s="24">
        <f t="shared" si="2093"/>
        <v>0.52</v>
      </c>
      <c r="AK358" s="24">
        <v>36.61</v>
      </c>
      <c r="AL358" s="24">
        <f>AJ358*AK358*0.5</f>
        <v>9.5186000000000011</v>
      </c>
      <c r="AM358" s="24">
        <f>AL358</f>
        <v>9.5186000000000011</v>
      </c>
      <c r="AN358" s="24">
        <v>0</v>
      </c>
      <c r="AO358" s="24">
        <f t="shared" si="1980"/>
        <v>1.1099999999999999</v>
      </c>
      <c r="AP358" s="24">
        <f>AG358+AL358</f>
        <v>19.9026</v>
      </c>
      <c r="AQ358" s="24">
        <f>AP358</f>
        <v>19.9026</v>
      </c>
      <c r="AR358" s="24">
        <v>0</v>
      </c>
    </row>
    <row r="359" spans="1:44" s="15" customFormat="1" ht="17.45" customHeight="1" x14ac:dyDescent="0.25">
      <c r="A359" s="22" t="s">
        <v>68</v>
      </c>
      <c r="B359" s="10" t="s">
        <v>195</v>
      </c>
      <c r="C359" s="14"/>
      <c r="D359" s="8"/>
      <c r="E359" s="14">
        <f>E360+E361+E362+E363</f>
        <v>11.728400000000001</v>
      </c>
      <c r="F359" s="14">
        <f t="shared" ref="F359:AR359" si="2097">F360+F361+F362+F363</f>
        <v>11.728400000000001</v>
      </c>
      <c r="G359" s="14">
        <f t="shared" si="2097"/>
        <v>0</v>
      </c>
      <c r="H359" s="14">
        <f t="shared" si="2097"/>
        <v>0.24000000000000002</v>
      </c>
      <c r="I359" s="14"/>
      <c r="J359" s="14">
        <f t="shared" si="2097"/>
        <v>8.6230000000000011</v>
      </c>
      <c r="K359" s="14">
        <f t="shared" si="2097"/>
        <v>8.6230000000000011</v>
      </c>
      <c r="L359" s="14">
        <f t="shared" si="2097"/>
        <v>0</v>
      </c>
      <c r="M359" s="14">
        <f t="shared" si="2097"/>
        <v>0.6</v>
      </c>
      <c r="N359" s="14">
        <f t="shared" si="2097"/>
        <v>20.351399999999998</v>
      </c>
      <c r="O359" s="14">
        <f t="shared" si="2097"/>
        <v>20.351399999999998</v>
      </c>
      <c r="P359" s="14">
        <f t="shared" si="2097"/>
        <v>0</v>
      </c>
      <c r="Q359" s="14">
        <f t="shared" si="2097"/>
        <v>0.42000000000000004</v>
      </c>
      <c r="R359" s="14"/>
      <c r="S359" s="14">
        <f t="shared" si="2097"/>
        <v>14.141500000000001</v>
      </c>
      <c r="T359" s="14">
        <f t="shared" si="2097"/>
        <v>14.141500000000001</v>
      </c>
      <c r="U359" s="14">
        <f t="shared" si="2097"/>
        <v>0</v>
      </c>
      <c r="V359" s="14">
        <f t="shared" si="2097"/>
        <v>0.24000000000000002</v>
      </c>
      <c r="W359" s="14"/>
      <c r="X359" s="14">
        <f t="shared" si="2097"/>
        <v>8.9680000000000017</v>
      </c>
      <c r="Y359" s="14">
        <f t="shared" si="2097"/>
        <v>8.9680000000000017</v>
      </c>
      <c r="Z359" s="14">
        <f t="shared" si="2097"/>
        <v>0</v>
      </c>
      <c r="AA359" s="14">
        <f t="shared" si="2097"/>
        <v>0.66</v>
      </c>
      <c r="AB359" s="14">
        <f t="shared" si="2097"/>
        <v>23.109500000000001</v>
      </c>
      <c r="AC359" s="14">
        <f t="shared" si="2097"/>
        <v>23.109500000000001</v>
      </c>
      <c r="AD359" s="14">
        <f t="shared" si="2097"/>
        <v>0</v>
      </c>
      <c r="AE359" s="14">
        <f t="shared" si="2097"/>
        <v>0.42000000000000004</v>
      </c>
      <c r="AF359" s="14"/>
      <c r="AG359" s="14">
        <f t="shared" si="2097"/>
        <v>14.706999999999999</v>
      </c>
      <c r="AH359" s="14">
        <f t="shared" si="2097"/>
        <v>14.706999999999999</v>
      </c>
      <c r="AI359" s="14">
        <f t="shared" si="2097"/>
        <v>0</v>
      </c>
      <c r="AJ359" s="14">
        <f t="shared" si="2097"/>
        <v>0.24000000000000002</v>
      </c>
      <c r="AK359" s="14"/>
      <c r="AL359" s="14">
        <f t="shared" si="2097"/>
        <v>9.3262</v>
      </c>
      <c r="AM359" s="14">
        <f t="shared" si="2097"/>
        <v>9.3262</v>
      </c>
      <c r="AN359" s="14">
        <f t="shared" si="2097"/>
        <v>0</v>
      </c>
      <c r="AO359" s="14">
        <f t="shared" si="2097"/>
        <v>0.66</v>
      </c>
      <c r="AP359" s="14">
        <f t="shared" si="2097"/>
        <v>24.033200000000001</v>
      </c>
      <c r="AQ359" s="14">
        <f t="shared" si="2097"/>
        <v>24.033200000000001</v>
      </c>
      <c r="AR359" s="14">
        <f t="shared" si="2097"/>
        <v>0</v>
      </c>
    </row>
    <row r="360" spans="1:44" ht="33.6" customHeight="1" x14ac:dyDescent="0.25">
      <c r="A360" s="17"/>
      <c r="B360" s="3" t="s">
        <v>191</v>
      </c>
      <c r="C360" s="24">
        <v>0.12</v>
      </c>
      <c r="D360" s="24">
        <v>39.28</v>
      </c>
      <c r="E360" s="24">
        <f>C360*D360</f>
        <v>4.7135999999999996</v>
      </c>
      <c r="F360" s="24">
        <f>E360-G360</f>
        <v>4.7135999999999996</v>
      </c>
      <c r="G360" s="24">
        <v>0</v>
      </c>
      <c r="H360" s="24">
        <v>0.12</v>
      </c>
      <c r="I360" s="24">
        <v>41.2</v>
      </c>
      <c r="J360" s="24">
        <f>H360*I360</f>
        <v>4.944</v>
      </c>
      <c r="K360" s="24">
        <f>J360-L360</f>
        <v>4.944</v>
      </c>
      <c r="L360" s="24">
        <v>0</v>
      </c>
      <c r="M360" s="24">
        <f t="shared" si="2086"/>
        <v>0.24</v>
      </c>
      <c r="N360" s="24">
        <f t="shared" ref="N360:N362" si="2098">E360+J360</f>
        <v>9.6575999999999986</v>
      </c>
      <c r="O360" s="24">
        <f t="shared" ref="O360:O362" si="2099">F360+K360</f>
        <v>9.6575999999999986</v>
      </c>
      <c r="P360" s="24">
        <f t="shared" ref="P360:P362" si="2100">G360+L360</f>
        <v>0</v>
      </c>
      <c r="Q360" s="24">
        <f t="shared" ref="Q360" si="2101">C360</f>
        <v>0.12</v>
      </c>
      <c r="R360" s="24">
        <v>41.2</v>
      </c>
      <c r="S360" s="24">
        <f>Q360*R360</f>
        <v>4.944</v>
      </c>
      <c r="T360" s="24">
        <f>S360-U360</f>
        <v>4.944</v>
      </c>
      <c r="U360" s="24">
        <v>0</v>
      </c>
      <c r="V360" s="24">
        <f>H360</f>
        <v>0.12</v>
      </c>
      <c r="W360" s="24">
        <v>42.85</v>
      </c>
      <c r="X360" s="24">
        <f>V360*W360</f>
        <v>5.1420000000000003</v>
      </c>
      <c r="Y360" s="24">
        <f>X360-Z360</f>
        <v>5.1420000000000003</v>
      </c>
      <c r="Z360" s="24">
        <v>0</v>
      </c>
      <c r="AA360" s="24">
        <f>Q360+V360</f>
        <v>0.24</v>
      </c>
      <c r="AB360" s="24">
        <f t="shared" ref="AB360:AB363" si="2102">S360+X360</f>
        <v>10.086</v>
      </c>
      <c r="AC360" s="24">
        <f t="shared" ref="AC360:AC363" si="2103">T360+Y360</f>
        <v>10.086</v>
      </c>
      <c r="AD360" s="24">
        <f t="shared" ref="AD360:AD363" si="2104">U360+Z360</f>
        <v>0</v>
      </c>
      <c r="AE360" s="24">
        <f t="shared" ref="AE360" si="2105">C360</f>
        <v>0.12</v>
      </c>
      <c r="AF360" s="24">
        <v>42.85</v>
      </c>
      <c r="AG360" s="24">
        <f>AE360*AF360</f>
        <v>5.1420000000000003</v>
      </c>
      <c r="AH360" s="24">
        <f>AG360-AI360</f>
        <v>5.1420000000000003</v>
      </c>
      <c r="AI360" s="24">
        <v>0</v>
      </c>
      <c r="AJ360" s="24">
        <f t="shared" ref="AJ360:AJ363" si="2106">H360</f>
        <v>0.12</v>
      </c>
      <c r="AK360" s="24">
        <v>44.56</v>
      </c>
      <c r="AL360" s="24">
        <f>AJ360*AK360</f>
        <v>5.3472</v>
      </c>
      <c r="AM360" s="24">
        <f>AL360-AN360</f>
        <v>5.3472</v>
      </c>
      <c r="AN360" s="24">
        <v>0</v>
      </c>
      <c r="AO360" s="24">
        <f t="shared" si="1980"/>
        <v>0.24</v>
      </c>
      <c r="AP360" s="24">
        <f t="shared" ref="AP360:AP363" si="2107">AG360+AL360</f>
        <v>10.4892</v>
      </c>
      <c r="AQ360" s="24">
        <f t="shared" ref="AQ360:AQ363" si="2108">AH360+AM360</f>
        <v>10.4892</v>
      </c>
      <c r="AR360" s="24">
        <f t="shared" ref="AR360:AR363" si="2109">AI360+AN360</f>
        <v>0</v>
      </c>
    </row>
    <row r="361" spans="1:44" ht="34.15" customHeight="1" x14ac:dyDescent="0.25">
      <c r="A361" s="17"/>
      <c r="B361" s="3" t="s">
        <v>192</v>
      </c>
      <c r="C361" s="24">
        <v>0.08</v>
      </c>
      <c r="D361" s="24">
        <v>39.28</v>
      </c>
      <c r="E361" s="24">
        <f>C361*D361</f>
        <v>3.1424000000000003</v>
      </c>
      <c r="F361" s="24">
        <f>E361-G361</f>
        <v>3.1424000000000003</v>
      </c>
      <c r="G361" s="24">
        <v>0</v>
      </c>
      <c r="H361" s="24">
        <v>0.04</v>
      </c>
      <c r="I361" s="24">
        <v>41.2</v>
      </c>
      <c r="J361" s="24">
        <f>H361*I361</f>
        <v>1.6480000000000001</v>
      </c>
      <c r="K361" s="24">
        <f>J361-L361</f>
        <v>1.6480000000000001</v>
      </c>
      <c r="L361" s="24">
        <v>0</v>
      </c>
      <c r="M361" s="24">
        <f t="shared" ref="M361:M363" si="2110">C361+H361</f>
        <v>0.12</v>
      </c>
      <c r="N361" s="24">
        <f t="shared" si="2098"/>
        <v>4.7904</v>
      </c>
      <c r="O361" s="24">
        <f t="shared" si="2099"/>
        <v>4.7904</v>
      </c>
      <c r="P361" s="24">
        <f t="shared" si="2100"/>
        <v>0</v>
      </c>
      <c r="Q361" s="24">
        <v>0.1</v>
      </c>
      <c r="R361" s="24">
        <v>41.2</v>
      </c>
      <c r="S361" s="24">
        <f>Q361*R361</f>
        <v>4.12</v>
      </c>
      <c r="T361" s="24">
        <f>S361-U361</f>
        <v>4.12</v>
      </c>
      <c r="U361" s="24">
        <v>0</v>
      </c>
      <c r="V361" s="24">
        <f t="shared" ref="V361:V363" si="2111">H361</f>
        <v>0.04</v>
      </c>
      <c r="W361" s="24">
        <v>42.85</v>
      </c>
      <c r="X361" s="24">
        <f>V361*W361</f>
        <v>1.7140000000000002</v>
      </c>
      <c r="Y361" s="24">
        <f>X361-Z361</f>
        <v>1.7140000000000002</v>
      </c>
      <c r="Z361" s="24">
        <v>0</v>
      </c>
      <c r="AA361" s="24">
        <f t="shared" ref="AA361:AA363" si="2112">Q361+V361</f>
        <v>0.14000000000000001</v>
      </c>
      <c r="AB361" s="24">
        <f t="shared" si="2102"/>
        <v>5.8340000000000005</v>
      </c>
      <c r="AC361" s="24">
        <f t="shared" si="2103"/>
        <v>5.8340000000000005</v>
      </c>
      <c r="AD361" s="24">
        <f t="shared" si="2104"/>
        <v>0</v>
      </c>
      <c r="AE361" s="24">
        <v>0.1</v>
      </c>
      <c r="AF361" s="24">
        <v>42.85</v>
      </c>
      <c r="AG361" s="24">
        <f>AE361*AF361</f>
        <v>4.2850000000000001</v>
      </c>
      <c r="AH361" s="24">
        <f>AG361-AI361</f>
        <v>4.2850000000000001</v>
      </c>
      <c r="AI361" s="24">
        <v>0</v>
      </c>
      <c r="AJ361" s="24">
        <f t="shared" si="2106"/>
        <v>0.04</v>
      </c>
      <c r="AK361" s="24">
        <v>44.56</v>
      </c>
      <c r="AL361" s="24">
        <f>AJ361*AK361</f>
        <v>1.7824000000000002</v>
      </c>
      <c r="AM361" s="24">
        <f>AL361-AN361</f>
        <v>1.7824000000000002</v>
      </c>
      <c r="AN361" s="24">
        <v>0</v>
      </c>
      <c r="AO361" s="24">
        <f t="shared" ref="AO361:AO363" si="2113">AE361+AJ361</f>
        <v>0.14000000000000001</v>
      </c>
      <c r="AP361" s="24">
        <f t="shared" si="2107"/>
        <v>6.0674000000000001</v>
      </c>
      <c r="AQ361" s="24">
        <f t="shared" si="2108"/>
        <v>6.0674000000000001</v>
      </c>
      <c r="AR361" s="24">
        <f t="shared" si="2109"/>
        <v>0</v>
      </c>
    </row>
    <row r="362" spans="1:44" ht="36.6" customHeight="1" x14ac:dyDescent="0.25">
      <c r="A362" s="17"/>
      <c r="B362" s="3" t="s">
        <v>193</v>
      </c>
      <c r="C362" s="24">
        <v>0.08</v>
      </c>
      <c r="D362" s="24">
        <v>32.270000000000003</v>
      </c>
      <c r="E362" s="24">
        <f>C362*D362</f>
        <v>2.5816000000000003</v>
      </c>
      <c r="F362" s="24">
        <f>E362-G362</f>
        <v>2.5816000000000003</v>
      </c>
      <c r="G362" s="24">
        <v>0</v>
      </c>
      <c r="H362" s="24">
        <v>0.04</v>
      </c>
      <c r="I362" s="24">
        <v>33.85</v>
      </c>
      <c r="J362" s="24">
        <f>H362*I362</f>
        <v>1.3540000000000001</v>
      </c>
      <c r="K362" s="24">
        <f>J362-L362</f>
        <v>1.3540000000000001</v>
      </c>
      <c r="L362" s="24">
        <v>0</v>
      </c>
      <c r="M362" s="24">
        <f t="shared" si="2110"/>
        <v>0.12</v>
      </c>
      <c r="N362" s="24">
        <f t="shared" si="2098"/>
        <v>3.9356000000000004</v>
      </c>
      <c r="O362" s="24">
        <f t="shared" si="2099"/>
        <v>3.9356000000000004</v>
      </c>
      <c r="P362" s="24">
        <f t="shared" si="2100"/>
        <v>0</v>
      </c>
      <c r="Q362" s="24">
        <v>0.1</v>
      </c>
      <c r="R362" s="24">
        <v>33.85</v>
      </c>
      <c r="S362" s="24">
        <f>Q362*R362</f>
        <v>3.3850000000000002</v>
      </c>
      <c r="T362" s="24">
        <f>S362-U362</f>
        <v>3.3850000000000002</v>
      </c>
      <c r="U362" s="24">
        <v>0</v>
      </c>
      <c r="V362" s="24">
        <f t="shared" si="2111"/>
        <v>0.04</v>
      </c>
      <c r="W362" s="24">
        <v>35.200000000000003</v>
      </c>
      <c r="X362" s="24">
        <f>V362*W362</f>
        <v>1.4080000000000001</v>
      </c>
      <c r="Y362" s="24">
        <f>X362-Z362</f>
        <v>1.4080000000000001</v>
      </c>
      <c r="Z362" s="24">
        <v>0</v>
      </c>
      <c r="AA362" s="24">
        <f t="shared" si="2112"/>
        <v>0.14000000000000001</v>
      </c>
      <c r="AB362" s="24">
        <f t="shared" si="2102"/>
        <v>4.7930000000000001</v>
      </c>
      <c r="AC362" s="24">
        <f t="shared" si="2103"/>
        <v>4.7930000000000001</v>
      </c>
      <c r="AD362" s="24">
        <f t="shared" si="2104"/>
        <v>0</v>
      </c>
      <c r="AE362" s="24">
        <v>0.1</v>
      </c>
      <c r="AF362" s="24">
        <v>35.200000000000003</v>
      </c>
      <c r="AG362" s="24">
        <f>AE362*AF362</f>
        <v>3.5200000000000005</v>
      </c>
      <c r="AH362" s="24">
        <f>AG362-AI362</f>
        <v>3.5200000000000005</v>
      </c>
      <c r="AI362" s="24">
        <v>0</v>
      </c>
      <c r="AJ362" s="24">
        <f t="shared" si="2106"/>
        <v>0.04</v>
      </c>
      <c r="AK362" s="24">
        <v>36.61</v>
      </c>
      <c r="AL362" s="24">
        <f>AJ362*AK362</f>
        <v>1.4643999999999999</v>
      </c>
      <c r="AM362" s="24">
        <f>AL362-AN362</f>
        <v>1.4643999999999999</v>
      </c>
      <c r="AN362" s="24">
        <v>0</v>
      </c>
      <c r="AO362" s="24">
        <f t="shared" si="2113"/>
        <v>0.14000000000000001</v>
      </c>
      <c r="AP362" s="24">
        <f t="shared" si="2107"/>
        <v>4.9844000000000008</v>
      </c>
      <c r="AQ362" s="24">
        <f t="shared" si="2108"/>
        <v>4.9844000000000008</v>
      </c>
      <c r="AR362" s="24">
        <f t="shared" si="2109"/>
        <v>0</v>
      </c>
    </row>
    <row r="363" spans="1:44" ht="57" customHeight="1" x14ac:dyDescent="0.25">
      <c r="A363" s="17"/>
      <c r="B363" s="3" t="s">
        <v>194</v>
      </c>
      <c r="C363" s="24">
        <v>0.08</v>
      </c>
      <c r="D363" s="24">
        <v>32.270000000000003</v>
      </c>
      <c r="E363" s="24">
        <f>C363*D363*0.5</f>
        <v>1.2908000000000002</v>
      </c>
      <c r="F363" s="24">
        <f>E363-G363</f>
        <v>1.2908000000000002</v>
      </c>
      <c r="G363" s="24">
        <v>0</v>
      </c>
      <c r="H363" s="24">
        <v>0.04</v>
      </c>
      <c r="I363" s="24">
        <v>33.85</v>
      </c>
      <c r="J363" s="24">
        <f>H363*I363*0.5</f>
        <v>0.67700000000000005</v>
      </c>
      <c r="K363" s="24">
        <f>J363-L363</f>
        <v>0.67700000000000005</v>
      </c>
      <c r="L363" s="24">
        <v>0</v>
      </c>
      <c r="M363" s="24">
        <f t="shared" si="2110"/>
        <v>0.12</v>
      </c>
      <c r="N363" s="24">
        <f>E363+J363</f>
        <v>1.9678000000000002</v>
      </c>
      <c r="O363" s="24">
        <f>K363+F363</f>
        <v>1.9678000000000002</v>
      </c>
      <c r="P363" s="24">
        <f>L363+G363</f>
        <v>0</v>
      </c>
      <c r="Q363" s="24">
        <v>0.1</v>
      </c>
      <c r="R363" s="24">
        <v>33.85</v>
      </c>
      <c r="S363" s="24">
        <f>Q363*R363*0.5</f>
        <v>1.6925000000000001</v>
      </c>
      <c r="T363" s="24">
        <f>S363-U363</f>
        <v>1.6925000000000001</v>
      </c>
      <c r="U363" s="24">
        <v>0</v>
      </c>
      <c r="V363" s="24">
        <f t="shared" si="2111"/>
        <v>0.04</v>
      </c>
      <c r="W363" s="24">
        <v>35.200000000000003</v>
      </c>
      <c r="X363" s="24">
        <f>V363*W363*0.5</f>
        <v>0.70400000000000007</v>
      </c>
      <c r="Y363" s="24">
        <f>X363-Z363</f>
        <v>0.70400000000000007</v>
      </c>
      <c r="Z363" s="24">
        <v>0</v>
      </c>
      <c r="AA363" s="24">
        <f t="shared" si="2112"/>
        <v>0.14000000000000001</v>
      </c>
      <c r="AB363" s="24">
        <f t="shared" si="2102"/>
        <v>2.3965000000000001</v>
      </c>
      <c r="AC363" s="24">
        <f t="shared" si="2103"/>
        <v>2.3965000000000001</v>
      </c>
      <c r="AD363" s="24">
        <f t="shared" si="2104"/>
        <v>0</v>
      </c>
      <c r="AE363" s="24">
        <v>0.1</v>
      </c>
      <c r="AF363" s="24">
        <v>35.200000000000003</v>
      </c>
      <c r="AG363" s="24">
        <f>AE363*AF363*0.5</f>
        <v>1.7600000000000002</v>
      </c>
      <c r="AH363" s="24">
        <f>AG363-AI363</f>
        <v>1.7600000000000002</v>
      </c>
      <c r="AI363" s="24">
        <v>0</v>
      </c>
      <c r="AJ363" s="24">
        <f t="shared" si="2106"/>
        <v>0.04</v>
      </c>
      <c r="AK363" s="24">
        <v>36.61</v>
      </c>
      <c r="AL363" s="24">
        <f>AJ363*AK363*0.5</f>
        <v>0.73219999999999996</v>
      </c>
      <c r="AM363" s="24">
        <f>AL363-AN363</f>
        <v>0.73219999999999996</v>
      </c>
      <c r="AN363" s="24">
        <v>0</v>
      </c>
      <c r="AO363" s="24">
        <f t="shared" si="2113"/>
        <v>0.14000000000000001</v>
      </c>
      <c r="AP363" s="24">
        <f t="shared" si="2107"/>
        <v>2.4922000000000004</v>
      </c>
      <c r="AQ363" s="24">
        <f t="shared" si="2108"/>
        <v>2.4922000000000004</v>
      </c>
      <c r="AR363" s="24">
        <f t="shared" si="2109"/>
        <v>0</v>
      </c>
    </row>
    <row r="364" spans="1:44" s="15" customFormat="1" hidden="1" x14ac:dyDescent="0.25">
      <c r="A364" s="22" t="s">
        <v>69</v>
      </c>
      <c r="B364" s="5" t="s">
        <v>58</v>
      </c>
      <c r="C364" s="8"/>
      <c r="D364" s="8"/>
      <c r="E364" s="8">
        <f>E365+E366+E367</f>
        <v>73.6554</v>
      </c>
      <c r="F364" s="8">
        <f>F365+F366+F367</f>
        <v>63.711921000000004</v>
      </c>
      <c r="G364" s="8">
        <f>G365+G366+G367</f>
        <v>9.943479</v>
      </c>
      <c r="H364" s="8"/>
      <c r="I364" s="8"/>
      <c r="J364" s="8">
        <f>J365+J366+J367</f>
        <v>51.506000000000007</v>
      </c>
      <c r="K364" s="8">
        <f>K365+K366+K367</f>
        <v>44.552689999999998</v>
      </c>
      <c r="L364" s="8">
        <f>L365+L366+L367</f>
        <v>6.953310000000001</v>
      </c>
      <c r="M364" s="8"/>
      <c r="N364" s="8">
        <f>N365+N366+N367</f>
        <v>125.16140000000001</v>
      </c>
      <c r="O364" s="8">
        <f>O365+O366+O367</f>
        <v>108.264611</v>
      </c>
      <c r="P364" s="8">
        <f>P365+P366+P367</f>
        <v>16.896789000000002</v>
      </c>
      <c r="Q364" s="8"/>
      <c r="R364" s="8"/>
      <c r="S364" s="8">
        <f>S365+S366+S367</f>
        <v>77.259</v>
      </c>
      <c r="T364" s="8">
        <f>T365+T366+T367</f>
        <v>66.829035000000005</v>
      </c>
      <c r="U364" s="8">
        <f>U365+U366+U367</f>
        <v>10.429965000000001</v>
      </c>
      <c r="V364" s="8"/>
      <c r="W364" s="8"/>
      <c r="X364" s="8">
        <f>X365+X366+X367</f>
        <v>53.564000000000007</v>
      </c>
      <c r="Y364" s="8">
        <f>Y365+Y366+Y367</f>
        <v>46.332860000000011</v>
      </c>
      <c r="Z364" s="8">
        <f>Z365+Z366+Z367</f>
        <v>7.2311400000000017</v>
      </c>
      <c r="AA364" s="8"/>
      <c r="AB364" s="8">
        <f>AB365+AB366+AB367</f>
        <v>130.82300000000001</v>
      </c>
      <c r="AC364" s="8">
        <f>AC365+AC366+AC367</f>
        <v>113.16189500000002</v>
      </c>
      <c r="AD364" s="8">
        <f>AD365+AD366+AD367</f>
        <v>17.661105000000003</v>
      </c>
      <c r="AE364" s="8"/>
      <c r="AF364" s="8"/>
      <c r="AG364" s="8">
        <f>AG365+AG366+AG367</f>
        <v>80.346000000000004</v>
      </c>
      <c r="AH364" s="8">
        <f>AH365+AH366+AH367</f>
        <v>69.499290000000002</v>
      </c>
      <c r="AI364" s="8">
        <f>AI365+AI366+AI367</f>
        <v>10.846710000000002</v>
      </c>
      <c r="AJ364" s="8"/>
      <c r="AK364" s="8"/>
      <c r="AL364" s="8">
        <f>AL365+AL366+AL367</f>
        <v>55.706000000000003</v>
      </c>
      <c r="AM364" s="8">
        <f>AM365+AM366+AM367</f>
        <v>48.185690000000008</v>
      </c>
      <c r="AN364" s="8">
        <f>AN365+AN366+AN367</f>
        <v>7.520310000000002</v>
      </c>
      <c r="AO364" s="8"/>
      <c r="AP364" s="8">
        <f>AP365+AP366+AP367</f>
        <v>136.05200000000002</v>
      </c>
      <c r="AQ364" s="8">
        <f>AQ365+AQ366+AQ367</f>
        <v>117.68498000000001</v>
      </c>
      <c r="AR364" s="8">
        <f>AR365+AR366+AR367</f>
        <v>18.36702</v>
      </c>
    </row>
    <row r="365" spans="1:44" hidden="1" x14ac:dyDescent="0.25">
      <c r="A365" s="17"/>
      <c r="B365" s="30" t="s">
        <v>23</v>
      </c>
      <c r="C365" s="24">
        <v>0.84</v>
      </c>
      <c r="D365" s="24">
        <v>39.28</v>
      </c>
      <c r="E365" s="24">
        <f>C365*D365</f>
        <v>32.995199999999997</v>
      </c>
      <c r="F365" s="24">
        <f>E365-G365</f>
        <v>28.540847999999997</v>
      </c>
      <c r="G365" s="24">
        <f>E365*13.5%</f>
        <v>4.4543520000000001</v>
      </c>
      <c r="H365" s="24">
        <v>0.56000000000000005</v>
      </c>
      <c r="I365" s="24">
        <v>41.2</v>
      </c>
      <c r="J365" s="24">
        <f>H365*I365</f>
        <v>23.072000000000003</v>
      </c>
      <c r="K365" s="24">
        <f>J365-L365</f>
        <v>19.957280000000001</v>
      </c>
      <c r="L365" s="24">
        <f>J365*13.5%</f>
        <v>3.1147200000000006</v>
      </c>
      <c r="M365" s="24">
        <f t="shared" si="2086"/>
        <v>1.4</v>
      </c>
      <c r="N365" s="24">
        <f t="shared" ref="N365:P366" si="2114">E365+J365</f>
        <v>56.0672</v>
      </c>
      <c r="O365" s="24">
        <f t="shared" si="2114"/>
        <v>48.498127999999994</v>
      </c>
      <c r="P365" s="24">
        <f t="shared" si="2114"/>
        <v>7.5690720000000002</v>
      </c>
      <c r="Q365" s="24">
        <f t="shared" ref="Q365:Q367" si="2115">C365</f>
        <v>0.84</v>
      </c>
      <c r="R365" s="24">
        <v>41.2</v>
      </c>
      <c r="S365" s="24">
        <f>Q365*R365</f>
        <v>34.608000000000004</v>
      </c>
      <c r="T365" s="24">
        <f>S365-U365</f>
        <v>29.935920000000003</v>
      </c>
      <c r="U365" s="24">
        <f>S365*13.5%</f>
        <v>4.6720800000000011</v>
      </c>
      <c r="V365" s="24">
        <f t="shared" ref="V365:V367" si="2116">H365</f>
        <v>0.56000000000000005</v>
      </c>
      <c r="W365" s="24">
        <v>42.85</v>
      </c>
      <c r="X365" s="24">
        <f>V365*W365</f>
        <v>23.996000000000002</v>
      </c>
      <c r="Y365" s="24">
        <f>X365-Z365</f>
        <v>20.756540000000001</v>
      </c>
      <c r="Z365" s="24">
        <f>X365*13.5%</f>
        <v>3.2394600000000007</v>
      </c>
      <c r="AA365" s="24">
        <f t="shared" ref="AA365:AA367" si="2117">Q365+V365</f>
        <v>1.4</v>
      </c>
      <c r="AB365" s="24">
        <f t="shared" ref="AB365:AD367" si="2118">S365+X365</f>
        <v>58.604000000000006</v>
      </c>
      <c r="AC365" s="24">
        <f t="shared" si="2118"/>
        <v>50.692460000000004</v>
      </c>
      <c r="AD365" s="24">
        <f t="shared" si="2118"/>
        <v>7.9115400000000022</v>
      </c>
      <c r="AE365" s="24">
        <f t="shared" ref="AE365:AE367" si="2119">C365</f>
        <v>0.84</v>
      </c>
      <c r="AF365" s="24">
        <v>42.85</v>
      </c>
      <c r="AG365" s="24">
        <f>AE365*AF365</f>
        <v>35.994</v>
      </c>
      <c r="AH365" s="24">
        <f>AG365-AI365</f>
        <v>31.134810000000002</v>
      </c>
      <c r="AI365" s="24">
        <f>AG365*13.5%</f>
        <v>4.8591899999999999</v>
      </c>
      <c r="AJ365" s="24">
        <f t="shared" ref="AJ365:AJ367" si="2120">H365</f>
        <v>0.56000000000000005</v>
      </c>
      <c r="AK365" s="24">
        <v>44.56</v>
      </c>
      <c r="AL365" s="24">
        <f>AJ365*AK365</f>
        <v>24.953600000000005</v>
      </c>
      <c r="AM365" s="24">
        <f>AL365-AN365</f>
        <v>21.584864000000003</v>
      </c>
      <c r="AN365" s="24">
        <f>AL365*13.5%</f>
        <v>3.3687360000000011</v>
      </c>
      <c r="AO365" s="24">
        <f t="shared" si="1980"/>
        <v>1.4</v>
      </c>
      <c r="AP365" s="24">
        <f t="shared" ref="AP365:AP367" si="2121">AG365+AL365</f>
        <v>60.947600000000008</v>
      </c>
      <c r="AQ365" s="24">
        <f t="shared" ref="AQ365:AQ367" si="2122">AH365+AM365</f>
        <v>52.719674000000005</v>
      </c>
      <c r="AR365" s="24">
        <f t="shared" ref="AR365:AR367" si="2123">AI365+AN365</f>
        <v>8.2279260000000001</v>
      </c>
    </row>
    <row r="366" spans="1:44" hidden="1" x14ac:dyDescent="0.25">
      <c r="A366" s="17"/>
      <c r="B366" s="30" t="s">
        <v>25</v>
      </c>
      <c r="C366" s="24">
        <v>0.84</v>
      </c>
      <c r="D366" s="24">
        <v>32.270000000000003</v>
      </c>
      <c r="E366" s="24">
        <f>C366*D366</f>
        <v>27.106800000000003</v>
      </c>
      <c r="F366" s="24">
        <f>E366-G366</f>
        <v>23.447382000000005</v>
      </c>
      <c r="G366" s="24">
        <f>E366*13.5%</f>
        <v>3.6594180000000005</v>
      </c>
      <c r="H366" s="24">
        <v>0.56000000000000005</v>
      </c>
      <c r="I366" s="24">
        <v>33.85</v>
      </c>
      <c r="J366" s="24">
        <f>H366*I366</f>
        <v>18.956000000000003</v>
      </c>
      <c r="K366" s="24">
        <f>J366-L366</f>
        <v>16.396940000000001</v>
      </c>
      <c r="L366" s="24">
        <f>J366*13.5%</f>
        <v>2.5590600000000006</v>
      </c>
      <c r="M366" s="24">
        <f t="shared" si="2086"/>
        <v>1.4</v>
      </c>
      <c r="N366" s="24">
        <f t="shared" si="2114"/>
        <v>46.06280000000001</v>
      </c>
      <c r="O366" s="24">
        <f t="shared" si="2114"/>
        <v>39.844322000000005</v>
      </c>
      <c r="P366" s="24">
        <f t="shared" si="2114"/>
        <v>6.2184780000000011</v>
      </c>
      <c r="Q366" s="24">
        <f t="shared" si="2115"/>
        <v>0.84</v>
      </c>
      <c r="R366" s="24">
        <v>33.85</v>
      </c>
      <c r="S366" s="24">
        <f>Q366*R366</f>
        <v>28.434000000000001</v>
      </c>
      <c r="T366" s="24">
        <f>S366-U366</f>
        <v>24.595410000000001</v>
      </c>
      <c r="U366" s="24">
        <f>S366*13.5%</f>
        <v>3.8385900000000004</v>
      </c>
      <c r="V366" s="24">
        <f t="shared" si="2116"/>
        <v>0.56000000000000005</v>
      </c>
      <c r="W366" s="24">
        <v>35.200000000000003</v>
      </c>
      <c r="X366" s="24">
        <f>V366*W366</f>
        <v>19.712000000000003</v>
      </c>
      <c r="Y366" s="24">
        <f>X366-Z366</f>
        <v>17.050880000000003</v>
      </c>
      <c r="Z366" s="24">
        <f>X366*13.5%</f>
        <v>2.6611200000000008</v>
      </c>
      <c r="AA366" s="24">
        <f t="shared" si="2117"/>
        <v>1.4</v>
      </c>
      <c r="AB366" s="24">
        <f t="shared" si="2118"/>
        <v>48.146000000000001</v>
      </c>
      <c r="AC366" s="24">
        <f t="shared" si="2118"/>
        <v>41.646290000000008</v>
      </c>
      <c r="AD366" s="24">
        <f t="shared" si="2118"/>
        <v>6.4997100000000012</v>
      </c>
      <c r="AE366" s="24">
        <f t="shared" si="2119"/>
        <v>0.84</v>
      </c>
      <c r="AF366" s="24">
        <v>35.200000000000003</v>
      </c>
      <c r="AG366" s="24">
        <f>AE366*AF366</f>
        <v>29.568000000000001</v>
      </c>
      <c r="AH366" s="24">
        <f>AG366-AI366</f>
        <v>25.576320000000003</v>
      </c>
      <c r="AI366" s="24">
        <f>AG366*13.5%</f>
        <v>3.9916800000000006</v>
      </c>
      <c r="AJ366" s="24">
        <f t="shared" si="2120"/>
        <v>0.56000000000000005</v>
      </c>
      <c r="AK366" s="24">
        <v>36.61</v>
      </c>
      <c r="AL366" s="24">
        <f>AJ366*AK366</f>
        <v>20.501600000000003</v>
      </c>
      <c r="AM366" s="24">
        <f>AL366-AN366</f>
        <v>17.733884000000003</v>
      </c>
      <c r="AN366" s="24">
        <f>AL366*13.5%</f>
        <v>2.7677160000000005</v>
      </c>
      <c r="AO366" s="24">
        <f t="shared" si="1980"/>
        <v>1.4</v>
      </c>
      <c r="AP366" s="24">
        <f t="shared" si="2121"/>
        <v>50.069600000000008</v>
      </c>
      <c r="AQ366" s="24">
        <f t="shared" si="2122"/>
        <v>43.310204000000006</v>
      </c>
      <c r="AR366" s="24">
        <f t="shared" si="2123"/>
        <v>6.7593960000000006</v>
      </c>
    </row>
    <row r="367" spans="1:44" ht="31.5" hidden="1" x14ac:dyDescent="0.25">
      <c r="A367" s="17"/>
      <c r="B367" s="3" t="s">
        <v>157</v>
      </c>
      <c r="C367" s="24">
        <v>0.84</v>
      </c>
      <c r="D367" s="24">
        <v>32.270000000000003</v>
      </c>
      <c r="E367" s="24">
        <f>C367*D367*0.5</f>
        <v>13.553400000000002</v>
      </c>
      <c r="F367" s="24">
        <f>E367-G367</f>
        <v>11.723691000000002</v>
      </c>
      <c r="G367" s="24">
        <f>E367*13.5%</f>
        <v>1.8297090000000003</v>
      </c>
      <c r="H367" s="24">
        <v>0.56000000000000005</v>
      </c>
      <c r="I367" s="24">
        <v>33.85</v>
      </c>
      <c r="J367" s="24">
        <f>H367*I367*0.5</f>
        <v>9.4780000000000015</v>
      </c>
      <c r="K367" s="24">
        <f>J367-L367</f>
        <v>8.1984700000000004</v>
      </c>
      <c r="L367" s="24">
        <f>J367*13.5%</f>
        <v>1.2795300000000003</v>
      </c>
      <c r="M367" s="24">
        <f t="shared" si="2086"/>
        <v>1.4</v>
      </c>
      <c r="N367" s="24">
        <f>E367+J367</f>
        <v>23.031400000000005</v>
      </c>
      <c r="O367" s="24">
        <f>K367+F367</f>
        <v>19.922161000000003</v>
      </c>
      <c r="P367" s="24">
        <f>L367+G367</f>
        <v>3.1092390000000005</v>
      </c>
      <c r="Q367" s="24">
        <f t="shared" si="2115"/>
        <v>0.84</v>
      </c>
      <c r="R367" s="24">
        <v>33.85</v>
      </c>
      <c r="S367" s="24">
        <f>Q367*R367*0.5</f>
        <v>14.217000000000001</v>
      </c>
      <c r="T367" s="24">
        <f>S367-U367</f>
        <v>12.297705000000001</v>
      </c>
      <c r="U367" s="24">
        <f>S367*13.5%</f>
        <v>1.9192950000000002</v>
      </c>
      <c r="V367" s="24">
        <f t="shared" si="2116"/>
        <v>0.56000000000000005</v>
      </c>
      <c r="W367" s="24">
        <v>35.200000000000003</v>
      </c>
      <c r="X367" s="24">
        <f>V367*W367*0.5</f>
        <v>9.8560000000000016</v>
      </c>
      <c r="Y367" s="24">
        <f>X367-Z367</f>
        <v>8.5254400000000015</v>
      </c>
      <c r="Z367" s="24">
        <f>X367*13.5%</f>
        <v>1.3305600000000004</v>
      </c>
      <c r="AA367" s="24">
        <f t="shared" si="2117"/>
        <v>1.4</v>
      </c>
      <c r="AB367" s="24">
        <f t="shared" si="2118"/>
        <v>24.073</v>
      </c>
      <c r="AC367" s="24">
        <f t="shared" si="2118"/>
        <v>20.823145000000004</v>
      </c>
      <c r="AD367" s="24">
        <f t="shared" si="2118"/>
        <v>3.2498550000000006</v>
      </c>
      <c r="AE367" s="24">
        <f t="shared" si="2119"/>
        <v>0.84</v>
      </c>
      <c r="AF367" s="24">
        <v>35.200000000000003</v>
      </c>
      <c r="AG367" s="24">
        <f>AE367*AF367*0.5</f>
        <v>14.784000000000001</v>
      </c>
      <c r="AH367" s="24">
        <f>AG367-AI367</f>
        <v>12.788160000000001</v>
      </c>
      <c r="AI367" s="24">
        <f>AG367*13.5%</f>
        <v>1.9958400000000003</v>
      </c>
      <c r="AJ367" s="24">
        <f t="shared" si="2120"/>
        <v>0.56000000000000005</v>
      </c>
      <c r="AK367" s="24">
        <v>36.61</v>
      </c>
      <c r="AL367" s="24">
        <f>AJ367*AK367*0.5</f>
        <v>10.250800000000002</v>
      </c>
      <c r="AM367" s="24">
        <f>AL367-AN367</f>
        <v>8.8669420000000017</v>
      </c>
      <c r="AN367" s="24">
        <f>AL367*13.5%</f>
        <v>1.3838580000000003</v>
      </c>
      <c r="AO367" s="24">
        <f t="shared" si="1980"/>
        <v>1.4</v>
      </c>
      <c r="AP367" s="24">
        <f t="shared" si="2121"/>
        <v>25.034800000000004</v>
      </c>
      <c r="AQ367" s="24">
        <f t="shared" si="2122"/>
        <v>21.655102000000003</v>
      </c>
      <c r="AR367" s="24">
        <f t="shared" si="2123"/>
        <v>3.3796980000000003</v>
      </c>
    </row>
    <row r="368" spans="1:44" s="15" customFormat="1" ht="31.5" hidden="1" x14ac:dyDescent="0.25">
      <c r="A368" s="22" t="s">
        <v>70</v>
      </c>
      <c r="B368" s="7" t="s">
        <v>59</v>
      </c>
      <c r="C368" s="8"/>
      <c r="D368" s="8"/>
      <c r="E368" s="8">
        <f t="shared" ref="E368:AD368" si="2124">E369+E370</f>
        <v>2.82816</v>
      </c>
      <c r="F368" s="8">
        <f t="shared" si="2124"/>
        <v>2.82816</v>
      </c>
      <c r="G368" s="8">
        <f t="shared" si="2124"/>
        <v>0</v>
      </c>
      <c r="H368" s="8"/>
      <c r="I368" s="8"/>
      <c r="J368" s="8">
        <f t="shared" si="2124"/>
        <v>2.9664000000000001</v>
      </c>
      <c r="K368" s="8">
        <f t="shared" si="2124"/>
        <v>2.9664000000000001</v>
      </c>
      <c r="L368" s="8">
        <f t="shared" si="2124"/>
        <v>0</v>
      </c>
      <c r="M368" s="8"/>
      <c r="N368" s="8">
        <f t="shared" si="2124"/>
        <v>5.7945600000000006</v>
      </c>
      <c r="O368" s="8">
        <f t="shared" si="2124"/>
        <v>5.7945600000000006</v>
      </c>
      <c r="P368" s="8">
        <f t="shared" si="2124"/>
        <v>0</v>
      </c>
      <c r="Q368" s="8"/>
      <c r="R368" s="8"/>
      <c r="S368" s="8">
        <f t="shared" si="2124"/>
        <v>2.9664000000000001</v>
      </c>
      <c r="T368" s="8">
        <f t="shared" si="2124"/>
        <v>2.9664000000000001</v>
      </c>
      <c r="U368" s="8">
        <f t="shared" si="2124"/>
        <v>0</v>
      </c>
      <c r="V368" s="8"/>
      <c r="W368" s="8"/>
      <c r="X368" s="8">
        <f t="shared" si="2124"/>
        <v>3.0851999999999999</v>
      </c>
      <c r="Y368" s="8">
        <f t="shared" si="2124"/>
        <v>3.0851999999999999</v>
      </c>
      <c r="Z368" s="8">
        <f t="shared" si="2124"/>
        <v>0</v>
      </c>
      <c r="AA368" s="8"/>
      <c r="AB368" s="8">
        <f t="shared" si="2124"/>
        <v>6.0516000000000005</v>
      </c>
      <c r="AC368" s="8">
        <f t="shared" si="2124"/>
        <v>6.0516000000000005</v>
      </c>
      <c r="AD368" s="8">
        <f t="shared" si="2124"/>
        <v>0</v>
      </c>
      <c r="AE368" s="8"/>
      <c r="AF368" s="8"/>
      <c r="AG368" s="8">
        <f t="shared" ref="AG368:AI368" si="2125">AG369+AG370</f>
        <v>3.0851999999999999</v>
      </c>
      <c r="AH368" s="8">
        <f t="shared" si="2125"/>
        <v>3.0851999999999999</v>
      </c>
      <c r="AI368" s="8">
        <f t="shared" si="2125"/>
        <v>0</v>
      </c>
      <c r="AJ368" s="8"/>
      <c r="AK368" s="8"/>
      <c r="AL368" s="8">
        <f t="shared" ref="AL368:AN368" si="2126">AL369+AL370</f>
        <v>3.2083200000000001</v>
      </c>
      <c r="AM368" s="8">
        <f t="shared" si="2126"/>
        <v>3.2083200000000001</v>
      </c>
      <c r="AN368" s="8">
        <f t="shared" si="2126"/>
        <v>0</v>
      </c>
      <c r="AO368" s="8"/>
      <c r="AP368" s="8">
        <f t="shared" ref="AP368:AR368" si="2127">AP369+AP370</f>
        <v>6.29352</v>
      </c>
      <c r="AQ368" s="8">
        <f t="shared" si="2127"/>
        <v>6.29352</v>
      </c>
      <c r="AR368" s="8">
        <f t="shared" si="2127"/>
        <v>0</v>
      </c>
    </row>
    <row r="369" spans="1:44" hidden="1" x14ac:dyDescent="0.25">
      <c r="A369" s="17"/>
      <c r="B369" s="30" t="s">
        <v>60</v>
      </c>
      <c r="C369" s="24">
        <v>7.1999999999999995E-2</v>
      </c>
      <c r="D369" s="24">
        <v>39.28</v>
      </c>
      <c r="E369" s="24">
        <f>C369*D369</f>
        <v>2.82816</v>
      </c>
      <c r="F369" s="24">
        <f>E369-G369</f>
        <v>2.82816</v>
      </c>
      <c r="G369" s="24">
        <v>0</v>
      </c>
      <c r="H369" s="24">
        <v>7.1999999999999995E-2</v>
      </c>
      <c r="I369" s="24">
        <v>41.2</v>
      </c>
      <c r="J369" s="24">
        <f>H369*I369</f>
        <v>2.9664000000000001</v>
      </c>
      <c r="K369" s="24">
        <f>J369-L369</f>
        <v>2.9664000000000001</v>
      </c>
      <c r="L369" s="24">
        <v>0</v>
      </c>
      <c r="M369" s="24">
        <f t="shared" si="2086"/>
        <v>0.14399999999999999</v>
      </c>
      <c r="N369" s="24">
        <f>E369+J369</f>
        <v>5.7945600000000006</v>
      </c>
      <c r="O369" s="24">
        <f>F369+K369</f>
        <v>5.7945600000000006</v>
      </c>
      <c r="P369" s="24">
        <f>G369+L369</f>
        <v>0</v>
      </c>
      <c r="Q369" s="24">
        <f t="shared" ref="Q369:Q370" si="2128">C369</f>
        <v>7.1999999999999995E-2</v>
      </c>
      <c r="R369" s="24">
        <v>41.2</v>
      </c>
      <c r="S369" s="24">
        <f>Q369*R369</f>
        <v>2.9664000000000001</v>
      </c>
      <c r="T369" s="24">
        <f>S369-U369</f>
        <v>2.9664000000000001</v>
      </c>
      <c r="U369" s="24">
        <v>0</v>
      </c>
      <c r="V369" s="24">
        <f t="shared" ref="V369:V370" si="2129">H369</f>
        <v>7.1999999999999995E-2</v>
      </c>
      <c r="W369" s="24">
        <v>42.85</v>
      </c>
      <c r="X369" s="24">
        <f>V369*W369</f>
        <v>3.0851999999999999</v>
      </c>
      <c r="Y369" s="24">
        <f>X369-Z369</f>
        <v>3.0851999999999999</v>
      </c>
      <c r="Z369" s="24">
        <v>0</v>
      </c>
      <c r="AA369" s="24">
        <f>Q369+V369</f>
        <v>0.14399999999999999</v>
      </c>
      <c r="AB369" s="24">
        <f>S369+X369</f>
        <v>6.0516000000000005</v>
      </c>
      <c r="AC369" s="24">
        <f>T369+Y369</f>
        <v>6.0516000000000005</v>
      </c>
      <c r="AD369" s="24">
        <f>U369+Z369</f>
        <v>0</v>
      </c>
      <c r="AE369" s="24">
        <f t="shared" ref="AE369:AE370" si="2130">C369</f>
        <v>7.1999999999999995E-2</v>
      </c>
      <c r="AF369" s="24">
        <v>42.85</v>
      </c>
      <c r="AG369" s="24">
        <f>AE369*AF369</f>
        <v>3.0851999999999999</v>
      </c>
      <c r="AH369" s="24">
        <f>AG369-AI369</f>
        <v>3.0851999999999999</v>
      </c>
      <c r="AI369" s="24">
        <v>0</v>
      </c>
      <c r="AJ369" s="24">
        <f t="shared" ref="AJ369:AJ370" si="2131">H369</f>
        <v>7.1999999999999995E-2</v>
      </c>
      <c r="AK369" s="24">
        <v>44.56</v>
      </c>
      <c r="AL369" s="24">
        <f>AJ369*AK369</f>
        <v>3.2083200000000001</v>
      </c>
      <c r="AM369" s="24">
        <f>AL369-AN369</f>
        <v>3.2083200000000001</v>
      </c>
      <c r="AN369" s="24">
        <v>0</v>
      </c>
      <c r="AO369" s="24">
        <f t="shared" si="1980"/>
        <v>0.14399999999999999</v>
      </c>
      <c r="AP369" s="24">
        <f>AG369+AL369</f>
        <v>6.29352</v>
      </c>
      <c r="AQ369" s="24">
        <f>AH369+AM369</f>
        <v>6.29352</v>
      </c>
      <c r="AR369" s="24">
        <f>AI369+AN369</f>
        <v>0</v>
      </c>
    </row>
    <row r="370" spans="1:44" hidden="1" x14ac:dyDescent="0.25">
      <c r="A370" s="17"/>
      <c r="B370" s="30" t="s">
        <v>61</v>
      </c>
      <c r="C370" s="24">
        <v>0</v>
      </c>
      <c r="D370" s="24"/>
      <c r="E370" s="24"/>
      <c r="F370" s="24"/>
      <c r="G370" s="24"/>
      <c r="H370" s="24">
        <v>0</v>
      </c>
      <c r="I370" s="24"/>
      <c r="J370" s="24"/>
      <c r="K370" s="24"/>
      <c r="L370" s="24"/>
      <c r="M370" s="24"/>
      <c r="N370" s="24"/>
      <c r="O370" s="24"/>
      <c r="P370" s="24"/>
      <c r="Q370" s="24">
        <f t="shared" si="2128"/>
        <v>0</v>
      </c>
      <c r="R370" s="24"/>
      <c r="S370" s="24"/>
      <c r="T370" s="24"/>
      <c r="U370" s="24"/>
      <c r="V370" s="24">
        <f t="shared" si="2129"/>
        <v>0</v>
      </c>
      <c r="W370" s="24"/>
      <c r="X370" s="24"/>
      <c r="Y370" s="24"/>
      <c r="Z370" s="24"/>
      <c r="AA370" s="24"/>
      <c r="AB370" s="24"/>
      <c r="AC370" s="24"/>
      <c r="AD370" s="24"/>
      <c r="AE370" s="24">
        <f t="shared" si="2130"/>
        <v>0</v>
      </c>
      <c r="AF370" s="24"/>
      <c r="AG370" s="24"/>
      <c r="AH370" s="24"/>
      <c r="AI370" s="24"/>
      <c r="AJ370" s="24">
        <f t="shared" si="2131"/>
        <v>0</v>
      </c>
      <c r="AK370" s="24"/>
      <c r="AL370" s="24"/>
      <c r="AM370" s="24"/>
      <c r="AN370" s="24"/>
      <c r="AO370" s="24"/>
      <c r="AP370" s="24"/>
      <c r="AQ370" s="24"/>
      <c r="AR370" s="24"/>
    </row>
    <row r="371" spans="1:44" s="15" customFormat="1" ht="31.5" hidden="1" x14ac:dyDescent="0.25">
      <c r="A371" s="22" t="s">
        <v>71</v>
      </c>
      <c r="B371" s="10" t="s">
        <v>161</v>
      </c>
      <c r="C371" s="8"/>
      <c r="D371" s="8"/>
      <c r="E371" s="8">
        <f t="shared" ref="E371" si="2132">E372+E373+E374</f>
        <v>15.607930000000001</v>
      </c>
      <c r="F371" s="8">
        <f t="shared" ref="F371" si="2133">F372+F373+F374</f>
        <v>11.3043502</v>
      </c>
      <c r="G371" s="8">
        <f t="shared" ref="G371" si="2134">G372+G373+G374</f>
        <v>4.3035798000000005</v>
      </c>
      <c r="H371" s="8"/>
      <c r="I371" s="8"/>
      <c r="J371" s="8">
        <f t="shared" ref="J371" si="2135">J372+J373+J374</f>
        <v>30.811625000000003</v>
      </c>
      <c r="K371" s="8">
        <f t="shared" ref="K371" si="2136">K372+K373+K374</f>
        <v>26.295652499999999</v>
      </c>
      <c r="L371" s="8">
        <f t="shared" ref="L371" si="2137">L372+L373+L374</f>
        <v>4.5159725000000002</v>
      </c>
      <c r="M371" s="8"/>
      <c r="N371" s="8">
        <f t="shared" ref="N371" si="2138">N372+N373+N374</f>
        <v>46.419555000000003</v>
      </c>
      <c r="O371" s="8">
        <f t="shared" ref="O371" si="2139">O372+O373+O374</f>
        <v>37.600002700000005</v>
      </c>
      <c r="P371" s="8">
        <f t="shared" ref="P371" si="2140">P372+P373+P374</f>
        <v>8.8195523000000016</v>
      </c>
      <c r="Q371" s="8"/>
      <c r="R371" s="8"/>
      <c r="S371" s="8">
        <f t="shared" ref="S371" si="2141">S372+S373+S374</f>
        <v>16.371549999999999</v>
      </c>
      <c r="T371" s="8">
        <f t="shared" ref="T371" si="2142">T372+T373+T374</f>
        <v>11.857417000000002</v>
      </c>
      <c r="U371" s="8">
        <f t="shared" ref="U371" si="2143">U372+U373+U374</f>
        <v>4.5141330000000002</v>
      </c>
      <c r="V371" s="8"/>
      <c r="W371" s="8"/>
      <c r="X371" s="8">
        <f t="shared" ref="X371" si="2144">X372+X373+X374</f>
        <v>32.042750000000005</v>
      </c>
      <c r="Y371" s="8">
        <f t="shared" ref="Y371" si="2145">Y372+Y373+Y374</f>
        <v>27.346335000000003</v>
      </c>
      <c r="Z371" s="8">
        <f t="shared" ref="Z371" si="2146">Z372+Z373+Z374</f>
        <v>4.6964150000000009</v>
      </c>
      <c r="AA371" s="8"/>
      <c r="AB371" s="8">
        <f t="shared" ref="AB371" si="2147">AB372+AB373+AB374</f>
        <v>48.414300000000004</v>
      </c>
      <c r="AC371" s="8">
        <f t="shared" ref="AC371" si="2148">AC372+AC373+AC374</f>
        <v>39.203752000000001</v>
      </c>
      <c r="AD371" s="8">
        <f t="shared" ref="AD371" si="2149">AD372+AD373+AD374</f>
        <v>9.2105480000000011</v>
      </c>
      <c r="AE371" s="8"/>
      <c r="AF371" s="8"/>
      <c r="AG371" s="8">
        <f t="shared" ref="AG371:AI371" si="2150">AG372+AG373+AG374</f>
        <v>17.025700000000001</v>
      </c>
      <c r="AH371" s="8">
        <f t="shared" si="2150"/>
        <v>12.331198000000001</v>
      </c>
      <c r="AI371" s="8">
        <f t="shared" si="2150"/>
        <v>4.694502</v>
      </c>
      <c r="AJ371" s="8"/>
      <c r="AK371" s="8"/>
      <c r="AL371" s="8">
        <f t="shared" ref="AL371:AN371" si="2151">AL372+AL373+AL374</f>
        <v>33.324125000000002</v>
      </c>
      <c r="AM371" s="8">
        <f t="shared" si="2151"/>
        <v>28.439902500000002</v>
      </c>
      <c r="AN371" s="8">
        <f t="shared" si="2151"/>
        <v>4.8842225000000008</v>
      </c>
      <c r="AO371" s="8"/>
      <c r="AP371" s="8">
        <f t="shared" ref="AP371:AR371" si="2152">AP372+AP373+AP374</f>
        <v>50.349825000000003</v>
      </c>
      <c r="AQ371" s="8">
        <f t="shared" si="2152"/>
        <v>40.771100500000003</v>
      </c>
      <c r="AR371" s="8">
        <f t="shared" si="2152"/>
        <v>9.5787244999999999</v>
      </c>
    </row>
    <row r="372" spans="1:44" hidden="1" x14ac:dyDescent="0.25">
      <c r="A372" s="17"/>
      <c r="B372" s="30" t="s">
        <v>60</v>
      </c>
      <c r="C372" s="24">
        <v>0.17799999999999999</v>
      </c>
      <c r="D372" s="24">
        <v>39.28</v>
      </c>
      <c r="E372" s="24">
        <f>C372*D372</f>
        <v>6.9918399999999998</v>
      </c>
      <c r="F372" s="24">
        <f>E372-G372</f>
        <v>5.0639775999999994</v>
      </c>
      <c r="G372" s="24">
        <f>49.08/1000*D372</f>
        <v>1.9278624</v>
      </c>
      <c r="H372" s="24">
        <v>0.33500000000000002</v>
      </c>
      <c r="I372" s="24">
        <v>41.2</v>
      </c>
      <c r="J372" s="24">
        <f>H372*I372</f>
        <v>13.802000000000001</v>
      </c>
      <c r="K372" s="24">
        <f>J372-L372</f>
        <v>11.77908</v>
      </c>
      <c r="L372" s="24">
        <f>49.1/1000*I372</f>
        <v>2.0229200000000005</v>
      </c>
      <c r="M372" s="24">
        <f t="shared" ref="M372:M374" si="2153">C372+H372</f>
        <v>0.51300000000000001</v>
      </c>
      <c r="N372" s="24">
        <f t="shared" ref="N372:P373" si="2154">E372+J372</f>
        <v>20.793840000000003</v>
      </c>
      <c r="O372" s="24">
        <f t="shared" si="2154"/>
        <v>16.843057600000002</v>
      </c>
      <c r="P372" s="24">
        <f t="shared" si="2154"/>
        <v>3.9507824000000005</v>
      </c>
      <c r="Q372" s="24">
        <f t="shared" ref="Q372:Q374" si="2155">C372</f>
        <v>0.17799999999999999</v>
      </c>
      <c r="R372" s="24">
        <v>41.2</v>
      </c>
      <c r="S372" s="24">
        <f>Q372*R372</f>
        <v>7.3336000000000006</v>
      </c>
      <c r="T372" s="24">
        <f>S372-U372</f>
        <v>5.3115040000000011</v>
      </c>
      <c r="U372" s="24">
        <f>49.08/1000*R372</f>
        <v>2.0220959999999999</v>
      </c>
      <c r="V372" s="24">
        <f t="shared" ref="V372:V374" si="2156">H372</f>
        <v>0.33500000000000002</v>
      </c>
      <c r="W372" s="24">
        <v>42.85</v>
      </c>
      <c r="X372" s="24">
        <f>V372*W372</f>
        <v>14.354750000000001</v>
      </c>
      <c r="Y372" s="24">
        <f>X372-Z372</f>
        <v>12.250815000000001</v>
      </c>
      <c r="Z372" s="24">
        <f>49.1/1000*W372</f>
        <v>2.1039350000000003</v>
      </c>
      <c r="AA372" s="24">
        <f t="shared" ref="AA372:AA374" si="2157">Q372+V372</f>
        <v>0.51300000000000001</v>
      </c>
      <c r="AB372" s="24">
        <f t="shared" ref="AB372:AD374" si="2158">S372+X372</f>
        <v>21.68835</v>
      </c>
      <c r="AC372" s="24">
        <f t="shared" si="2158"/>
        <v>17.562319000000002</v>
      </c>
      <c r="AD372" s="24">
        <f t="shared" si="2158"/>
        <v>4.1260310000000002</v>
      </c>
      <c r="AE372" s="24">
        <f t="shared" ref="AE372:AE374" si="2159">C372</f>
        <v>0.17799999999999999</v>
      </c>
      <c r="AF372" s="24">
        <v>42.85</v>
      </c>
      <c r="AG372" s="24">
        <f>AE372*AF372</f>
        <v>7.6273</v>
      </c>
      <c r="AH372" s="24">
        <f>AG372-AI372</f>
        <v>5.524222</v>
      </c>
      <c r="AI372" s="24">
        <f>49.08/1000*AF372</f>
        <v>2.103078</v>
      </c>
      <c r="AJ372" s="24">
        <f t="shared" ref="AJ372:AJ374" si="2160">H372</f>
        <v>0.33500000000000002</v>
      </c>
      <c r="AK372" s="24">
        <v>44.56</v>
      </c>
      <c r="AL372" s="24">
        <f>AJ372*AK372</f>
        <v>14.927600000000002</v>
      </c>
      <c r="AM372" s="24">
        <f>AL372-AN372</f>
        <v>12.739704000000001</v>
      </c>
      <c r="AN372" s="24">
        <f>49.1/1000*AK372</f>
        <v>2.1878960000000003</v>
      </c>
      <c r="AO372" s="24">
        <f t="shared" ref="AO372:AO374" si="2161">AE372+AJ372</f>
        <v>0.51300000000000001</v>
      </c>
      <c r="AP372" s="24">
        <f t="shared" ref="AP372:AP374" si="2162">AG372+AL372</f>
        <v>22.554900000000004</v>
      </c>
      <c r="AQ372" s="24">
        <f t="shared" ref="AQ372:AQ374" si="2163">AH372+AM372</f>
        <v>18.263926000000001</v>
      </c>
      <c r="AR372" s="24">
        <f t="shared" ref="AR372:AR374" si="2164">AI372+AN372</f>
        <v>4.2909740000000003</v>
      </c>
    </row>
    <row r="373" spans="1:44" hidden="1" x14ac:dyDescent="0.25">
      <c r="A373" s="17"/>
      <c r="B373" s="30" t="s">
        <v>61</v>
      </c>
      <c r="C373" s="24">
        <v>0.17799999999999999</v>
      </c>
      <c r="D373" s="24">
        <v>32.270000000000003</v>
      </c>
      <c r="E373" s="24">
        <f>C373*D373</f>
        <v>5.7440600000000002</v>
      </c>
      <c r="F373" s="24">
        <f>E373-G373</f>
        <v>4.1602484000000004</v>
      </c>
      <c r="G373" s="24">
        <f t="shared" ref="G373" si="2165">49.08/1000*D373</f>
        <v>1.5838116000000002</v>
      </c>
      <c r="H373" s="24">
        <v>0.33500000000000002</v>
      </c>
      <c r="I373" s="24">
        <v>33.85</v>
      </c>
      <c r="J373" s="24">
        <f>H373*I373</f>
        <v>11.33975</v>
      </c>
      <c r="K373" s="24">
        <f>J373-L373</f>
        <v>9.677715000000001</v>
      </c>
      <c r="L373" s="24">
        <f t="shared" ref="L373" si="2166">49.1/1000*I373</f>
        <v>1.6620350000000002</v>
      </c>
      <c r="M373" s="24">
        <f t="shared" si="2153"/>
        <v>0.51300000000000001</v>
      </c>
      <c r="N373" s="24">
        <f t="shared" si="2154"/>
        <v>17.08381</v>
      </c>
      <c r="O373" s="24">
        <f t="shared" si="2154"/>
        <v>13.837963400000001</v>
      </c>
      <c r="P373" s="24">
        <f t="shared" si="2154"/>
        <v>3.2458466000000001</v>
      </c>
      <c r="Q373" s="24">
        <f t="shared" si="2155"/>
        <v>0.17799999999999999</v>
      </c>
      <c r="R373" s="24">
        <v>33.85</v>
      </c>
      <c r="S373" s="24">
        <f>Q373*R373</f>
        <v>6.0252999999999997</v>
      </c>
      <c r="T373" s="24">
        <f>S373-U373</f>
        <v>4.3639419999999998</v>
      </c>
      <c r="U373" s="24">
        <f t="shared" ref="U373" si="2167">49.08/1000*R373</f>
        <v>1.6613580000000001</v>
      </c>
      <c r="V373" s="24">
        <f t="shared" si="2156"/>
        <v>0.33500000000000002</v>
      </c>
      <c r="W373" s="24">
        <v>35.200000000000003</v>
      </c>
      <c r="X373" s="24">
        <f>V373*W373</f>
        <v>11.792000000000002</v>
      </c>
      <c r="Y373" s="24">
        <f>X373-Z373</f>
        <v>10.063680000000002</v>
      </c>
      <c r="Z373" s="24">
        <f t="shared" ref="Z373" si="2168">49.1/1000*W373</f>
        <v>1.7283200000000003</v>
      </c>
      <c r="AA373" s="24">
        <f t="shared" si="2157"/>
        <v>0.51300000000000001</v>
      </c>
      <c r="AB373" s="24">
        <f t="shared" si="2158"/>
        <v>17.817300000000003</v>
      </c>
      <c r="AC373" s="24">
        <f t="shared" si="2158"/>
        <v>14.427622000000001</v>
      </c>
      <c r="AD373" s="24">
        <f t="shared" si="2158"/>
        <v>3.3896780000000004</v>
      </c>
      <c r="AE373" s="24">
        <f t="shared" si="2159"/>
        <v>0.17799999999999999</v>
      </c>
      <c r="AF373" s="24">
        <v>35.200000000000003</v>
      </c>
      <c r="AG373" s="24">
        <f>AE373*AF373</f>
        <v>6.2656000000000001</v>
      </c>
      <c r="AH373" s="24">
        <f>AG373-AI373</f>
        <v>4.5379839999999998</v>
      </c>
      <c r="AI373" s="24">
        <f t="shared" ref="AI373" si="2169">49.08/1000*AF373</f>
        <v>1.727616</v>
      </c>
      <c r="AJ373" s="24">
        <f t="shared" si="2160"/>
        <v>0.33500000000000002</v>
      </c>
      <c r="AK373" s="24">
        <v>36.61</v>
      </c>
      <c r="AL373" s="24">
        <f>AJ373*AK373</f>
        <v>12.26435</v>
      </c>
      <c r="AM373" s="24">
        <f>AL373-AN373</f>
        <v>10.466799</v>
      </c>
      <c r="AN373" s="24">
        <f t="shared" ref="AN373" si="2170">49.1/1000*AK373</f>
        <v>1.7975510000000001</v>
      </c>
      <c r="AO373" s="24">
        <f t="shared" si="2161"/>
        <v>0.51300000000000001</v>
      </c>
      <c r="AP373" s="24">
        <f t="shared" si="2162"/>
        <v>18.529949999999999</v>
      </c>
      <c r="AQ373" s="24">
        <f t="shared" si="2163"/>
        <v>15.004783</v>
      </c>
      <c r="AR373" s="24">
        <f t="shared" si="2164"/>
        <v>3.5251670000000002</v>
      </c>
    </row>
    <row r="374" spans="1:44" ht="31.5" hidden="1" x14ac:dyDescent="0.25">
      <c r="A374" s="17"/>
      <c r="B374" s="3" t="s">
        <v>157</v>
      </c>
      <c r="C374" s="24">
        <v>0.17799999999999999</v>
      </c>
      <c r="D374" s="24">
        <v>32.270000000000003</v>
      </c>
      <c r="E374" s="24">
        <f>C374*D374*0.5</f>
        <v>2.8720300000000001</v>
      </c>
      <c r="F374" s="24">
        <f>E374-G374</f>
        <v>2.0801242000000002</v>
      </c>
      <c r="G374" s="24">
        <f>49.08/1000*D374*0.5</f>
        <v>0.7919058000000001</v>
      </c>
      <c r="H374" s="24">
        <v>0.33500000000000002</v>
      </c>
      <c r="I374" s="24">
        <v>33.85</v>
      </c>
      <c r="J374" s="24">
        <f>H374*I374*0.5</f>
        <v>5.6698750000000002</v>
      </c>
      <c r="K374" s="24">
        <f>J374-L374</f>
        <v>4.8388575000000005</v>
      </c>
      <c r="L374" s="24">
        <f>49.1/1000*I374*0.5</f>
        <v>0.83101750000000008</v>
      </c>
      <c r="M374" s="24">
        <f t="shared" si="2153"/>
        <v>0.51300000000000001</v>
      </c>
      <c r="N374" s="24">
        <f>E374+J374</f>
        <v>8.5419049999999999</v>
      </c>
      <c r="O374" s="24">
        <f>K374+F374</f>
        <v>6.9189817000000007</v>
      </c>
      <c r="P374" s="24">
        <f>L374+G374</f>
        <v>1.6229233000000001</v>
      </c>
      <c r="Q374" s="24">
        <f t="shared" si="2155"/>
        <v>0.17799999999999999</v>
      </c>
      <c r="R374" s="24">
        <v>33.85</v>
      </c>
      <c r="S374" s="24">
        <f>Q374*R374*0.5</f>
        <v>3.0126499999999998</v>
      </c>
      <c r="T374" s="24">
        <f>S374-U374</f>
        <v>2.1819709999999999</v>
      </c>
      <c r="U374" s="24">
        <f>49.08/1000*R374*0.5</f>
        <v>0.83067900000000006</v>
      </c>
      <c r="V374" s="24">
        <f t="shared" si="2156"/>
        <v>0.33500000000000002</v>
      </c>
      <c r="W374" s="24">
        <v>35.200000000000003</v>
      </c>
      <c r="X374" s="24">
        <f>V374*W374*0.5</f>
        <v>5.8960000000000008</v>
      </c>
      <c r="Y374" s="24">
        <f>X374-Z374</f>
        <v>5.0318400000000008</v>
      </c>
      <c r="Z374" s="24">
        <f>49.1/1000*W374*0.5</f>
        <v>0.86416000000000015</v>
      </c>
      <c r="AA374" s="24">
        <f t="shared" si="2157"/>
        <v>0.51300000000000001</v>
      </c>
      <c r="AB374" s="24">
        <f t="shared" si="2158"/>
        <v>8.9086500000000015</v>
      </c>
      <c r="AC374" s="24">
        <f t="shared" si="2158"/>
        <v>7.2138110000000006</v>
      </c>
      <c r="AD374" s="24">
        <f t="shared" si="2158"/>
        <v>1.6948390000000002</v>
      </c>
      <c r="AE374" s="24">
        <f t="shared" si="2159"/>
        <v>0.17799999999999999</v>
      </c>
      <c r="AF374" s="24">
        <v>35.200000000000003</v>
      </c>
      <c r="AG374" s="24">
        <f>AE374*AF374*0.5</f>
        <v>3.1328</v>
      </c>
      <c r="AH374" s="24">
        <f>AG374-AI374</f>
        <v>2.2689919999999999</v>
      </c>
      <c r="AI374" s="24">
        <f>49.08/1000*AF374*0.5</f>
        <v>0.86380800000000002</v>
      </c>
      <c r="AJ374" s="24">
        <f t="shared" si="2160"/>
        <v>0.33500000000000002</v>
      </c>
      <c r="AK374" s="24">
        <v>36.61</v>
      </c>
      <c r="AL374" s="24">
        <f>AJ374*AK374*0.5</f>
        <v>6.1321750000000002</v>
      </c>
      <c r="AM374" s="24">
        <f>AL374-AN374</f>
        <v>5.2333995</v>
      </c>
      <c r="AN374" s="24">
        <f>49.1/1000*AK374*0.5</f>
        <v>0.89877550000000006</v>
      </c>
      <c r="AO374" s="24">
        <f t="shared" si="2161"/>
        <v>0.51300000000000001</v>
      </c>
      <c r="AP374" s="24">
        <f t="shared" si="2162"/>
        <v>9.2649749999999997</v>
      </c>
      <c r="AQ374" s="24">
        <f t="shared" si="2163"/>
        <v>7.5023914999999999</v>
      </c>
      <c r="AR374" s="24">
        <f t="shared" si="2164"/>
        <v>1.7625835000000001</v>
      </c>
    </row>
    <row r="375" spans="1:44" s="15" customFormat="1" x14ac:dyDescent="0.25">
      <c r="A375" s="22"/>
      <c r="B375" s="5" t="s">
        <v>62</v>
      </c>
      <c r="C375" s="8"/>
      <c r="D375" s="8"/>
      <c r="E375" s="8">
        <f>E16+E75+E347+E351+E355+E364+E368+E371+E359</f>
        <v>22239.059202050001</v>
      </c>
      <c r="F375" s="8">
        <f>F16+F75+F347+F351+F355+F364+F368+F371+F359</f>
        <v>21731.645820485006</v>
      </c>
      <c r="G375" s="8">
        <f>G16+G75+G347+G351+G355+G364+G368+G371+G359</f>
        <v>507.41338156500012</v>
      </c>
      <c r="H375" s="8"/>
      <c r="I375" s="8"/>
      <c r="J375" s="8">
        <f>J16+J75+J347+J351+J355+J364+J368+J371+J359</f>
        <v>20460.149611999997</v>
      </c>
      <c r="K375" s="8">
        <f>K16+K75+K347+K351+K355+K364+K368+K371+K359</f>
        <v>20015.789575025003</v>
      </c>
      <c r="L375" s="8">
        <f>L16+L75+L347+L351+L355+L364+L368+L371+L359</f>
        <v>444.36003697500007</v>
      </c>
      <c r="M375" s="8"/>
      <c r="N375" s="8">
        <f>N16+N75+N347+N351+N355+N364+N368+N371+N359</f>
        <v>42699.208814050013</v>
      </c>
      <c r="O375" s="8">
        <f>O16+O75+O347+O351+O355+O364+O368+O371+O359</f>
        <v>41747.435395510009</v>
      </c>
      <c r="P375" s="8">
        <f>P16+P75+P347+P351+P355+P364+P368+P371+P359</f>
        <v>951.77341854000019</v>
      </c>
      <c r="Q375" s="8"/>
      <c r="R375" s="8"/>
      <c r="S375" s="8">
        <f>S16+S75+S347+S351+S355+S364+S368+S371+S359</f>
        <v>23328.686688500005</v>
      </c>
      <c r="T375" s="8">
        <f>T16+T75+T347+T351+T355+T364+T368+T371+T359</f>
        <v>22796.288150725006</v>
      </c>
      <c r="U375" s="8">
        <f>U16+U75+U347+U351+U355+U364+U368+U371+U359</f>
        <v>532.39853777500014</v>
      </c>
      <c r="V375" s="8"/>
      <c r="W375" s="8"/>
      <c r="X375" s="8">
        <f>X16+X75+X347+X351+X355+X364+X368+X371+X359</f>
        <v>21274.295328000004</v>
      </c>
      <c r="Y375" s="8">
        <f>Y16+Y75+Y347+Y351+Y355+Y364+Y368+Y371+Y359</f>
        <v>20812.04519235</v>
      </c>
      <c r="Z375" s="8">
        <f>Z16+Z75+Z347+Z351+Z355+Z364+Z368+Z371+Z359</f>
        <v>462.25013565</v>
      </c>
      <c r="AA375" s="8"/>
      <c r="AB375" s="8">
        <f>AB16+AB75+AB347+AB351+AB355+AB364+AB368+AB371+AB359</f>
        <v>44602.982016499998</v>
      </c>
      <c r="AC375" s="8">
        <f>AC16+AC75+AC347+AC351+AC355+AC364+AC368+AC371+AC359</f>
        <v>43608.333343075006</v>
      </c>
      <c r="AD375" s="8">
        <f>AD16+AD75+AD347+AD351+AD355+AD364+AD368+AD371+AD359</f>
        <v>994.64867342500008</v>
      </c>
      <c r="AE375" s="8"/>
      <c r="AF375" s="8"/>
      <c r="AG375" s="8">
        <f>AG16+AG75+AG347+AG351+AG355+AG364+AG368+AG371+AG359</f>
        <v>24260.188319000001</v>
      </c>
      <c r="AH375" s="8">
        <f>AH16+AH75+AH347+AH351+AH355+AH364+AH368+AH371+AH359</f>
        <v>23706.386446150002</v>
      </c>
      <c r="AI375" s="8">
        <f>AI16+AI75+AI347+AI351+AI355+AI364+AI368+AI371+AI359</f>
        <v>553.80187285000011</v>
      </c>
      <c r="AJ375" s="8"/>
      <c r="AK375" s="8"/>
      <c r="AL375" s="8">
        <f>AL16+AL75+AL347+AL351+AL355+AL364+AL368+AL371+AL359</f>
        <v>22125.576531999999</v>
      </c>
      <c r="AM375" s="8">
        <f>AM16+AM75+AM347+AM351+AM355+AM364+AM368+AM371+AM359</f>
        <v>21644.717147525</v>
      </c>
      <c r="AN375" s="8">
        <f>AN16+AN75+AN347+AN351+AN355+AN364+AN368+AN371+AN359</f>
        <v>480.85938447500001</v>
      </c>
      <c r="AO375" s="8"/>
      <c r="AP375" s="8">
        <f>AP16+AP75+AP347+AP351+AP355+AP364+AP368+AP371+AP359</f>
        <v>46385.764851</v>
      </c>
      <c r="AQ375" s="8">
        <f>AQ16+AQ75+AQ347+AQ351+AQ355+AQ364+AQ368+AQ371+AQ359</f>
        <v>45351.103593674998</v>
      </c>
      <c r="AR375" s="8">
        <f>AR16+AR75+AR347+AR351+AR355+AR364+AR368+AR371+AR359</f>
        <v>1034.661257325</v>
      </c>
    </row>
    <row r="377" spans="1:44" hidden="1" x14ac:dyDescent="0.25">
      <c r="B377" s="15" t="s">
        <v>187</v>
      </c>
      <c r="G377" s="35"/>
      <c r="H377" s="35"/>
    </row>
    <row r="378" spans="1:44" hidden="1" x14ac:dyDescent="0.25">
      <c r="G378" s="35"/>
      <c r="H378" s="35"/>
    </row>
    <row r="379" spans="1:44" ht="78.75" hidden="1" x14ac:dyDescent="0.25">
      <c r="A379" s="33">
        <v>1</v>
      </c>
      <c r="B379" s="19" t="s">
        <v>188</v>
      </c>
      <c r="C379" s="8"/>
      <c r="D379" s="8"/>
      <c r="E379" s="8">
        <f>E380+E381+E382+E383</f>
        <v>30.633759000000001</v>
      </c>
      <c r="F379" s="8">
        <f t="shared" ref="F379:G379" si="2171">F380+F381+F382+F383</f>
        <v>30.633759000000001</v>
      </c>
      <c r="G379" s="8">
        <f t="shared" si="2171"/>
        <v>0</v>
      </c>
      <c r="H379" s="8"/>
      <c r="I379" s="8"/>
      <c r="J379" s="8">
        <f t="shared" ref="J379:L379" si="2172">J380+J381+J382+J383</f>
        <v>35.977970999999997</v>
      </c>
      <c r="K379" s="8">
        <f t="shared" si="2172"/>
        <v>35.977970999999997</v>
      </c>
      <c r="L379" s="8">
        <f t="shared" si="2172"/>
        <v>0</v>
      </c>
      <c r="M379" s="8"/>
      <c r="N379" s="8">
        <f t="shared" ref="N379:P379" si="2173">N380+N381+N382+N383</f>
        <v>66.611729999999994</v>
      </c>
      <c r="O379" s="8">
        <f t="shared" si="2173"/>
        <v>66.611729999999994</v>
      </c>
      <c r="P379" s="8">
        <f t="shared" si="2173"/>
        <v>0</v>
      </c>
      <c r="Q379" s="8"/>
      <c r="R379" s="8"/>
      <c r="S379" s="8">
        <f t="shared" ref="S379:U379" si="2174">S380+S381+S382+S383</f>
        <v>32.132997000000003</v>
      </c>
      <c r="T379" s="8">
        <f t="shared" si="2174"/>
        <v>32.132997000000003</v>
      </c>
      <c r="U379" s="8">
        <f t="shared" si="2174"/>
        <v>0</v>
      </c>
      <c r="V379" s="8"/>
      <c r="W379" s="8"/>
      <c r="X379" s="8">
        <f t="shared" ref="X379:Z379" si="2175">X380+X381+X382+X383</f>
        <v>37.414386</v>
      </c>
      <c r="Y379" s="8">
        <f t="shared" si="2175"/>
        <v>37.414386</v>
      </c>
      <c r="Z379" s="8">
        <f t="shared" si="2175"/>
        <v>0</v>
      </c>
      <c r="AA379" s="8"/>
      <c r="AB379" s="8">
        <f t="shared" ref="AB379:AD379" si="2176">AB380+AB381+AB382+AB383</f>
        <v>69.547383000000011</v>
      </c>
      <c r="AC379" s="8">
        <f t="shared" si="2176"/>
        <v>69.547383000000011</v>
      </c>
      <c r="AD379" s="8">
        <f t="shared" si="2176"/>
        <v>0</v>
      </c>
      <c r="AE379" s="8"/>
      <c r="AF379" s="8"/>
      <c r="AG379" s="8">
        <f t="shared" ref="AG379:AI379" si="2177">AG380+AG381+AG382+AG383</f>
        <v>33.415902000000003</v>
      </c>
      <c r="AH379" s="8">
        <f t="shared" si="2177"/>
        <v>33.415902000000003</v>
      </c>
      <c r="AI379" s="8">
        <f t="shared" si="2177"/>
        <v>0</v>
      </c>
      <c r="AJ379" s="8"/>
      <c r="AK379" s="8"/>
      <c r="AL379" s="8">
        <f t="shared" ref="AL379:AN379" si="2178">AL380+AL381+AL382+AL383</f>
        <v>38.911637399999996</v>
      </c>
      <c r="AM379" s="8">
        <f t="shared" si="2178"/>
        <v>38.911637399999996</v>
      </c>
      <c r="AN379" s="8">
        <f t="shared" si="2178"/>
        <v>0</v>
      </c>
      <c r="AO379" s="8"/>
      <c r="AP379" s="8">
        <f t="shared" ref="AP379:AR379" si="2179">AP380+AP381+AP382+AP383</f>
        <v>72.327539400000006</v>
      </c>
      <c r="AQ379" s="8">
        <f t="shared" si="2179"/>
        <v>72.327539400000006</v>
      </c>
      <c r="AR379" s="8">
        <f t="shared" si="2179"/>
        <v>0</v>
      </c>
    </row>
    <row r="380" spans="1:44" hidden="1" x14ac:dyDescent="0.25">
      <c r="A380" s="33"/>
      <c r="B380" s="3" t="s">
        <v>23</v>
      </c>
      <c r="C380" s="24">
        <f>201.24/1000</f>
        <v>0.20124</v>
      </c>
      <c r="D380" s="24">
        <v>39.28</v>
      </c>
      <c r="E380" s="24">
        <f>C380*D380</f>
        <v>7.9047072000000007</v>
      </c>
      <c r="F380" s="24">
        <f>E380-G380</f>
        <v>7.9047072000000007</v>
      </c>
      <c r="G380" s="16">
        <v>0</v>
      </c>
      <c r="H380" s="24">
        <f>225.32/1000</f>
        <v>0.22531999999999999</v>
      </c>
      <c r="I380" s="24">
        <v>41.2</v>
      </c>
      <c r="J380" s="24">
        <f>H380*I380</f>
        <v>9.2831840000000003</v>
      </c>
      <c r="K380" s="24">
        <f>J380-L380</f>
        <v>9.2831840000000003</v>
      </c>
      <c r="L380" s="16">
        <v>0</v>
      </c>
      <c r="M380" s="24">
        <f t="shared" ref="M380:M383" si="2180">C380+H380</f>
        <v>0.42655999999999999</v>
      </c>
      <c r="N380" s="24">
        <f t="shared" ref="N380:N381" si="2181">E380+J380</f>
        <v>17.187891200000003</v>
      </c>
      <c r="O380" s="24">
        <f t="shared" ref="O380:O381" si="2182">F380+K380</f>
        <v>17.187891200000003</v>
      </c>
      <c r="P380" s="24">
        <f t="shared" ref="P380:P381" si="2183">G380+L380</f>
        <v>0</v>
      </c>
      <c r="Q380" s="24">
        <f t="shared" ref="Q380:Q383" si="2184">C380</f>
        <v>0.20124</v>
      </c>
      <c r="R380" s="24">
        <v>41.2</v>
      </c>
      <c r="S380" s="24">
        <f>Q380*R380</f>
        <v>8.2910880000000002</v>
      </c>
      <c r="T380" s="24">
        <f>S380-U380</f>
        <v>8.2910880000000002</v>
      </c>
      <c r="U380" s="16">
        <v>0</v>
      </c>
      <c r="V380" s="24">
        <f t="shared" ref="V380:V383" si="2185">H380</f>
        <v>0.22531999999999999</v>
      </c>
      <c r="W380" s="24">
        <v>42.85</v>
      </c>
      <c r="X380" s="24">
        <f>V380*W380</f>
        <v>9.6549619999999994</v>
      </c>
      <c r="Y380" s="24">
        <f>X380-Z380</f>
        <v>9.6549619999999994</v>
      </c>
      <c r="Z380" s="16">
        <v>0</v>
      </c>
      <c r="AA380" s="24">
        <f t="shared" ref="AA380:AA383" si="2186">Q380+V380</f>
        <v>0.42655999999999999</v>
      </c>
      <c r="AB380" s="24">
        <f t="shared" ref="AB380:AB381" si="2187">S380+X380</f>
        <v>17.94605</v>
      </c>
      <c r="AC380" s="24">
        <f t="shared" ref="AC380:AC381" si="2188">T380+Y380</f>
        <v>17.94605</v>
      </c>
      <c r="AD380" s="24">
        <f t="shared" ref="AD380:AD381" si="2189">U380+Z380</f>
        <v>0</v>
      </c>
      <c r="AE380" s="24">
        <f t="shared" ref="AE380:AE383" si="2190">C380</f>
        <v>0.20124</v>
      </c>
      <c r="AF380" s="24">
        <v>42.85</v>
      </c>
      <c r="AG380" s="24">
        <f>AE380*AF380</f>
        <v>8.6231340000000003</v>
      </c>
      <c r="AH380" s="24">
        <f>AG380-AI380</f>
        <v>8.6231340000000003</v>
      </c>
      <c r="AI380" s="16">
        <v>0</v>
      </c>
      <c r="AJ380" s="24">
        <f t="shared" ref="AJ380:AJ383" si="2191">H380</f>
        <v>0.22531999999999999</v>
      </c>
      <c r="AK380" s="24">
        <v>44.56</v>
      </c>
      <c r="AL380" s="24">
        <f>AJ380*AK380</f>
        <v>10.040259199999999</v>
      </c>
      <c r="AM380" s="24">
        <f>AL380-AN380</f>
        <v>10.040259199999999</v>
      </c>
      <c r="AN380" s="16">
        <v>0</v>
      </c>
      <c r="AO380" s="24">
        <f t="shared" ref="AO380:AO383" si="2192">AE380+AJ380</f>
        <v>0.42655999999999999</v>
      </c>
      <c r="AP380" s="24">
        <f t="shared" ref="AP380:AP381" si="2193">AG380+AL380</f>
        <v>18.663393200000002</v>
      </c>
      <c r="AQ380" s="24">
        <f t="shared" ref="AQ380:AQ381" si="2194">AH380+AM380</f>
        <v>18.663393200000002</v>
      </c>
      <c r="AR380" s="24">
        <f t="shared" ref="AR380:AR381" si="2195">AI380+AN380</f>
        <v>0</v>
      </c>
    </row>
    <row r="381" spans="1:44" hidden="1" x14ac:dyDescent="0.25">
      <c r="A381" s="33"/>
      <c r="B381" s="3" t="s">
        <v>25</v>
      </c>
      <c r="C381" s="24">
        <f>201.24/1000</f>
        <v>0.20124</v>
      </c>
      <c r="D381" s="24">
        <v>32.270000000000003</v>
      </c>
      <c r="E381" s="24">
        <f>C381*D381</f>
        <v>6.4940148000000004</v>
      </c>
      <c r="F381" s="24">
        <f>E381-G381</f>
        <v>6.4940148000000004</v>
      </c>
      <c r="G381" s="16">
        <v>0</v>
      </c>
      <c r="H381" s="24">
        <f t="shared" ref="H381:H383" si="2196">225.32/1000</f>
        <v>0.22531999999999999</v>
      </c>
      <c r="I381" s="24">
        <v>33.85</v>
      </c>
      <c r="J381" s="24">
        <f>H381*I381</f>
        <v>7.6270819999999997</v>
      </c>
      <c r="K381" s="24">
        <f>J381-L381</f>
        <v>7.6270819999999997</v>
      </c>
      <c r="L381" s="16">
        <v>0</v>
      </c>
      <c r="M381" s="24">
        <f t="shared" si="2180"/>
        <v>0.42655999999999999</v>
      </c>
      <c r="N381" s="24">
        <f t="shared" si="2181"/>
        <v>14.1210968</v>
      </c>
      <c r="O381" s="24">
        <f t="shared" si="2182"/>
        <v>14.1210968</v>
      </c>
      <c r="P381" s="24">
        <f t="shared" si="2183"/>
        <v>0</v>
      </c>
      <c r="Q381" s="24">
        <f t="shared" si="2184"/>
        <v>0.20124</v>
      </c>
      <c r="R381" s="24">
        <v>33.85</v>
      </c>
      <c r="S381" s="24">
        <f>Q381*R381</f>
        <v>6.8119740000000002</v>
      </c>
      <c r="T381" s="24">
        <f>S381-U381</f>
        <v>6.8119740000000002</v>
      </c>
      <c r="U381" s="16">
        <v>0</v>
      </c>
      <c r="V381" s="24">
        <f t="shared" si="2185"/>
        <v>0.22531999999999999</v>
      </c>
      <c r="W381" s="24">
        <v>35.200000000000003</v>
      </c>
      <c r="X381" s="24">
        <f>V381*W381</f>
        <v>7.9312640000000005</v>
      </c>
      <c r="Y381" s="24">
        <f>X381-Z381</f>
        <v>7.9312640000000005</v>
      </c>
      <c r="Z381" s="16">
        <v>0</v>
      </c>
      <c r="AA381" s="24">
        <f t="shared" si="2186"/>
        <v>0.42655999999999999</v>
      </c>
      <c r="AB381" s="24">
        <f t="shared" si="2187"/>
        <v>14.743238000000002</v>
      </c>
      <c r="AC381" s="24">
        <f t="shared" si="2188"/>
        <v>14.743238000000002</v>
      </c>
      <c r="AD381" s="24">
        <f t="shared" si="2189"/>
        <v>0</v>
      </c>
      <c r="AE381" s="24">
        <f t="shared" si="2190"/>
        <v>0.20124</v>
      </c>
      <c r="AF381" s="24">
        <v>35.200000000000003</v>
      </c>
      <c r="AG381" s="24">
        <f>AE381*AF381</f>
        <v>7.0836480000000011</v>
      </c>
      <c r="AH381" s="24">
        <f>AG381-AI381</f>
        <v>7.0836480000000011</v>
      </c>
      <c r="AI381" s="16">
        <v>0</v>
      </c>
      <c r="AJ381" s="24">
        <f t="shared" si="2191"/>
        <v>0.22531999999999999</v>
      </c>
      <c r="AK381" s="24">
        <v>36.61</v>
      </c>
      <c r="AL381" s="24">
        <f>AJ381*AK381</f>
        <v>8.2489651999999989</v>
      </c>
      <c r="AM381" s="24">
        <f>AL381-AN381</f>
        <v>8.2489651999999989</v>
      </c>
      <c r="AN381" s="16">
        <v>0</v>
      </c>
      <c r="AO381" s="24">
        <f t="shared" si="2192"/>
        <v>0.42655999999999999</v>
      </c>
      <c r="AP381" s="24">
        <f t="shared" si="2193"/>
        <v>15.332613200000001</v>
      </c>
      <c r="AQ381" s="24">
        <f t="shared" si="2194"/>
        <v>15.332613200000001</v>
      </c>
      <c r="AR381" s="24">
        <f t="shared" si="2195"/>
        <v>0</v>
      </c>
    </row>
    <row r="382" spans="1:44" ht="31.5" hidden="1" x14ac:dyDescent="0.25">
      <c r="A382" s="33"/>
      <c r="B382" s="3" t="s">
        <v>157</v>
      </c>
      <c r="C382" s="24">
        <f>201.24/1000</f>
        <v>0.20124</v>
      </c>
      <c r="D382" s="24">
        <v>32.270000000000003</v>
      </c>
      <c r="E382" s="24">
        <f>C382*D382*0.5</f>
        <v>3.2470074000000002</v>
      </c>
      <c r="F382" s="24">
        <f>E382</f>
        <v>3.2470074000000002</v>
      </c>
      <c r="G382" s="16">
        <v>0</v>
      </c>
      <c r="H382" s="24">
        <f t="shared" si="2196"/>
        <v>0.22531999999999999</v>
      </c>
      <c r="I382" s="24">
        <v>33.85</v>
      </c>
      <c r="J382" s="24">
        <f>H382*I382*0.5</f>
        <v>3.8135409999999998</v>
      </c>
      <c r="K382" s="24">
        <f>J382</f>
        <v>3.8135409999999998</v>
      </c>
      <c r="L382" s="16">
        <v>0</v>
      </c>
      <c r="M382" s="24">
        <f t="shared" si="2180"/>
        <v>0.42655999999999999</v>
      </c>
      <c r="N382" s="24">
        <f>E382+J382</f>
        <v>7.0605484000000001</v>
      </c>
      <c r="O382" s="24">
        <f>N382</f>
        <v>7.0605484000000001</v>
      </c>
      <c r="P382" s="24">
        <v>0</v>
      </c>
      <c r="Q382" s="24">
        <f t="shared" si="2184"/>
        <v>0.20124</v>
      </c>
      <c r="R382" s="24">
        <v>33.85</v>
      </c>
      <c r="S382" s="24">
        <f>Q382*R382*0.5</f>
        <v>3.4059870000000001</v>
      </c>
      <c r="T382" s="24">
        <f>S382</f>
        <v>3.4059870000000001</v>
      </c>
      <c r="U382" s="16">
        <v>0</v>
      </c>
      <c r="V382" s="24">
        <f t="shared" si="2185"/>
        <v>0.22531999999999999</v>
      </c>
      <c r="W382" s="24">
        <v>35.200000000000003</v>
      </c>
      <c r="X382" s="24">
        <f>V382*W382*0.5</f>
        <v>3.9656320000000003</v>
      </c>
      <c r="Y382" s="24">
        <f>X382</f>
        <v>3.9656320000000003</v>
      </c>
      <c r="Z382" s="16">
        <v>0</v>
      </c>
      <c r="AA382" s="24">
        <f t="shared" si="2186"/>
        <v>0.42655999999999999</v>
      </c>
      <c r="AB382" s="24">
        <f>S382+X382</f>
        <v>7.3716190000000008</v>
      </c>
      <c r="AC382" s="24">
        <f>AB382</f>
        <v>7.3716190000000008</v>
      </c>
      <c r="AD382" s="24">
        <v>0</v>
      </c>
      <c r="AE382" s="24">
        <f t="shared" si="2190"/>
        <v>0.20124</v>
      </c>
      <c r="AF382" s="24">
        <v>35.200000000000003</v>
      </c>
      <c r="AG382" s="24">
        <f>AE382*AF382*0.5</f>
        <v>3.5418240000000005</v>
      </c>
      <c r="AH382" s="24">
        <f>AG382</f>
        <v>3.5418240000000005</v>
      </c>
      <c r="AI382" s="16">
        <v>0</v>
      </c>
      <c r="AJ382" s="24">
        <f t="shared" si="2191"/>
        <v>0.22531999999999999</v>
      </c>
      <c r="AK382" s="24">
        <v>36.61</v>
      </c>
      <c r="AL382" s="24">
        <f>AJ382*AK382*0.5</f>
        <v>4.1244825999999994</v>
      </c>
      <c r="AM382" s="24">
        <f>AL382</f>
        <v>4.1244825999999994</v>
      </c>
      <c r="AN382" s="16">
        <v>0</v>
      </c>
      <c r="AO382" s="24">
        <f t="shared" si="2192"/>
        <v>0.42655999999999999</v>
      </c>
      <c r="AP382" s="24">
        <f>AG382+AL382</f>
        <v>7.6663066000000004</v>
      </c>
      <c r="AQ382" s="24">
        <f>AP382</f>
        <v>7.6663066000000004</v>
      </c>
      <c r="AR382" s="24">
        <v>0</v>
      </c>
    </row>
    <row r="383" spans="1:44" ht="47.25" hidden="1" x14ac:dyDescent="0.25">
      <c r="A383" s="33"/>
      <c r="B383" s="3" t="s">
        <v>162</v>
      </c>
      <c r="C383" s="24">
        <f>201.24/1000</f>
        <v>0.20124</v>
      </c>
      <c r="D383" s="24">
        <v>32.270000000000003</v>
      </c>
      <c r="E383" s="24">
        <f>C383*D383*2</f>
        <v>12.988029600000001</v>
      </c>
      <c r="F383" s="24">
        <f>E383-G383</f>
        <v>12.988029600000001</v>
      </c>
      <c r="G383" s="16">
        <v>0</v>
      </c>
      <c r="H383" s="24">
        <f t="shared" si="2196"/>
        <v>0.22531999999999999</v>
      </c>
      <c r="I383" s="24">
        <v>33.85</v>
      </c>
      <c r="J383" s="24">
        <f>H383*I383*2</f>
        <v>15.254163999999999</v>
      </c>
      <c r="K383" s="24">
        <f>J383-L383</f>
        <v>15.254163999999999</v>
      </c>
      <c r="L383" s="16">
        <v>0</v>
      </c>
      <c r="M383" s="24">
        <f t="shared" si="2180"/>
        <v>0.42655999999999999</v>
      </c>
      <c r="N383" s="24">
        <f t="shared" ref="N383" si="2197">E383+J383</f>
        <v>28.2421936</v>
      </c>
      <c r="O383" s="24">
        <f t="shared" ref="O383" si="2198">F383+K383</f>
        <v>28.2421936</v>
      </c>
      <c r="P383" s="24">
        <f t="shared" ref="P383" si="2199">G383+L383</f>
        <v>0</v>
      </c>
      <c r="Q383" s="24">
        <f t="shared" si="2184"/>
        <v>0.20124</v>
      </c>
      <c r="R383" s="24">
        <v>33.85</v>
      </c>
      <c r="S383" s="24">
        <f>Q383*R383*2</f>
        <v>13.623948</v>
      </c>
      <c r="T383" s="24">
        <f>S383-U383</f>
        <v>13.623948</v>
      </c>
      <c r="U383" s="16">
        <v>0</v>
      </c>
      <c r="V383" s="24">
        <f t="shared" si="2185"/>
        <v>0.22531999999999999</v>
      </c>
      <c r="W383" s="24">
        <v>35.200000000000003</v>
      </c>
      <c r="X383" s="24">
        <f>V383*W383*2</f>
        <v>15.862528000000001</v>
      </c>
      <c r="Y383" s="24">
        <f>X383-Z383</f>
        <v>15.862528000000001</v>
      </c>
      <c r="Z383" s="16">
        <v>0</v>
      </c>
      <c r="AA383" s="24">
        <f t="shared" si="2186"/>
        <v>0.42655999999999999</v>
      </c>
      <c r="AB383" s="24">
        <f t="shared" ref="AB383" si="2200">S383+X383</f>
        <v>29.486476000000003</v>
      </c>
      <c r="AC383" s="24">
        <f t="shared" ref="AC383" si="2201">T383+Y383</f>
        <v>29.486476000000003</v>
      </c>
      <c r="AD383" s="24">
        <f t="shared" ref="AD383" si="2202">U383+Z383</f>
        <v>0</v>
      </c>
      <c r="AE383" s="24">
        <f t="shared" si="2190"/>
        <v>0.20124</v>
      </c>
      <c r="AF383" s="24">
        <v>35.200000000000003</v>
      </c>
      <c r="AG383" s="24">
        <f>AE383*AF383*2</f>
        <v>14.167296000000002</v>
      </c>
      <c r="AH383" s="24">
        <f>AG383-AI383</f>
        <v>14.167296000000002</v>
      </c>
      <c r="AI383" s="16">
        <v>0</v>
      </c>
      <c r="AJ383" s="24">
        <f t="shared" si="2191"/>
        <v>0.22531999999999999</v>
      </c>
      <c r="AK383" s="24">
        <v>36.61</v>
      </c>
      <c r="AL383" s="24">
        <f>AJ383*AK383*2</f>
        <v>16.497930399999998</v>
      </c>
      <c r="AM383" s="24">
        <f>AL383-AN383</f>
        <v>16.497930399999998</v>
      </c>
      <c r="AN383" s="16">
        <v>0</v>
      </c>
      <c r="AO383" s="24">
        <f t="shared" si="2192"/>
        <v>0.42655999999999999</v>
      </c>
      <c r="AP383" s="24">
        <f t="shared" ref="AP383" si="2203">AG383+AL383</f>
        <v>30.665226400000002</v>
      </c>
      <c r="AQ383" s="24">
        <f t="shared" ref="AQ383" si="2204">AH383+AM383</f>
        <v>30.665226400000002</v>
      </c>
      <c r="AR383" s="24">
        <f t="shared" ref="AR383" si="2205">AI383+AN383</f>
        <v>0</v>
      </c>
    </row>
    <row r="384" spans="1:44" ht="63" hidden="1" x14ac:dyDescent="0.25">
      <c r="A384" s="33">
        <v>2</v>
      </c>
      <c r="B384" s="19" t="s">
        <v>189</v>
      </c>
      <c r="C384" s="8"/>
      <c r="D384" s="8"/>
      <c r="E384" s="8">
        <f t="shared" ref="E384:G384" si="2206">E385+E386+E387+E388</f>
        <v>16.848263000000003</v>
      </c>
      <c r="F384" s="8">
        <f t="shared" si="2206"/>
        <v>16.848263000000003</v>
      </c>
      <c r="G384" s="8">
        <f t="shared" si="2206"/>
        <v>0</v>
      </c>
      <c r="H384" s="8"/>
      <c r="I384" s="8"/>
      <c r="J384" s="8">
        <f t="shared" ref="J384:L384" si="2207">J385+J386+J387+J388</f>
        <v>19.788522750000006</v>
      </c>
      <c r="K384" s="8">
        <f t="shared" si="2207"/>
        <v>19.788522750000006</v>
      </c>
      <c r="L384" s="8">
        <f t="shared" si="2207"/>
        <v>0</v>
      </c>
      <c r="M384" s="8"/>
      <c r="N384" s="8">
        <f t="shared" ref="N384:P384" si="2208">N385+N386+N387+N388</f>
        <v>36.636785750000001</v>
      </c>
      <c r="O384" s="8">
        <f t="shared" si="2208"/>
        <v>36.636785750000001</v>
      </c>
      <c r="P384" s="8">
        <f t="shared" si="2208"/>
        <v>0</v>
      </c>
      <c r="Q384" s="8"/>
      <c r="R384" s="8"/>
      <c r="S384" s="8">
        <f t="shared" ref="S384:U384" si="2209">S385+S386+S387+S388</f>
        <v>17.672829</v>
      </c>
      <c r="T384" s="8">
        <f t="shared" si="2209"/>
        <v>17.672829</v>
      </c>
      <c r="U384" s="8">
        <f t="shared" si="2209"/>
        <v>0</v>
      </c>
      <c r="V384" s="8"/>
      <c r="W384" s="8"/>
      <c r="X384" s="8">
        <f t="shared" ref="X384:Z384" si="2210">X385+X386+X387+X388</f>
        <v>20.578576500000004</v>
      </c>
      <c r="Y384" s="8">
        <f t="shared" si="2210"/>
        <v>20.578576500000004</v>
      </c>
      <c r="Z384" s="8">
        <f t="shared" si="2210"/>
        <v>0</v>
      </c>
      <c r="AA384" s="8"/>
      <c r="AB384" s="8">
        <f t="shared" ref="AB384:AD384" si="2211">AB385+AB386+AB387+AB388</f>
        <v>38.251405500000004</v>
      </c>
      <c r="AC384" s="8">
        <f t="shared" si="2211"/>
        <v>38.251405500000004</v>
      </c>
      <c r="AD384" s="8">
        <f t="shared" si="2211"/>
        <v>0</v>
      </c>
      <c r="AE384" s="8"/>
      <c r="AF384" s="8"/>
      <c r="AG384" s="8">
        <f t="shared" ref="AG384:AI384" si="2212">AG385+AG386+AG387+AG388</f>
        <v>18.378413999999999</v>
      </c>
      <c r="AH384" s="8">
        <f t="shared" si="2212"/>
        <v>18.378413999999999</v>
      </c>
      <c r="AI384" s="8">
        <f t="shared" si="2212"/>
        <v>0</v>
      </c>
      <c r="AJ384" s="8"/>
      <c r="AK384" s="8"/>
      <c r="AL384" s="8">
        <f t="shared" ref="AL384:AN384" si="2213">AL385+AL386+AL387+AL388</f>
        <v>21.402091349999999</v>
      </c>
      <c r="AM384" s="8">
        <f t="shared" si="2213"/>
        <v>21.402091349999999</v>
      </c>
      <c r="AN384" s="8">
        <f t="shared" si="2213"/>
        <v>0</v>
      </c>
      <c r="AO384" s="8"/>
      <c r="AP384" s="8">
        <f t="shared" ref="AP384:AR384" si="2214">AP385+AP386+AP387+AP388</f>
        <v>39.780505349999999</v>
      </c>
      <c r="AQ384" s="8">
        <f t="shared" si="2214"/>
        <v>39.780505349999999</v>
      </c>
      <c r="AR384" s="8">
        <f t="shared" si="2214"/>
        <v>0</v>
      </c>
    </row>
    <row r="385" spans="1:44" hidden="1" x14ac:dyDescent="0.25">
      <c r="A385" s="33"/>
      <c r="B385" s="3" t="s">
        <v>23</v>
      </c>
      <c r="C385" s="24">
        <f>110.68/1000</f>
        <v>0.11068</v>
      </c>
      <c r="D385" s="24">
        <v>39.28</v>
      </c>
      <c r="E385" s="24">
        <f>C385*D385</f>
        <v>4.3475104</v>
      </c>
      <c r="F385" s="24">
        <f>E385-G385</f>
        <v>4.3475104</v>
      </c>
      <c r="G385" s="16">
        <v>0</v>
      </c>
      <c r="H385" s="24">
        <f>123.93/1000</f>
        <v>0.12393000000000001</v>
      </c>
      <c r="I385" s="24">
        <v>41.2</v>
      </c>
      <c r="J385" s="24">
        <f>H385*I385</f>
        <v>5.1059160000000006</v>
      </c>
      <c r="K385" s="24">
        <f>J385-L385</f>
        <v>5.1059160000000006</v>
      </c>
      <c r="L385" s="16">
        <v>0</v>
      </c>
      <c r="M385" s="24">
        <f t="shared" ref="M385:M388" si="2215">C385+H385</f>
        <v>0.23461000000000001</v>
      </c>
      <c r="N385" s="24">
        <f t="shared" ref="N385:N388" si="2216">E385+J385</f>
        <v>9.4534264000000015</v>
      </c>
      <c r="O385" s="24">
        <f t="shared" ref="O385:O388" si="2217">F385+K385</f>
        <v>9.4534264000000015</v>
      </c>
      <c r="P385" s="24">
        <f t="shared" ref="P385:P388" si="2218">G385+L385</f>
        <v>0</v>
      </c>
      <c r="Q385" s="24">
        <f t="shared" ref="Q385:Q388" si="2219">C385</f>
        <v>0.11068</v>
      </c>
      <c r="R385" s="24">
        <v>41.2</v>
      </c>
      <c r="S385" s="24">
        <f>Q385*R385</f>
        <v>4.5600160000000001</v>
      </c>
      <c r="T385" s="24">
        <f>S385-U385</f>
        <v>4.5600160000000001</v>
      </c>
      <c r="U385" s="16">
        <v>0</v>
      </c>
      <c r="V385" s="24">
        <f t="shared" ref="V385:V388" si="2220">H385</f>
        <v>0.12393000000000001</v>
      </c>
      <c r="W385" s="24">
        <v>42.85</v>
      </c>
      <c r="X385" s="24">
        <f>V385*W385</f>
        <v>5.310400500000001</v>
      </c>
      <c r="Y385" s="24">
        <f>X385-Z385</f>
        <v>5.310400500000001</v>
      </c>
      <c r="Z385" s="16">
        <v>0</v>
      </c>
      <c r="AA385" s="24">
        <f t="shared" ref="AA385:AA388" si="2221">Q385+V385</f>
        <v>0.23461000000000001</v>
      </c>
      <c r="AB385" s="24">
        <f t="shared" ref="AB385:AB388" si="2222">S385+X385</f>
        <v>9.870416500000001</v>
      </c>
      <c r="AC385" s="24">
        <f t="shared" ref="AC385:AC388" si="2223">T385+Y385</f>
        <v>9.870416500000001</v>
      </c>
      <c r="AD385" s="24">
        <f t="shared" ref="AD385:AD388" si="2224">U385+Z385</f>
        <v>0</v>
      </c>
      <c r="AE385" s="24">
        <f t="shared" ref="AE385:AE388" si="2225">C385</f>
        <v>0.11068</v>
      </c>
      <c r="AF385" s="24">
        <v>42.85</v>
      </c>
      <c r="AG385" s="24">
        <f>AE385*AF385</f>
        <v>4.7426380000000004</v>
      </c>
      <c r="AH385" s="24">
        <f>AG385-AI385</f>
        <v>4.7426380000000004</v>
      </c>
      <c r="AI385" s="16">
        <v>0</v>
      </c>
      <c r="AJ385" s="24">
        <f t="shared" ref="AJ385:AJ388" si="2226">H385</f>
        <v>0.12393000000000001</v>
      </c>
      <c r="AK385" s="24">
        <v>44.56</v>
      </c>
      <c r="AL385" s="24">
        <f>AJ385*AK385</f>
        <v>5.522320800000001</v>
      </c>
      <c r="AM385" s="24">
        <f>AL385-AN385</f>
        <v>5.522320800000001</v>
      </c>
      <c r="AN385" s="16">
        <v>0</v>
      </c>
      <c r="AO385" s="24">
        <f t="shared" ref="AO385:AO388" si="2227">AE385+AJ385</f>
        <v>0.23461000000000001</v>
      </c>
      <c r="AP385" s="24">
        <f t="shared" ref="AP385:AP388" si="2228">AG385+AL385</f>
        <v>10.264958800000002</v>
      </c>
      <c r="AQ385" s="24">
        <f t="shared" ref="AQ385:AQ388" si="2229">AH385+AM385</f>
        <v>10.264958800000002</v>
      </c>
      <c r="AR385" s="24">
        <f t="shared" ref="AR385:AR388" si="2230">AI385+AN385</f>
        <v>0</v>
      </c>
    </row>
    <row r="386" spans="1:44" hidden="1" x14ac:dyDescent="0.25">
      <c r="A386" s="33"/>
      <c r="B386" s="3" t="s">
        <v>25</v>
      </c>
      <c r="C386" s="24">
        <f>110.68/1000</f>
        <v>0.11068</v>
      </c>
      <c r="D386" s="24">
        <v>32.270000000000003</v>
      </c>
      <c r="E386" s="24">
        <f>C386*D386</f>
        <v>3.5716436000000003</v>
      </c>
      <c r="F386" s="24">
        <f>E386-G386</f>
        <v>3.5716436000000003</v>
      </c>
      <c r="G386" s="16">
        <v>0</v>
      </c>
      <c r="H386" s="24">
        <f t="shared" ref="H386:H388" si="2231">123.93/1000</f>
        <v>0.12393000000000001</v>
      </c>
      <c r="I386" s="24">
        <v>33.85</v>
      </c>
      <c r="J386" s="24">
        <f>H386*I386</f>
        <v>4.1950305000000006</v>
      </c>
      <c r="K386" s="24">
        <f>J386-L386</f>
        <v>4.1950305000000006</v>
      </c>
      <c r="L386" s="16">
        <v>0</v>
      </c>
      <c r="M386" s="24">
        <f t="shared" si="2215"/>
        <v>0.23461000000000001</v>
      </c>
      <c r="N386" s="24">
        <f t="shared" si="2216"/>
        <v>7.7666741000000012</v>
      </c>
      <c r="O386" s="24">
        <f t="shared" si="2217"/>
        <v>7.7666741000000012</v>
      </c>
      <c r="P386" s="24">
        <f t="shared" si="2218"/>
        <v>0</v>
      </c>
      <c r="Q386" s="24">
        <f t="shared" si="2219"/>
        <v>0.11068</v>
      </c>
      <c r="R386" s="24">
        <v>33.85</v>
      </c>
      <c r="S386" s="24">
        <f>Q386*R386</f>
        <v>3.746518</v>
      </c>
      <c r="T386" s="24">
        <f>S386-U386</f>
        <v>3.746518</v>
      </c>
      <c r="U386" s="16">
        <v>0</v>
      </c>
      <c r="V386" s="24">
        <f t="shared" si="2220"/>
        <v>0.12393000000000001</v>
      </c>
      <c r="W386" s="24">
        <v>35.200000000000003</v>
      </c>
      <c r="X386" s="24">
        <f>V386*W386</f>
        <v>4.3623360000000009</v>
      </c>
      <c r="Y386" s="24">
        <f>X386-Z386</f>
        <v>4.3623360000000009</v>
      </c>
      <c r="Z386" s="16">
        <v>0</v>
      </c>
      <c r="AA386" s="24">
        <f t="shared" si="2221"/>
        <v>0.23461000000000001</v>
      </c>
      <c r="AB386" s="24">
        <f t="shared" si="2222"/>
        <v>8.1088540000000009</v>
      </c>
      <c r="AC386" s="24">
        <f t="shared" si="2223"/>
        <v>8.1088540000000009</v>
      </c>
      <c r="AD386" s="24">
        <f t="shared" si="2224"/>
        <v>0</v>
      </c>
      <c r="AE386" s="24">
        <f t="shared" si="2225"/>
        <v>0.11068</v>
      </c>
      <c r="AF386" s="24">
        <v>35.200000000000003</v>
      </c>
      <c r="AG386" s="24">
        <f>AE386*AF386</f>
        <v>3.8959360000000003</v>
      </c>
      <c r="AH386" s="24">
        <f>AG386-AI386</f>
        <v>3.8959360000000003</v>
      </c>
      <c r="AI386" s="16">
        <v>0</v>
      </c>
      <c r="AJ386" s="24">
        <f t="shared" si="2226"/>
        <v>0.12393000000000001</v>
      </c>
      <c r="AK386" s="24">
        <v>36.61</v>
      </c>
      <c r="AL386" s="24">
        <f>AJ386*AK386</f>
        <v>4.5370773</v>
      </c>
      <c r="AM386" s="24">
        <f>AL386-AN386</f>
        <v>4.5370773</v>
      </c>
      <c r="AN386" s="16">
        <v>0</v>
      </c>
      <c r="AO386" s="24">
        <f t="shared" si="2227"/>
        <v>0.23461000000000001</v>
      </c>
      <c r="AP386" s="24">
        <f t="shared" si="2228"/>
        <v>8.4330133000000007</v>
      </c>
      <c r="AQ386" s="24">
        <f t="shared" si="2229"/>
        <v>8.4330133000000007</v>
      </c>
      <c r="AR386" s="24">
        <f t="shared" si="2230"/>
        <v>0</v>
      </c>
    </row>
    <row r="387" spans="1:44" ht="31.5" hidden="1" x14ac:dyDescent="0.25">
      <c r="A387" s="33"/>
      <c r="B387" s="3" t="s">
        <v>157</v>
      </c>
      <c r="C387" s="24">
        <f>110.68/1000</f>
        <v>0.11068</v>
      </c>
      <c r="D387" s="24">
        <v>32.270000000000003</v>
      </c>
      <c r="E387" s="24">
        <f>C387*D387*0.5</f>
        <v>1.7858218000000001</v>
      </c>
      <c r="F387" s="24">
        <f>E387-G387</f>
        <v>1.7858218000000001</v>
      </c>
      <c r="G387" s="16">
        <v>0</v>
      </c>
      <c r="H387" s="24">
        <f t="shared" si="2231"/>
        <v>0.12393000000000001</v>
      </c>
      <c r="I387" s="24">
        <v>33.85</v>
      </c>
      <c r="J387" s="24">
        <f>H387*I387*0.5</f>
        <v>2.0975152500000003</v>
      </c>
      <c r="K387" s="24">
        <f>J387-L387</f>
        <v>2.0975152500000003</v>
      </c>
      <c r="L387" s="16">
        <v>0</v>
      </c>
      <c r="M387" s="24">
        <f t="shared" si="2215"/>
        <v>0.23461000000000001</v>
      </c>
      <c r="N387" s="24">
        <f t="shared" si="2216"/>
        <v>3.8833370500000006</v>
      </c>
      <c r="O387" s="24">
        <f t="shared" si="2217"/>
        <v>3.8833370500000006</v>
      </c>
      <c r="P387" s="24">
        <f t="shared" si="2218"/>
        <v>0</v>
      </c>
      <c r="Q387" s="24">
        <f t="shared" si="2219"/>
        <v>0.11068</v>
      </c>
      <c r="R387" s="24">
        <v>33.85</v>
      </c>
      <c r="S387" s="24">
        <f>Q387*R387*0.5</f>
        <v>1.873259</v>
      </c>
      <c r="T387" s="24">
        <f>S387-U387</f>
        <v>1.873259</v>
      </c>
      <c r="U387" s="16">
        <v>0</v>
      </c>
      <c r="V387" s="24">
        <f t="shared" si="2220"/>
        <v>0.12393000000000001</v>
      </c>
      <c r="W387" s="24">
        <v>35.200000000000003</v>
      </c>
      <c r="X387" s="24">
        <f>V387*W387*0.5</f>
        <v>2.1811680000000004</v>
      </c>
      <c r="Y387" s="24">
        <f>X387-Z387</f>
        <v>2.1811680000000004</v>
      </c>
      <c r="Z387" s="16">
        <v>0</v>
      </c>
      <c r="AA387" s="24">
        <f t="shared" si="2221"/>
        <v>0.23461000000000001</v>
      </c>
      <c r="AB387" s="24">
        <f t="shared" si="2222"/>
        <v>4.0544270000000004</v>
      </c>
      <c r="AC387" s="24">
        <f t="shared" si="2223"/>
        <v>4.0544270000000004</v>
      </c>
      <c r="AD387" s="24">
        <f t="shared" si="2224"/>
        <v>0</v>
      </c>
      <c r="AE387" s="24">
        <f t="shared" si="2225"/>
        <v>0.11068</v>
      </c>
      <c r="AF387" s="24">
        <v>35.200000000000003</v>
      </c>
      <c r="AG387" s="24">
        <f>AE387*AF387*0.5</f>
        <v>1.9479680000000001</v>
      </c>
      <c r="AH387" s="24">
        <f>AG387-AI387</f>
        <v>1.9479680000000001</v>
      </c>
      <c r="AI387" s="16">
        <v>0</v>
      </c>
      <c r="AJ387" s="24">
        <f t="shared" si="2226"/>
        <v>0.12393000000000001</v>
      </c>
      <c r="AK387" s="24">
        <v>36.61</v>
      </c>
      <c r="AL387" s="24">
        <f>AJ387*AK387*0.5</f>
        <v>2.26853865</v>
      </c>
      <c r="AM387" s="24">
        <f>AL387-AN387</f>
        <v>2.26853865</v>
      </c>
      <c r="AN387" s="16">
        <v>0</v>
      </c>
      <c r="AO387" s="24">
        <f t="shared" si="2227"/>
        <v>0.23461000000000001</v>
      </c>
      <c r="AP387" s="24">
        <f t="shared" si="2228"/>
        <v>4.2165066500000004</v>
      </c>
      <c r="AQ387" s="24">
        <f t="shared" si="2229"/>
        <v>4.2165066500000004</v>
      </c>
      <c r="AR387" s="24">
        <f t="shared" si="2230"/>
        <v>0</v>
      </c>
    </row>
    <row r="388" spans="1:44" ht="47.25" hidden="1" x14ac:dyDescent="0.25">
      <c r="A388" s="33"/>
      <c r="B388" s="3" t="s">
        <v>162</v>
      </c>
      <c r="C388" s="24">
        <f>110.68/1000</f>
        <v>0.11068</v>
      </c>
      <c r="D388" s="24">
        <v>32.270000000000003</v>
      </c>
      <c r="E388" s="24">
        <f>C388*D388*2</f>
        <v>7.1432872000000005</v>
      </c>
      <c r="F388" s="24">
        <f>E388-G388</f>
        <v>7.1432872000000005</v>
      </c>
      <c r="G388" s="16">
        <v>0</v>
      </c>
      <c r="H388" s="24">
        <f t="shared" si="2231"/>
        <v>0.12393000000000001</v>
      </c>
      <c r="I388" s="24">
        <v>33.85</v>
      </c>
      <c r="J388" s="24">
        <f>H388*I388*2</f>
        <v>8.3900610000000011</v>
      </c>
      <c r="K388" s="24">
        <f>J388-L388</f>
        <v>8.3900610000000011</v>
      </c>
      <c r="L388" s="16">
        <v>0</v>
      </c>
      <c r="M388" s="24">
        <f t="shared" si="2215"/>
        <v>0.23461000000000001</v>
      </c>
      <c r="N388" s="24">
        <f t="shared" si="2216"/>
        <v>15.533348200000002</v>
      </c>
      <c r="O388" s="24">
        <f t="shared" si="2217"/>
        <v>15.533348200000002</v>
      </c>
      <c r="P388" s="24">
        <f t="shared" si="2218"/>
        <v>0</v>
      </c>
      <c r="Q388" s="24">
        <f t="shared" si="2219"/>
        <v>0.11068</v>
      </c>
      <c r="R388" s="24">
        <v>33.85</v>
      </c>
      <c r="S388" s="24">
        <f>Q388*R388*2</f>
        <v>7.493036</v>
      </c>
      <c r="T388" s="24">
        <f>S388-U388</f>
        <v>7.493036</v>
      </c>
      <c r="U388" s="16">
        <v>0</v>
      </c>
      <c r="V388" s="24">
        <f t="shared" si="2220"/>
        <v>0.12393000000000001</v>
      </c>
      <c r="W388" s="24">
        <v>35.200000000000003</v>
      </c>
      <c r="X388" s="24">
        <f>V388*W388*2</f>
        <v>8.7246720000000018</v>
      </c>
      <c r="Y388" s="24">
        <f>X388-Z388</f>
        <v>8.7246720000000018</v>
      </c>
      <c r="Z388" s="16">
        <v>0</v>
      </c>
      <c r="AA388" s="24">
        <f t="shared" si="2221"/>
        <v>0.23461000000000001</v>
      </c>
      <c r="AB388" s="24">
        <f t="shared" si="2222"/>
        <v>16.217708000000002</v>
      </c>
      <c r="AC388" s="24">
        <f t="shared" si="2223"/>
        <v>16.217708000000002</v>
      </c>
      <c r="AD388" s="24">
        <f t="shared" si="2224"/>
        <v>0</v>
      </c>
      <c r="AE388" s="24">
        <f t="shared" si="2225"/>
        <v>0.11068</v>
      </c>
      <c r="AF388" s="24">
        <v>35.200000000000003</v>
      </c>
      <c r="AG388" s="24">
        <f>AE388*AF388*2</f>
        <v>7.7918720000000006</v>
      </c>
      <c r="AH388" s="24">
        <f>AG388-AI388</f>
        <v>7.7918720000000006</v>
      </c>
      <c r="AI388" s="16">
        <v>0</v>
      </c>
      <c r="AJ388" s="24">
        <f t="shared" si="2226"/>
        <v>0.12393000000000001</v>
      </c>
      <c r="AK388" s="24">
        <v>36.61</v>
      </c>
      <c r="AL388" s="24">
        <f>AJ388*AK388*2</f>
        <v>9.0741546</v>
      </c>
      <c r="AM388" s="24">
        <f>AL388-AN388</f>
        <v>9.0741546</v>
      </c>
      <c r="AN388" s="16">
        <v>0</v>
      </c>
      <c r="AO388" s="24">
        <f t="shared" si="2227"/>
        <v>0.23461000000000001</v>
      </c>
      <c r="AP388" s="24">
        <f t="shared" si="2228"/>
        <v>16.866026600000001</v>
      </c>
      <c r="AQ388" s="24">
        <f t="shared" si="2229"/>
        <v>16.866026600000001</v>
      </c>
      <c r="AR388" s="24">
        <f t="shared" si="2230"/>
        <v>0</v>
      </c>
    </row>
    <row r="389" spans="1:44" ht="78.75" hidden="1" x14ac:dyDescent="0.25">
      <c r="A389" s="33">
        <v>3</v>
      </c>
      <c r="B389" s="19" t="s">
        <v>190</v>
      </c>
      <c r="C389" s="31"/>
      <c r="D389" s="8"/>
      <c r="E389" s="8">
        <f>E390+E391+E392</f>
        <v>18.651476350000003</v>
      </c>
      <c r="F389" s="8">
        <f>F390+F391+F392</f>
        <v>18.651476350000003</v>
      </c>
      <c r="G389" s="8">
        <f>G390+G391+G392</f>
        <v>0</v>
      </c>
      <c r="H389" s="31"/>
      <c r="I389" s="8"/>
      <c r="J389" s="8">
        <f>J390+J391+J392</f>
        <v>14.751870250000001</v>
      </c>
      <c r="K389" s="8">
        <f>K390+K391+K392</f>
        <v>14.751870250000001</v>
      </c>
      <c r="L389" s="8">
        <f>L390+L391+L392</f>
        <v>0</v>
      </c>
      <c r="M389" s="8"/>
      <c r="N389" s="8">
        <f>N390+N391+N392</f>
        <v>33.403346600000006</v>
      </c>
      <c r="O389" s="8">
        <f>O390+O391+O392</f>
        <v>33.403346600000006</v>
      </c>
      <c r="P389" s="8">
        <f>P390+P391+P392</f>
        <v>0</v>
      </c>
      <c r="Q389" s="31"/>
      <c r="R389" s="8"/>
      <c r="S389" s="8">
        <f>S390+S391+S392</f>
        <v>19.564002250000001</v>
      </c>
      <c r="T389" s="8">
        <f>T390+T391+T392</f>
        <v>19.564002250000001</v>
      </c>
      <c r="U389" s="8">
        <f>U390+U391+U392</f>
        <v>0</v>
      </c>
      <c r="V389" s="31"/>
      <c r="W389" s="8"/>
      <c r="X389" s="8">
        <f>X390+X391+X392</f>
        <v>15.341303500000002</v>
      </c>
      <c r="Y389" s="8">
        <f>Y390+Y391+Y392</f>
        <v>15.341303500000002</v>
      </c>
      <c r="Z389" s="8">
        <f>Z390+Z391+Z392</f>
        <v>0</v>
      </c>
      <c r="AA389" s="8"/>
      <c r="AB389" s="8">
        <f>AB390+AB391+AB392</f>
        <v>34.905305750000004</v>
      </c>
      <c r="AC389" s="8">
        <f>AC390+AC391+AC392</f>
        <v>34.905305750000004</v>
      </c>
      <c r="AD389" s="8">
        <f>AD390+AD391+AD392</f>
        <v>0</v>
      </c>
      <c r="AE389" s="31"/>
      <c r="AF389" s="8"/>
      <c r="AG389" s="8">
        <f>AG390+AG391+AG392</f>
        <v>20.3457115</v>
      </c>
      <c r="AH389" s="8">
        <f>AH390+AH391+AH392</f>
        <v>20.3457115</v>
      </c>
      <c r="AI389" s="8">
        <f>AI390+AI391+AI392</f>
        <v>0</v>
      </c>
      <c r="AJ389" s="31"/>
      <c r="AK389" s="8"/>
      <c r="AL389" s="8">
        <f>AL390+AL391+AL392</f>
        <v>15.954795250000002</v>
      </c>
      <c r="AM389" s="8">
        <f>AM390+AM391+AM392</f>
        <v>15.954795250000002</v>
      </c>
      <c r="AN389" s="8">
        <f>AN390+AN391+AN392</f>
        <v>0</v>
      </c>
      <c r="AO389" s="8"/>
      <c r="AP389" s="8">
        <f>AP390+AP391+AP392</f>
        <v>36.300506750000004</v>
      </c>
      <c r="AQ389" s="8">
        <f>AQ390+AQ391+AQ392</f>
        <v>36.300506750000004</v>
      </c>
      <c r="AR389" s="8">
        <f>AR390+AR391+AR392</f>
        <v>0</v>
      </c>
    </row>
    <row r="390" spans="1:44" hidden="1" x14ac:dyDescent="0.25">
      <c r="A390" s="17"/>
      <c r="B390" s="3" t="s">
        <v>23</v>
      </c>
      <c r="C390" s="34">
        <v>0.21271000000000001</v>
      </c>
      <c r="D390" s="24">
        <v>39.28</v>
      </c>
      <c r="E390" s="24">
        <f>C390*D390</f>
        <v>8.3552488</v>
      </c>
      <c r="F390" s="24">
        <f>E390-G390</f>
        <v>8.3552488</v>
      </c>
      <c r="G390" s="24">
        <v>0</v>
      </c>
      <c r="H390" s="34">
        <v>0.16039</v>
      </c>
      <c r="I390" s="24">
        <v>41.2</v>
      </c>
      <c r="J390" s="24">
        <f>H390*I390</f>
        <v>6.6080680000000003</v>
      </c>
      <c r="K390" s="24">
        <f>J390-L390</f>
        <v>6.6080680000000003</v>
      </c>
      <c r="L390" s="24">
        <v>0</v>
      </c>
      <c r="M390" s="24">
        <f>C390+H390</f>
        <v>0.37309999999999999</v>
      </c>
      <c r="N390" s="24">
        <f t="shared" ref="N390:N392" si="2232">E390+J390</f>
        <v>14.963316800000001</v>
      </c>
      <c r="O390" s="24">
        <f t="shared" ref="O390:O392" si="2233">F390+K390</f>
        <v>14.963316800000001</v>
      </c>
      <c r="P390" s="24">
        <f t="shared" ref="P390:P392" si="2234">G390+L390</f>
        <v>0</v>
      </c>
      <c r="Q390" s="34">
        <f>C390</f>
        <v>0.21271000000000001</v>
      </c>
      <c r="R390" s="24">
        <v>41.2</v>
      </c>
      <c r="S390" s="24">
        <f>Q390*R390</f>
        <v>8.7636520000000004</v>
      </c>
      <c r="T390" s="24">
        <f>S390-U390</f>
        <v>8.7636520000000004</v>
      </c>
      <c r="U390" s="24">
        <v>0</v>
      </c>
      <c r="V390" s="34">
        <f>H390</f>
        <v>0.16039</v>
      </c>
      <c r="W390" s="24">
        <v>42.85</v>
      </c>
      <c r="X390" s="24">
        <f>V390*W390</f>
        <v>6.8727115000000003</v>
      </c>
      <c r="Y390" s="24">
        <f>X390-Z390</f>
        <v>6.8727115000000003</v>
      </c>
      <c r="Z390" s="24">
        <v>0</v>
      </c>
      <c r="AA390" s="24">
        <f>Q390+V390</f>
        <v>0.37309999999999999</v>
      </c>
      <c r="AB390" s="24">
        <f t="shared" ref="AB390:AB392" si="2235">S390+X390</f>
        <v>15.636363500000002</v>
      </c>
      <c r="AC390" s="24">
        <f t="shared" ref="AC390:AC392" si="2236">T390+Y390</f>
        <v>15.636363500000002</v>
      </c>
      <c r="AD390" s="24">
        <f t="shared" ref="AD390:AD392" si="2237">U390+Z390</f>
        <v>0</v>
      </c>
      <c r="AE390" s="34">
        <f>Q390</f>
        <v>0.21271000000000001</v>
      </c>
      <c r="AF390" s="24">
        <v>42.85</v>
      </c>
      <c r="AG390" s="24">
        <f>AE390*AF390</f>
        <v>9.1146235000000004</v>
      </c>
      <c r="AH390" s="24">
        <f>AG390-AI390</f>
        <v>9.1146235000000004</v>
      </c>
      <c r="AI390" s="24">
        <v>0</v>
      </c>
      <c r="AJ390" s="34">
        <f>V390</f>
        <v>0.16039</v>
      </c>
      <c r="AK390" s="24">
        <v>44.56</v>
      </c>
      <c r="AL390" s="24">
        <f>AJ390*AK390</f>
        <v>7.146978400000001</v>
      </c>
      <c r="AM390" s="24">
        <f>AL390-AN390</f>
        <v>7.146978400000001</v>
      </c>
      <c r="AN390" s="24">
        <v>0</v>
      </c>
      <c r="AO390" s="24">
        <f>AE390+AJ390</f>
        <v>0.37309999999999999</v>
      </c>
      <c r="AP390" s="24">
        <f t="shared" ref="AP390:AP392" si="2238">AG390+AL390</f>
        <v>16.261601900000002</v>
      </c>
      <c r="AQ390" s="24">
        <f t="shared" ref="AQ390:AQ392" si="2239">AH390+AM390</f>
        <v>16.261601900000002</v>
      </c>
      <c r="AR390" s="24">
        <f t="shared" ref="AR390:AR392" si="2240">AI390+AN390</f>
        <v>0</v>
      </c>
    </row>
    <row r="391" spans="1:44" hidden="1" x14ac:dyDescent="0.25">
      <c r="A391" s="17"/>
      <c r="B391" s="3" t="s">
        <v>25</v>
      </c>
      <c r="C391" s="34">
        <v>0.21271000000000001</v>
      </c>
      <c r="D391" s="24">
        <v>32.270000000000003</v>
      </c>
      <c r="E391" s="24">
        <f>C391*D391</f>
        <v>6.8641517000000007</v>
      </c>
      <c r="F391" s="24">
        <f>E391-G391</f>
        <v>6.8641517000000007</v>
      </c>
      <c r="G391" s="24">
        <v>0</v>
      </c>
      <c r="H391" s="34">
        <v>0.16039</v>
      </c>
      <c r="I391" s="24">
        <v>33.85</v>
      </c>
      <c r="J391" s="24">
        <f>H391*I391</f>
        <v>5.4292015000000005</v>
      </c>
      <c r="K391" s="24">
        <f>J391-L391</f>
        <v>5.4292015000000005</v>
      </c>
      <c r="L391" s="24">
        <v>0</v>
      </c>
      <c r="M391" s="24">
        <f>C391+H391</f>
        <v>0.37309999999999999</v>
      </c>
      <c r="N391" s="24">
        <f t="shared" si="2232"/>
        <v>12.293353200000002</v>
      </c>
      <c r="O391" s="24">
        <f t="shared" si="2233"/>
        <v>12.293353200000002</v>
      </c>
      <c r="P391" s="24">
        <f t="shared" si="2234"/>
        <v>0</v>
      </c>
      <c r="Q391" s="34">
        <f t="shared" ref="Q391:Q392" si="2241">C391</f>
        <v>0.21271000000000001</v>
      </c>
      <c r="R391" s="24">
        <v>33.85</v>
      </c>
      <c r="S391" s="24">
        <f>Q391*R391</f>
        <v>7.2002335000000004</v>
      </c>
      <c r="T391" s="24">
        <f>S391-U391</f>
        <v>7.2002335000000004</v>
      </c>
      <c r="U391" s="24">
        <v>0</v>
      </c>
      <c r="V391" s="34">
        <f t="shared" ref="V391:V392" si="2242">H391</f>
        <v>0.16039</v>
      </c>
      <c r="W391" s="24">
        <v>35.200000000000003</v>
      </c>
      <c r="X391" s="24">
        <f>V391*W391</f>
        <v>5.645728000000001</v>
      </c>
      <c r="Y391" s="24">
        <f>X391-Z391</f>
        <v>5.645728000000001</v>
      </c>
      <c r="Z391" s="24">
        <v>0</v>
      </c>
      <c r="AA391" s="24">
        <f>Q391+V391</f>
        <v>0.37309999999999999</v>
      </c>
      <c r="AB391" s="24">
        <f t="shared" si="2235"/>
        <v>12.845961500000001</v>
      </c>
      <c r="AC391" s="24">
        <f t="shared" si="2236"/>
        <v>12.845961500000001</v>
      </c>
      <c r="AD391" s="24">
        <f t="shared" si="2237"/>
        <v>0</v>
      </c>
      <c r="AE391" s="34">
        <f t="shared" ref="AE391:AE392" si="2243">Q391</f>
        <v>0.21271000000000001</v>
      </c>
      <c r="AF391" s="24">
        <v>35.200000000000003</v>
      </c>
      <c r="AG391" s="24">
        <f>AE391*AF391</f>
        <v>7.4873920000000007</v>
      </c>
      <c r="AH391" s="24">
        <f>AG391-AI391</f>
        <v>7.4873920000000007</v>
      </c>
      <c r="AI391" s="24">
        <v>0</v>
      </c>
      <c r="AJ391" s="34">
        <f t="shared" ref="AJ391:AJ392" si="2244">V391</f>
        <v>0.16039</v>
      </c>
      <c r="AK391" s="24">
        <v>36.61</v>
      </c>
      <c r="AL391" s="24">
        <f>AJ391*AK391</f>
        <v>5.8718779000000003</v>
      </c>
      <c r="AM391" s="24">
        <f>AL391-AN391</f>
        <v>5.8718779000000003</v>
      </c>
      <c r="AN391" s="24">
        <v>0</v>
      </c>
      <c r="AO391" s="24">
        <f>AE391+AJ391</f>
        <v>0.37309999999999999</v>
      </c>
      <c r="AP391" s="24">
        <f t="shared" si="2238"/>
        <v>13.359269900000001</v>
      </c>
      <c r="AQ391" s="24">
        <f t="shared" si="2239"/>
        <v>13.359269900000001</v>
      </c>
      <c r="AR391" s="24">
        <f t="shared" si="2240"/>
        <v>0</v>
      </c>
    </row>
    <row r="392" spans="1:44" ht="31.5" hidden="1" x14ac:dyDescent="0.25">
      <c r="A392" s="17"/>
      <c r="B392" s="3" t="s">
        <v>157</v>
      </c>
      <c r="C392" s="34">
        <v>0.21271000000000001</v>
      </c>
      <c r="D392" s="24">
        <v>32.270000000000003</v>
      </c>
      <c r="E392" s="24">
        <f>C392*D392*0.5</f>
        <v>3.4320758500000004</v>
      </c>
      <c r="F392" s="24">
        <f>E392-G392</f>
        <v>3.4320758500000004</v>
      </c>
      <c r="G392" s="24">
        <v>0</v>
      </c>
      <c r="H392" s="34">
        <v>0.16039</v>
      </c>
      <c r="I392" s="24">
        <v>33.85</v>
      </c>
      <c r="J392" s="24">
        <f>H392*I392*0.5</f>
        <v>2.7146007500000002</v>
      </c>
      <c r="K392" s="24">
        <f>J392-L392</f>
        <v>2.7146007500000002</v>
      </c>
      <c r="L392" s="24">
        <v>0</v>
      </c>
      <c r="M392" s="24">
        <f>C392+H392</f>
        <v>0.37309999999999999</v>
      </c>
      <c r="N392" s="24">
        <f t="shared" si="2232"/>
        <v>6.146676600000001</v>
      </c>
      <c r="O392" s="24">
        <f t="shared" si="2233"/>
        <v>6.146676600000001</v>
      </c>
      <c r="P392" s="24">
        <f t="shared" si="2234"/>
        <v>0</v>
      </c>
      <c r="Q392" s="34">
        <f t="shared" si="2241"/>
        <v>0.21271000000000001</v>
      </c>
      <c r="R392" s="24">
        <v>33.85</v>
      </c>
      <c r="S392" s="24">
        <f>Q392*R392*0.5</f>
        <v>3.6001167500000002</v>
      </c>
      <c r="T392" s="24">
        <f>S392-U392</f>
        <v>3.6001167500000002</v>
      </c>
      <c r="U392" s="24">
        <v>0</v>
      </c>
      <c r="V392" s="34">
        <f t="shared" si="2242"/>
        <v>0.16039</v>
      </c>
      <c r="W392" s="24">
        <v>35.200000000000003</v>
      </c>
      <c r="X392" s="24">
        <f>V392*W392*0.5</f>
        <v>2.8228640000000005</v>
      </c>
      <c r="Y392" s="24">
        <f>X392-Z392</f>
        <v>2.8228640000000005</v>
      </c>
      <c r="Z392" s="24">
        <v>0</v>
      </c>
      <c r="AA392" s="24">
        <f>Q392+V392</f>
        <v>0.37309999999999999</v>
      </c>
      <c r="AB392" s="24">
        <f t="shared" si="2235"/>
        <v>6.4229807500000007</v>
      </c>
      <c r="AC392" s="24">
        <f t="shared" si="2236"/>
        <v>6.4229807500000007</v>
      </c>
      <c r="AD392" s="24">
        <f t="shared" si="2237"/>
        <v>0</v>
      </c>
      <c r="AE392" s="34">
        <f t="shared" si="2243"/>
        <v>0.21271000000000001</v>
      </c>
      <c r="AF392" s="24">
        <v>35.200000000000003</v>
      </c>
      <c r="AG392" s="24">
        <f>AE392*AF392*0.5</f>
        <v>3.7436960000000004</v>
      </c>
      <c r="AH392" s="24">
        <f>AG392-AI392</f>
        <v>3.7436960000000004</v>
      </c>
      <c r="AI392" s="24">
        <v>0</v>
      </c>
      <c r="AJ392" s="34">
        <f t="shared" si="2244"/>
        <v>0.16039</v>
      </c>
      <c r="AK392" s="24">
        <v>36.61</v>
      </c>
      <c r="AL392" s="24">
        <f>AJ392*AK392*0.5</f>
        <v>2.9359389500000002</v>
      </c>
      <c r="AM392" s="24">
        <f>AL392-AN392</f>
        <v>2.9359389500000002</v>
      </c>
      <c r="AN392" s="24">
        <v>0</v>
      </c>
      <c r="AO392" s="24">
        <f>AE392+AJ392</f>
        <v>0.37309999999999999</v>
      </c>
      <c r="AP392" s="24">
        <f t="shared" si="2238"/>
        <v>6.6796349500000005</v>
      </c>
      <c r="AQ392" s="24">
        <f t="shared" si="2239"/>
        <v>6.6796349500000005</v>
      </c>
      <c r="AR392" s="24">
        <f t="shared" si="2240"/>
        <v>0</v>
      </c>
    </row>
    <row r="393" spans="1:44" hidden="1" x14ac:dyDescent="0.25"/>
    <row r="394" spans="1:44" hidden="1" x14ac:dyDescent="0.25"/>
    <row r="395" spans="1:44" hidden="1" x14ac:dyDescent="0.25"/>
    <row r="396" spans="1:44" s="15" customFormat="1" ht="17.45" hidden="1" customHeight="1" x14ac:dyDescent="0.25">
      <c r="A396" s="22" t="s">
        <v>68</v>
      </c>
      <c r="B396" s="10" t="s">
        <v>185</v>
      </c>
      <c r="C396" s="14"/>
      <c r="D396" s="8">
        <v>39.28</v>
      </c>
      <c r="E396" s="14">
        <f t="shared" ref="E396:AD396" si="2245">E397</f>
        <v>4.7135999999999996</v>
      </c>
      <c r="F396" s="14">
        <f t="shared" si="2245"/>
        <v>4.7135999999999996</v>
      </c>
      <c r="G396" s="14">
        <f t="shared" si="2245"/>
        <v>0</v>
      </c>
      <c r="H396" s="14">
        <v>0.12</v>
      </c>
      <c r="I396" s="8">
        <v>41.2</v>
      </c>
      <c r="J396" s="14">
        <f t="shared" si="2245"/>
        <v>4.944</v>
      </c>
      <c r="K396" s="14">
        <f t="shared" si="2245"/>
        <v>4.944</v>
      </c>
      <c r="L396" s="14">
        <f t="shared" si="2245"/>
        <v>0</v>
      </c>
      <c r="M396" s="14">
        <f t="shared" si="2245"/>
        <v>0.24</v>
      </c>
      <c r="N396" s="14">
        <f t="shared" si="2245"/>
        <v>9.6575999999999986</v>
      </c>
      <c r="O396" s="14">
        <f t="shared" si="2245"/>
        <v>9.6575999999999986</v>
      </c>
      <c r="P396" s="14">
        <f t="shared" si="2245"/>
        <v>0</v>
      </c>
      <c r="Q396" s="14"/>
      <c r="R396" s="8">
        <v>41.2</v>
      </c>
      <c r="S396" s="14">
        <f t="shared" si="2245"/>
        <v>4.944</v>
      </c>
      <c r="T396" s="14">
        <f t="shared" si="2245"/>
        <v>4.944</v>
      </c>
      <c r="U396" s="14">
        <f t="shared" si="2245"/>
        <v>0</v>
      </c>
      <c r="V396" s="14"/>
      <c r="W396" s="8">
        <v>42.85</v>
      </c>
      <c r="X396" s="14">
        <f t="shared" si="2245"/>
        <v>5.1420000000000003</v>
      </c>
      <c r="Y396" s="14">
        <f t="shared" si="2245"/>
        <v>5.1420000000000003</v>
      </c>
      <c r="Z396" s="14">
        <f t="shared" si="2245"/>
        <v>0</v>
      </c>
      <c r="AA396" s="14"/>
      <c r="AB396" s="14">
        <f t="shared" si="2245"/>
        <v>10.086</v>
      </c>
      <c r="AC396" s="14">
        <f t="shared" si="2245"/>
        <v>10.086</v>
      </c>
      <c r="AD396" s="14">
        <f t="shared" si="2245"/>
        <v>0</v>
      </c>
      <c r="AE396" s="14"/>
      <c r="AF396" s="8">
        <v>42.85</v>
      </c>
      <c r="AG396" s="14">
        <f t="shared" ref="AG396:AR396" si="2246">AG397</f>
        <v>5.1420000000000003</v>
      </c>
      <c r="AH396" s="14">
        <f t="shared" si="2246"/>
        <v>5.1420000000000003</v>
      </c>
      <c r="AI396" s="14">
        <f t="shared" si="2246"/>
        <v>0</v>
      </c>
      <c r="AJ396" s="14"/>
      <c r="AK396" s="8">
        <v>44.56</v>
      </c>
      <c r="AL396" s="14">
        <f t="shared" si="2246"/>
        <v>5.3472</v>
      </c>
      <c r="AM396" s="14">
        <f t="shared" si="2246"/>
        <v>5.3472</v>
      </c>
      <c r="AN396" s="14">
        <f t="shared" si="2246"/>
        <v>0</v>
      </c>
      <c r="AO396" s="14"/>
      <c r="AP396" s="14">
        <f t="shared" si="2246"/>
        <v>10.4892</v>
      </c>
      <c r="AQ396" s="14">
        <f t="shared" si="2246"/>
        <v>10.4892</v>
      </c>
      <c r="AR396" s="14">
        <f t="shared" si="2246"/>
        <v>0</v>
      </c>
    </row>
    <row r="397" spans="1:44" ht="16.149999999999999" hidden="1" customHeight="1" x14ac:dyDescent="0.25">
      <c r="A397" s="17"/>
      <c r="B397" s="30" t="s">
        <v>23</v>
      </c>
      <c r="C397" s="24">
        <v>0.12</v>
      </c>
      <c r="D397" s="24">
        <v>39.28</v>
      </c>
      <c r="E397" s="24">
        <f>C397*D397</f>
        <v>4.7135999999999996</v>
      </c>
      <c r="F397" s="24">
        <f>E397-G397</f>
        <v>4.7135999999999996</v>
      </c>
      <c r="G397" s="24">
        <v>0</v>
      </c>
      <c r="H397" s="24">
        <v>0.12</v>
      </c>
      <c r="I397" s="24">
        <v>41.2</v>
      </c>
      <c r="J397" s="24">
        <f>H397*I397</f>
        <v>4.944</v>
      </c>
      <c r="K397" s="24">
        <f>J397-L397</f>
        <v>4.944</v>
      </c>
      <c r="L397" s="24">
        <v>0</v>
      </c>
      <c r="M397" s="24">
        <f t="shared" ref="M397" si="2247">C397+H397</f>
        <v>0.24</v>
      </c>
      <c r="N397" s="24">
        <f t="shared" ref="N397" si="2248">E397+J397</f>
        <v>9.6575999999999986</v>
      </c>
      <c r="O397" s="24">
        <f t="shared" ref="O397" si="2249">F397+K397</f>
        <v>9.6575999999999986</v>
      </c>
      <c r="P397" s="24">
        <f t="shared" ref="P397" si="2250">G397+L397</f>
        <v>0</v>
      </c>
      <c r="Q397" s="24">
        <f t="shared" ref="Q397" si="2251">C397</f>
        <v>0.12</v>
      </c>
      <c r="R397" s="24">
        <v>41.2</v>
      </c>
      <c r="S397" s="24">
        <f>Q397*R397</f>
        <v>4.944</v>
      </c>
      <c r="T397" s="24">
        <f>S397-U397</f>
        <v>4.944</v>
      </c>
      <c r="U397" s="24">
        <v>0</v>
      </c>
      <c r="V397" s="24">
        <f>H397</f>
        <v>0.12</v>
      </c>
      <c r="W397" s="24">
        <v>42.85</v>
      </c>
      <c r="X397" s="24">
        <f>V397*W397</f>
        <v>5.1420000000000003</v>
      </c>
      <c r="Y397" s="24">
        <f>X397-Z397</f>
        <v>5.1420000000000003</v>
      </c>
      <c r="Z397" s="24">
        <v>0</v>
      </c>
      <c r="AA397" s="24">
        <f>Q397+V397</f>
        <v>0.24</v>
      </c>
      <c r="AB397" s="24">
        <f t="shared" ref="AB397" si="2252">S397+X397</f>
        <v>10.086</v>
      </c>
      <c r="AC397" s="24">
        <f t="shared" ref="AC397" si="2253">T397+Y397</f>
        <v>10.086</v>
      </c>
      <c r="AD397" s="24">
        <f t="shared" ref="AD397" si="2254">U397+Z397</f>
        <v>0</v>
      </c>
      <c r="AE397" s="24">
        <f t="shared" ref="AE397" si="2255">C397</f>
        <v>0.12</v>
      </c>
      <c r="AF397" s="24">
        <v>42.85</v>
      </c>
      <c r="AG397" s="24">
        <f>AE397*AF397</f>
        <v>5.1420000000000003</v>
      </c>
      <c r="AH397" s="24">
        <f>AG397-AI397</f>
        <v>5.1420000000000003</v>
      </c>
      <c r="AI397" s="24">
        <v>0</v>
      </c>
      <c r="AJ397" s="24">
        <f t="shared" ref="AJ397" si="2256">H397</f>
        <v>0.12</v>
      </c>
      <c r="AK397" s="24">
        <v>44.56</v>
      </c>
      <c r="AL397" s="24">
        <f>AJ397*AK397</f>
        <v>5.3472</v>
      </c>
      <c r="AM397" s="24">
        <f>AL397-AN397</f>
        <v>5.3472</v>
      </c>
      <c r="AN397" s="24">
        <v>0</v>
      </c>
      <c r="AO397" s="24">
        <f t="shared" ref="AO397" si="2257">AE397+AJ397</f>
        <v>0.24</v>
      </c>
      <c r="AP397" s="24">
        <f t="shared" ref="AP397" si="2258">AG397+AL397</f>
        <v>10.4892</v>
      </c>
      <c r="AQ397" s="24">
        <f t="shared" ref="AQ397" si="2259">AH397+AM397</f>
        <v>10.4892</v>
      </c>
      <c r="AR397" s="24">
        <f t="shared" ref="AR397" si="2260">AI397+AN397</f>
        <v>0</v>
      </c>
    </row>
    <row r="398" spans="1:44" hidden="1" x14ac:dyDescent="0.25"/>
  </sheetData>
  <mergeCells count="13">
    <mergeCell ref="AE12:AI13"/>
    <mergeCell ref="AJ12:AN13"/>
    <mergeCell ref="AO12:AR13"/>
    <mergeCell ref="AA12:AD13"/>
    <mergeCell ref="A8:AC8"/>
    <mergeCell ref="A12:A14"/>
    <mergeCell ref="B12:B14"/>
    <mergeCell ref="C12:G13"/>
    <mergeCell ref="H12:L13"/>
    <mergeCell ref="M12:P13"/>
    <mergeCell ref="Q12:U13"/>
    <mergeCell ref="V12:Z13"/>
    <mergeCell ref="A9:AD9"/>
  </mergeCells>
  <pageMargins left="0.31496062992125984" right="0.31496062992125984" top="0.74803149606299213" bottom="0.35433070866141736" header="0.31496062992125984" footer="0.31496062992125984"/>
  <pageSetup paperSize="9" scale="5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9" sqref="H1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3</vt:lpstr>
      <vt:lpstr>Лист1</vt:lpstr>
      <vt:lpstr>'Приложение № 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2024-03-28T01:40:36Z</dcterms:modified>
</cp:coreProperties>
</file>