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17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Лист1!$A$1:$N$133</definedName>
  </definedNames>
  <calcPr calcId="145621"/>
</workbook>
</file>

<file path=xl/calcChain.xml><?xml version="1.0" encoding="utf-8"?>
<calcChain xmlns="http://schemas.openxmlformats.org/spreadsheetml/2006/main">
  <c r="L11" i="1" l="1"/>
  <c r="L18" i="1"/>
  <c r="K18" i="1"/>
  <c r="L9" i="1" l="1"/>
  <c r="K9" i="1"/>
  <c r="I9" i="1"/>
  <c r="H9" i="1"/>
  <c r="J28" i="1" l="1"/>
  <c r="K28" i="1"/>
  <c r="L28" i="1"/>
  <c r="M28" i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28" i="1" l="1"/>
  <c r="I28" i="1"/>
  <c r="L16" i="1" l="1"/>
  <c r="L17" i="1" l="1"/>
  <c r="K17" i="1"/>
  <c r="K16" i="1"/>
  <c r="K70" i="1" l="1"/>
  <c r="K15" i="1" l="1"/>
  <c r="K10" i="1" l="1"/>
  <c r="H66" i="1"/>
  <c r="I66" i="1" s="1"/>
  <c r="L63" i="1"/>
  <c r="K63" i="1"/>
  <c r="H76" i="1"/>
  <c r="I76" i="1" s="1"/>
  <c r="H75" i="1"/>
  <c r="I75" i="1" s="1"/>
  <c r="H74" i="1"/>
  <c r="I74" i="1" s="1"/>
  <c r="H73" i="1"/>
  <c r="I73" i="1" s="1"/>
  <c r="H72" i="1"/>
  <c r="H71" i="1"/>
  <c r="M70" i="1"/>
  <c r="L70" i="1"/>
  <c r="J70" i="1"/>
  <c r="H69" i="1"/>
  <c r="I69" i="1" s="1"/>
  <c r="H68" i="1"/>
  <c r="I68" i="1" s="1"/>
  <c r="H67" i="1"/>
  <c r="I67" i="1" s="1"/>
  <c r="H65" i="1"/>
  <c r="I65" i="1" s="1"/>
  <c r="M63" i="1"/>
  <c r="J63" i="1"/>
  <c r="H23" i="1"/>
  <c r="I63" i="1" l="1"/>
  <c r="I72" i="1"/>
  <c r="I70" i="1" s="1"/>
  <c r="H70" i="1"/>
  <c r="H63" i="1"/>
  <c r="I71" i="1"/>
  <c r="K121" i="1"/>
  <c r="L15" i="1" l="1"/>
  <c r="H128" i="1" l="1"/>
  <c r="H133" i="1" l="1"/>
  <c r="H126" i="1" s="1"/>
  <c r="H132" i="1"/>
  <c r="H125" i="1" s="1"/>
  <c r="H131" i="1"/>
  <c r="H124" i="1" s="1"/>
  <c r="H129" i="1"/>
  <c r="M127" i="1"/>
  <c r="L127" i="1"/>
  <c r="K127" i="1"/>
  <c r="J127" i="1"/>
  <c r="I127" i="1"/>
  <c r="M126" i="1"/>
  <c r="L126" i="1"/>
  <c r="K126" i="1"/>
  <c r="J126" i="1"/>
  <c r="I126" i="1"/>
  <c r="M125" i="1"/>
  <c r="L125" i="1"/>
  <c r="K125" i="1"/>
  <c r="J125" i="1"/>
  <c r="I125" i="1"/>
  <c r="M124" i="1"/>
  <c r="L124" i="1"/>
  <c r="K124" i="1"/>
  <c r="J124" i="1"/>
  <c r="I124" i="1"/>
  <c r="M123" i="1"/>
  <c r="L123" i="1"/>
  <c r="K123" i="1"/>
  <c r="J123" i="1"/>
  <c r="I123" i="1"/>
  <c r="H123" i="1"/>
  <c r="M122" i="1"/>
  <c r="L122" i="1"/>
  <c r="K122" i="1"/>
  <c r="J122" i="1"/>
  <c r="I122" i="1"/>
  <c r="M121" i="1"/>
  <c r="L121" i="1"/>
  <c r="J121" i="1"/>
  <c r="I121" i="1"/>
  <c r="H121" i="1"/>
  <c r="K120" i="1" l="1"/>
  <c r="H127" i="1"/>
  <c r="J120" i="1"/>
  <c r="M120" i="1"/>
  <c r="I120" i="1"/>
  <c r="H122" i="1"/>
  <c r="H120" i="1" s="1"/>
  <c r="L120" i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M56" i="1"/>
  <c r="L56" i="1"/>
  <c r="K56" i="1"/>
  <c r="J56" i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M49" i="1"/>
  <c r="L49" i="1"/>
  <c r="K49" i="1"/>
  <c r="J49" i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M42" i="1"/>
  <c r="L42" i="1"/>
  <c r="K42" i="1"/>
  <c r="J42" i="1"/>
  <c r="H56" i="1" l="1"/>
  <c r="I56" i="1"/>
  <c r="H49" i="1"/>
  <c r="I49" i="1"/>
  <c r="H42" i="1"/>
  <c r="I42" i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M112" i="1"/>
  <c r="L112" i="1"/>
  <c r="K112" i="1"/>
  <c r="J112" i="1"/>
  <c r="I112" i="1" l="1"/>
  <c r="H112" i="1"/>
  <c r="K100" i="1"/>
  <c r="K101" i="1"/>
  <c r="K102" i="1"/>
  <c r="K103" i="1"/>
  <c r="K104" i="1"/>
  <c r="K99" i="1"/>
  <c r="K8" i="1" s="1"/>
  <c r="L100" i="1"/>
  <c r="L101" i="1"/>
  <c r="L102" i="1"/>
  <c r="L103" i="1"/>
  <c r="L104" i="1"/>
  <c r="L99" i="1"/>
  <c r="L8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I99" i="1" s="1"/>
  <c r="M105" i="1"/>
  <c r="L105" i="1"/>
  <c r="K105" i="1"/>
  <c r="J105" i="1"/>
  <c r="M98" i="1"/>
  <c r="J98" i="1"/>
  <c r="H100" i="1" l="1"/>
  <c r="I100" i="1" s="1"/>
  <c r="H103" i="1"/>
  <c r="I103" i="1" s="1"/>
  <c r="H101" i="1"/>
  <c r="I101" i="1" s="1"/>
  <c r="H102" i="1"/>
  <c r="I102" i="1" s="1"/>
  <c r="H104" i="1"/>
  <c r="I104" i="1" s="1"/>
  <c r="H99" i="1"/>
  <c r="I105" i="1"/>
  <c r="H105" i="1"/>
  <c r="K98" i="1"/>
  <c r="L98" i="1"/>
  <c r="M16" i="1"/>
  <c r="M9" i="1" s="1"/>
  <c r="M17" i="1"/>
  <c r="M10" i="1" s="1"/>
  <c r="M18" i="1"/>
  <c r="M11" i="1" s="1"/>
  <c r="M19" i="1"/>
  <c r="M12" i="1" s="1"/>
  <c r="M20" i="1"/>
  <c r="M13" i="1" s="1"/>
  <c r="M15" i="1"/>
  <c r="L10" i="1"/>
  <c r="L19" i="1"/>
  <c r="L12" i="1" s="1"/>
  <c r="L20" i="1"/>
  <c r="L13" i="1" s="1"/>
  <c r="K19" i="1"/>
  <c r="K20" i="1"/>
  <c r="J16" i="1"/>
  <c r="J17" i="1"/>
  <c r="J18" i="1"/>
  <c r="J11" i="1" s="1"/>
  <c r="J19" i="1"/>
  <c r="J12" i="1" s="1"/>
  <c r="J20" i="1"/>
  <c r="J13" i="1" s="1"/>
  <c r="J15" i="1"/>
  <c r="K14" i="1" l="1"/>
  <c r="J10" i="1"/>
  <c r="H17" i="1"/>
  <c r="J9" i="1"/>
  <c r="H16" i="1"/>
  <c r="L7" i="1"/>
  <c r="L14" i="1"/>
  <c r="I98" i="1"/>
  <c r="H98" i="1"/>
  <c r="H92" i="1"/>
  <c r="H97" i="1" l="1"/>
  <c r="I97" i="1" s="1"/>
  <c r="H96" i="1"/>
  <c r="I96" i="1" s="1"/>
  <c r="H95" i="1"/>
  <c r="I95" i="1" s="1"/>
  <c r="H94" i="1"/>
  <c r="I94" i="1" s="1"/>
  <c r="H93" i="1"/>
  <c r="I93" i="1" s="1"/>
  <c r="M91" i="1"/>
  <c r="L91" i="1"/>
  <c r="K91" i="1"/>
  <c r="J91" i="1"/>
  <c r="I91" i="1" l="1"/>
  <c r="H91" i="1"/>
  <c r="H90" i="1" l="1"/>
  <c r="I90" i="1" s="1"/>
  <c r="H89" i="1"/>
  <c r="I89" i="1" s="1"/>
  <c r="H88" i="1"/>
  <c r="I88" i="1" s="1"/>
  <c r="H87" i="1"/>
  <c r="I87" i="1" s="1"/>
  <c r="H86" i="1"/>
  <c r="I86" i="1" s="1"/>
  <c r="H85" i="1"/>
  <c r="M84" i="1"/>
  <c r="L84" i="1"/>
  <c r="K84" i="1"/>
  <c r="J84" i="1"/>
  <c r="I84" i="1" l="1"/>
  <c r="H84" i="1"/>
  <c r="H83" i="1" l="1"/>
  <c r="I83" i="1" s="1"/>
  <c r="H82" i="1"/>
  <c r="I82" i="1" s="1"/>
  <c r="H81" i="1"/>
  <c r="I81" i="1" s="1"/>
  <c r="H80" i="1"/>
  <c r="H79" i="1"/>
  <c r="H78" i="1"/>
  <c r="I78" i="1" s="1"/>
  <c r="M77" i="1"/>
  <c r="L77" i="1"/>
  <c r="K77" i="1"/>
  <c r="J77" i="1"/>
  <c r="I80" i="1" l="1"/>
  <c r="H10" i="1"/>
  <c r="I79" i="1"/>
  <c r="I77" i="1" s="1"/>
  <c r="H77" i="1"/>
  <c r="M8" i="1" l="1"/>
  <c r="K11" i="1"/>
  <c r="K12" i="1"/>
  <c r="K13" i="1"/>
  <c r="J8" i="1"/>
  <c r="K7" i="1" l="1"/>
  <c r="M7" i="1"/>
  <c r="H20" i="1"/>
  <c r="H13" i="1" s="1"/>
  <c r="H18" i="1"/>
  <c r="H11" i="1" s="1"/>
  <c r="H15" i="1"/>
  <c r="H8" i="1" s="1"/>
  <c r="H19" i="1"/>
  <c r="H12" i="1" s="1"/>
  <c r="M14" i="1"/>
  <c r="J14" i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M35" i="1"/>
  <c r="L35" i="1"/>
  <c r="K35" i="1"/>
  <c r="J35" i="1"/>
  <c r="H27" i="1"/>
  <c r="I27" i="1" s="1"/>
  <c r="H26" i="1"/>
  <c r="I26" i="1" s="1"/>
  <c r="H25" i="1"/>
  <c r="I25" i="1" s="1"/>
  <c r="H24" i="1"/>
  <c r="I23" i="1"/>
  <c r="H22" i="1"/>
  <c r="I22" i="1" s="1"/>
  <c r="M21" i="1"/>
  <c r="L21" i="1"/>
  <c r="K21" i="1"/>
  <c r="J21" i="1"/>
  <c r="H14" i="1" l="1"/>
  <c r="I24" i="1"/>
  <c r="I21" i="1" s="1"/>
  <c r="H21" i="1"/>
  <c r="I15" i="1"/>
  <c r="I8" i="1" s="1"/>
  <c r="I18" i="1"/>
  <c r="I11" i="1" s="1"/>
  <c r="I16" i="1"/>
  <c r="I19" i="1"/>
  <c r="I12" i="1" s="1"/>
  <c r="I20" i="1"/>
  <c r="I13" i="1" s="1"/>
  <c r="J7" i="1"/>
  <c r="H7" i="1" s="1"/>
  <c r="H35" i="1"/>
  <c r="I35" i="1"/>
  <c r="I17" i="1" l="1"/>
  <c r="I10" i="1" s="1"/>
  <c r="I7" i="1" s="1"/>
  <c r="I14" i="1" l="1"/>
</calcChain>
</file>

<file path=xl/sharedStrings.xml><?xml version="1.0" encoding="utf-8"?>
<sst xmlns="http://schemas.openxmlformats.org/spreadsheetml/2006/main" count="114" uniqueCount="69">
  <si>
    <t xml:space="preserve">№ п/п </t>
  </si>
  <si>
    <t>Наименование объекта капитального строительства (объекта недвижимого имущества)</t>
  </si>
  <si>
    <t>Создаваемая мощность (прирост мощности) объекта</t>
  </si>
  <si>
    <t>Сметная стоимость объекта или предполагаемая (предельная) стоимость объекта (тыс.руб.,  в ценах соответствующих лет)</t>
  </si>
  <si>
    <t>Плановый объем и источники финансирования по годам, тыс.руб.</t>
  </si>
  <si>
    <t>год</t>
  </si>
  <si>
    <t>Общий объем финансирования, тыс.руб.</t>
  </si>
  <si>
    <t>всего</t>
  </si>
  <si>
    <t xml:space="preserve">в т.ч. на ПИР и ПСД /обоснование  инвестиций </t>
  </si>
  <si>
    <t>федеральный бюджет</t>
  </si>
  <si>
    <t>областной бюджет</t>
  </si>
  <si>
    <t>местный бюджет</t>
  </si>
  <si>
    <t xml:space="preserve">внебюджетные средства </t>
  </si>
  <si>
    <t>Срок планируемого ввода (приобретения) объекта в эксплуатацию</t>
  </si>
  <si>
    <t>Перечень объектов капитального строительства, приобретаемых объектов недвижимости</t>
  </si>
  <si>
    <t xml:space="preserve">Муниципальный проект города Благовещенска «Развитие улично-дорожной сети города Благовещенска»
</t>
  </si>
  <si>
    <t xml:space="preserve">Всего </t>
  </si>
  <si>
    <r>
  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  </r>
    <r>
      <rPr>
        <i/>
        <sz val="10"/>
        <color theme="1"/>
        <rFont val="Times New Roman"/>
        <family val="1"/>
        <charset val="204"/>
      </rPr>
      <t>(ПИР), в том числе:</t>
    </r>
  </si>
  <si>
    <t>1.1.</t>
  </si>
  <si>
    <t>1.2.</t>
  </si>
  <si>
    <t>1.3.</t>
  </si>
  <si>
    <t>Проектные работы</t>
  </si>
  <si>
    <t>700 м</t>
  </si>
  <si>
    <t>1 100 м</t>
  </si>
  <si>
    <t>1 600 м</t>
  </si>
  <si>
    <t>2.</t>
  </si>
  <si>
    <t>Выполнение проектных  и изыскательских работ по объекту «Дороги в районе «5-й стройки» для обсепечения  траснпортной инфраструктурой  земельных участков, представленных многодетным семьям (ул.Молодежная от ул.Центральной до ул.Энтузиастов)»</t>
  </si>
  <si>
    <t>3.</t>
  </si>
  <si>
    <t>760 м</t>
  </si>
  <si>
    <t>Прочие работы</t>
  </si>
  <si>
    <t>369 м</t>
  </si>
  <si>
    <t>Муниципальный проект города Благовещенска «Развитие улично-дорожной сети города Благовещенска»</t>
  </si>
  <si>
    <t>отсутствует</t>
  </si>
  <si>
    <t>Механизм реализации объекта (новое строительство, реконструкция, техническое перевооружение, приобретение, обоснование инвестиций , строительство «под ключ»</t>
  </si>
  <si>
    <t>Проектные и изыскательские работы по объекту: «Реконструкция автомобильной дороги по ул. Октябрьская от ул. Лазо до ул. Театральная г. Благовещенск Амурская область»</t>
  </si>
  <si>
    <t>Проектные и изыскательские работы по объекту:  "Реконструкция автомобильной дороги по ул. Шафира от ул. Театральная до ул. Муравьева - Амурского»</t>
  </si>
  <si>
    <t>Наличие утвержденной проектной документации (имеется/ отсутствует)</t>
  </si>
  <si>
    <t>Автомобильная дорога по ул.Конная от ул.Пушкина до ул.Набережная, г.Благовещенск, Амурская область (оплата за публичный сервитут)</t>
  </si>
  <si>
    <t>4.</t>
  </si>
  <si>
    <t>1 427 кв.м.</t>
  </si>
  <si>
    <t>Изъятие земельного участка, расположенного в квартале 26 города Благовещенска, для размещения линейного объекта улично-дорожной сети</t>
  </si>
  <si>
    <t>Приобретение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</si>
  <si>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</si>
  <si>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5.1.</t>
  </si>
  <si>
    <t>Выполнение работ по подготовке проектной документации и выполнению инженерных изысканий, выполнению работ по строительству объекта "Автомобильная дорога по ул.Конная от ул.Пушкина до ул.Набережная, г.Благовещенск, Амурская область"</t>
  </si>
  <si>
    <t>6.</t>
  </si>
  <si>
    <t>Выполнение проектных  и изыскательских работ по объекту "Дороги в районе "5-й стройки" для обеспечения  транспортной инфраструктурой  земельных участков, представленных многодетным семьям" (внутриквартальный проезд по ул. Энтузиастов  от ул. Театральная до ул. Ромашковая)  г. Благовещенск, Амурская область</t>
  </si>
  <si>
    <t>510 м</t>
  </si>
  <si>
    <t>1.4.</t>
  </si>
  <si>
    <t>Проектные работы и инженерные изыскания по объекту: «Ливневая канализация по ул. 50 лет Октября от ул.Ленина до ул.Амурская г.Благовещенск,Амурская обл»</t>
  </si>
  <si>
    <t>Проектные и инженерные изыскания  по объекту: «Ливневая канализация по ул. Мухина от ул.Пролетарская до железнодорожного переезда г.Благовещенск,Амурская обл»</t>
  </si>
  <si>
    <t>Проектные и инженерные изыскания  по объекту: «Ливневая канализация по ул. Ленина от ул.Первомайская до ул.Партизанская г.Благовещенск,Амурская обл»</t>
  </si>
  <si>
    <t>1.6.</t>
  </si>
  <si>
    <t>Муниципальный проект «Региональная и местная дорожная сеть» (город Благовещенск)</t>
  </si>
  <si>
    <t>Мероприятие (результат) «Реконструкция ул. Краснофлотская от ул. Театральная в г. Благовещенск, Амурская область»</t>
  </si>
  <si>
    <t>983 м</t>
  </si>
  <si>
    <t>отсутсвует</t>
  </si>
  <si>
    <t>Осуществление дорожной деятельности в рамках реализации национального проекта "Инфраструктура для жизни" (Реконструкция ул. Краснофлотская от ул. Островского до ул. Театральная в г. Благовещенск, Амурская область)</t>
  </si>
  <si>
    <t>600 м</t>
  </si>
  <si>
    <t>565 м</t>
  </si>
  <si>
    <t>246 м</t>
  </si>
  <si>
    <t>1.5.</t>
  </si>
  <si>
    <t>1.7.</t>
  </si>
  <si>
    <t>1.8.</t>
  </si>
  <si>
    <t>Проектные и изыскательские работы по объекту: "Реконструкция ул. Новотроицкого шоссе от ул. Зеленая до км 6+000 автомобильной дороги "Благовещенск-Свободный" с устройством транспортной развязки на пересечении ул. Шафира - ул. Центральная, г. Благовещенск, Амурская область"</t>
  </si>
  <si>
    <t>Проектные и изыскательские работы по объекту: "Реконструкция ул. Студенческая от дома № 28 до ул. Воронкова г. Благовещенск, Амурская область"</t>
  </si>
  <si>
    <t>Подготовка проектной документации и выполнение инженерных изысканий, выполнение работ по строительству объекта капитального строительства: «Автомобильная дорога по ул. Шафира от ул. Муравьева - Амурского до ул. Новотроицкое шоссе»</t>
  </si>
  <si>
    <t>Строительство под ключ</t>
  </si>
  <si>
    <t xml:space="preserve">Приложение № 2 к   к постановлению администрации города Благовещенска 
                                                                                                                                                                                                                                                       от 19.06.2025 № 3352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</si>
</sst>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top" wrapText="1"/>
    </xf>
    <xf numFmtId="164" fontId="7" fillId="2" borderId="4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 applyProtection="1">
      <alignment horizontal="right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8" fillId="3" borderId="3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center" vertical="top" wrapText="1"/>
    </xf>
    <xf numFmtId="164" fontId="7" fillId="0" borderId="4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164" fontId="7" fillId="2" borderId="4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3"/>
  <sheetViews>
    <sheetView tabSelected="1" view="pageBreakPreview" topLeftCell="B1" zoomScale="85" zoomScaleNormal="85" zoomScaleSheetLayoutView="85" workbookViewId="0">
      <selection activeCell="S5" sqref="S5"/>
    </sheetView>
  </sheetViews>
  <sheetFormatPr defaultRowHeight="15.75" x14ac:dyDescent="0.25"/>
  <cols>
    <col min="1" max="1" width="4.7109375" style="1" customWidth="1"/>
    <col min="2" max="2" width="27.42578125" style="1" customWidth="1"/>
    <col min="3" max="3" width="15.7109375" style="2" customWidth="1"/>
    <col min="4" max="4" width="10.28515625" style="2" customWidth="1"/>
    <col min="5" max="5" width="12.140625" style="2" customWidth="1"/>
    <col min="6" max="6" width="12.28515625" style="2" customWidth="1"/>
    <col min="7" max="7" width="9.42578125" style="2" bestFit="1" customWidth="1"/>
    <col min="8" max="8" width="9.5703125" style="2" bestFit="1" customWidth="1"/>
    <col min="9" max="9" width="10.140625" style="2" customWidth="1"/>
    <col min="10" max="11" width="10.5703125" style="2" bestFit="1" customWidth="1"/>
    <col min="12" max="12" width="9.5703125" style="2" bestFit="1" customWidth="1"/>
    <col min="13" max="13" width="9.42578125" style="2" bestFit="1" customWidth="1"/>
    <col min="14" max="14" width="11.42578125" style="2" customWidth="1"/>
    <col min="15" max="16384" width="9.140625" style="1"/>
  </cols>
  <sheetData>
    <row r="1" spans="1:14" ht="57.75" customHeight="1" x14ac:dyDescent="0.25">
      <c r="K1" s="125" t="s">
        <v>68</v>
      </c>
      <c r="L1" s="112"/>
      <c r="M1" s="112"/>
      <c r="N1" s="112"/>
    </row>
    <row r="2" spans="1:14" x14ac:dyDescent="0.25">
      <c r="A2" s="113" t="s">
        <v>14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</row>
    <row r="3" spans="1:14" s="2" customFormat="1" ht="23.25" customHeight="1" x14ac:dyDescent="0.2">
      <c r="A3" s="116" t="s">
        <v>0</v>
      </c>
      <c r="B3" s="109" t="s">
        <v>1</v>
      </c>
      <c r="C3" s="109" t="s">
        <v>33</v>
      </c>
      <c r="D3" s="109" t="s">
        <v>2</v>
      </c>
      <c r="E3" s="109" t="s">
        <v>36</v>
      </c>
      <c r="F3" s="116" t="s">
        <v>3</v>
      </c>
      <c r="G3" s="121" t="s">
        <v>4</v>
      </c>
      <c r="H3" s="122"/>
      <c r="I3" s="122"/>
      <c r="J3" s="122"/>
      <c r="K3" s="122"/>
      <c r="L3" s="122"/>
      <c r="M3" s="123"/>
      <c r="N3" s="109" t="s">
        <v>13</v>
      </c>
    </row>
    <row r="4" spans="1:14" ht="42.75" customHeight="1" x14ac:dyDescent="0.25">
      <c r="A4" s="117"/>
      <c r="B4" s="109"/>
      <c r="C4" s="109"/>
      <c r="D4" s="109"/>
      <c r="E4" s="109"/>
      <c r="F4" s="117"/>
      <c r="G4" s="109" t="s">
        <v>5</v>
      </c>
      <c r="H4" s="124" t="s">
        <v>6</v>
      </c>
      <c r="I4" s="124"/>
      <c r="J4" s="109" t="s">
        <v>9</v>
      </c>
      <c r="K4" s="109" t="s">
        <v>10</v>
      </c>
      <c r="L4" s="109" t="s">
        <v>11</v>
      </c>
      <c r="M4" s="109" t="s">
        <v>12</v>
      </c>
      <c r="N4" s="109"/>
    </row>
    <row r="5" spans="1:14" ht="114.75" customHeight="1" x14ac:dyDescent="0.25">
      <c r="A5" s="118"/>
      <c r="B5" s="109"/>
      <c r="C5" s="109"/>
      <c r="D5" s="109"/>
      <c r="E5" s="109"/>
      <c r="F5" s="118"/>
      <c r="G5" s="109"/>
      <c r="H5" s="5" t="s">
        <v>7</v>
      </c>
      <c r="I5" s="4" t="s">
        <v>8</v>
      </c>
      <c r="J5" s="109"/>
      <c r="K5" s="109"/>
      <c r="L5" s="109"/>
      <c r="M5" s="109"/>
      <c r="N5" s="109"/>
    </row>
    <row r="6" spans="1:14" ht="15.75" customHeight="1" x14ac:dyDescent="0.25">
      <c r="A6" s="106" t="s">
        <v>15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8"/>
    </row>
    <row r="7" spans="1:14" ht="19.5" customHeight="1" x14ac:dyDescent="0.25">
      <c r="A7" s="109"/>
      <c r="B7" s="119" t="s">
        <v>31</v>
      </c>
      <c r="C7" s="120"/>
      <c r="D7" s="120"/>
      <c r="E7" s="120"/>
      <c r="F7" s="120"/>
      <c r="G7" s="4" t="s">
        <v>16</v>
      </c>
      <c r="H7" s="3">
        <f>J7+K7+L7+M7</f>
        <v>530699</v>
      </c>
      <c r="I7" s="3">
        <f>I8+I9+I10+I11+I12+I13</f>
        <v>416616.10000000003</v>
      </c>
      <c r="J7" s="3">
        <f>J8+J9+J10+J11+J12+J13</f>
        <v>0</v>
      </c>
      <c r="K7" s="3">
        <f>K8+K9+K10+K11+K12+K13</f>
        <v>472982.3</v>
      </c>
      <c r="L7" s="3">
        <f>L8+L9+L10+L11+L12+L13</f>
        <v>57716.7</v>
      </c>
      <c r="M7" s="3">
        <f t="shared" ref="M7" si="0">M8+M9+M10+M11+M12+M13</f>
        <v>0</v>
      </c>
      <c r="N7" s="74"/>
    </row>
    <row r="8" spans="1:14" ht="19.5" customHeight="1" x14ac:dyDescent="0.25">
      <c r="A8" s="109"/>
      <c r="B8" s="119"/>
      <c r="C8" s="120"/>
      <c r="D8" s="120"/>
      <c r="E8" s="120"/>
      <c r="F8" s="120"/>
      <c r="G8" s="5">
        <v>2025</v>
      </c>
      <c r="H8" s="3">
        <f>H15+H78+H85+H92+H99+H113</f>
        <v>112426</v>
      </c>
      <c r="I8" s="3">
        <f>I15+I78+I85+I92+I99+I113</f>
        <v>111372.70000000001</v>
      </c>
      <c r="J8" s="3">
        <f t="shared" ref="J8:J13" si="1">J15+J78+J85</f>
        <v>0</v>
      </c>
      <c r="K8" s="3">
        <f>K15+K78+K85+K92+K99+K113</f>
        <v>87674.299999999988</v>
      </c>
      <c r="L8" s="3">
        <f>L15+L78+L85+L92+L99+L113</f>
        <v>24751.699999999997</v>
      </c>
      <c r="M8" s="3">
        <f t="shared" ref="M8:M13" si="2">M15+M78</f>
        <v>0</v>
      </c>
      <c r="N8" s="75"/>
    </row>
    <row r="9" spans="1:14" ht="19.5" customHeight="1" x14ac:dyDescent="0.25">
      <c r="A9" s="109"/>
      <c r="B9" s="119"/>
      <c r="C9" s="120"/>
      <c r="D9" s="120"/>
      <c r="E9" s="120"/>
      <c r="F9" s="120"/>
      <c r="G9" s="5">
        <v>2026</v>
      </c>
      <c r="H9" s="3">
        <f>H16+H79+H86+H93+H114</f>
        <v>73474.7</v>
      </c>
      <c r="I9" s="3">
        <f>I16+I79</f>
        <v>29535.8</v>
      </c>
      <c r="J9" s="3">
        <f t="shared" si="1"/>
        <v>0</v>
      </c>
      <c r="K9" s="3">
        <f>K16+K79</f>
        <v>61197.5</v>
      </c>
      <c r="L9" s="3">
        <f>L16+L79+L86+L93+L100+L114</f>
        <v>12277.2</v>
      </c>
      <c r="M9" s="3">
        <f t="shared" si="2"/>
        <v>0</v>
      </c>
      <c r="N9" s="75"/>
    </row>
    <row r="10" spans="1:14" ht="19.5" customHeight="1" x14ac:dyDescent="0.25">
      <c r="A10" s="109"/>
      <c r="B10" s="119"/>
      <c r="C10" s="120"/>
      <c r="D10" s="120"/>
      <c r="E10" s="120"/>
      <c r="F10" s="120"/>
      <c r="G10" s="5">
        <v>2027</v>
      </c>
      <c r="H10" s="3">
        <f t="shared" ref="H10:I13" si="3">H17+H80+H87+H94</f>
        <v>69090.7</v>
      </c>
      <c r="I10" s="3">
        <f t="shared" si="3"/>
        <v>0</v>
      </c>
      <c r="J10" s="3">
        <f t="shared" si="1"/>
        <v>0</v>
      </c>
      <c r="K10" s="3">
        <f>K17+K80</f>
        <v>64945.3</v>
      </c>
      <c r="L10" s="3">
        <f>L17+L80+L87+L94+L101+L115</f>
        <v>4145.3999999999996</v>
      </c>
      <c r="M10" s="3">
        <f t="shared" si="2"/>
        <v>0</v>
      </c>
      <c r="N10" s="75"/>
    </row>
    <row r="11" spans="1:14" ht="19.5" customHeight="1" x14ac:dyDescent="0.25">
      <c r="A11" s="109"/>
      <c r="B11" s="119"/>
      <c r="C11" s="120"/>
      <c r="D11" s="120"/>
      <c r="E11" s="120"/>
      <c r="F11" s="120"/>
      <c r="G11" s="5">
        <v>2028</v>
      </c>
      <c r="H11" s="3">
        <f t="shared" si="3"/>
        <v>275707.60000000003</v>
      </c>
      <c r="I11" s="3">
        <f t="shared" si="3"/>
        <v>275707.60000000003</v>
      </c>
      <c r="J11" s="3">
        <f t="shared" si="1"/>
        <v>0</v>
      </c>
      <c r="K11" s="3">
        <f>K18+K81</f>
        <v>259165.2</v>
      </c>
      <c r="L11" s="3">
        <f>L18+L81+L88+L95+L102+L116</f>
        <v>16542.400000000001</v>
      </c>
      <c r="M11" s="3">
        <f t="shared" si="2"/>
        <v>0</v>
      </c>
      <c r="N11" s="75"/>
    </row>
    <row r="12" spans="1:14" ht="19.5" customHeight="1" x14ac:dyDescent="0.25">
      <c r="A12" s="109"/>
      <c r="B12" s="119"/>
      <c r="C12" s="120"/>
      <c r="D12" s="120"/>
      <c r="E12" s="120"/>
      <c r="F12" s="120"/>
      <c r="G12" s="5">
        <v>2029</v>
      </c>
      <c r="H12" s="3">
        <f t="shared" si="3"/>
        <v>0</v>
      </c>
      <c r="I12" s="3">
        <f t="shared" si="3"/>
        <v>0</v>
      </c>
      <c r="J12" s="3">
        <f t="shared" si="1"/>
        <v>0</v>
      </c>
      <c r="K12" s="3">
        <f>K19+K82</f>
        <v>0</v>
      </c>
      <c r="L12" s="3">
        <f>L19+L82+L89+L96+L103+L117</f>
        <v>0</v>
      </c>
      <c r="M12" s="3">
        <f t="shared" si="2"/>
        <v>0</v>
      </c>
      <c r="N12" s="75"/>
    </row>
    <row r="13" spans="1:14" ht="19.5" customHeight="1" x14ac:dyDescent="0.25">
      <c r="A13" s="109"/>
      <c r="B13" s="119"/>
      <c r="C13" s="120"/>
      <c r="D13" s="120"/>
      <c r="E13" s="120"/>
      <c r="F13" s="120"/>
      <c r="G13" s="5">
        <v>2030</v>
      </c>
      <c r="H13" s="3">
        <f t="shared" si="3"/>
        <v>0</v>
      </c>
      <c r="I13" s="3">
        <f t="shared" si="3"/>
        <v>0</v>
      </c>
      <c r="J13" s="3">
        <f t="shared" si="1"/>
        <v>0</v>
      </c>
      <c r="K13" s="3">
        <f>K20+K83</f>
        <v>0</v>
      </c>
      <c r="L13" s="3">
        <f>L20+L83+L90+L97+L104+L118</f>
        <v>0</v>
      </c>
      <c r="M13" s="3">
        <f t="shared" si="2"/>
        <v>0</v>
      </c>
      <c r="N13" s="76"/>
    </row>
    <row r="14" spans="1:14" ht="19.5" customHeight="1" x14ac:dyDescent="0.25">
      <c r="A14" s="114">
        <v>1</v>
      </c>
      <c r="B14" s="37" t="s">
        <v>17</v>
      </c>
      <c r="C14" s="115"/>
      <c r="D14" s="39"/>
      <c r="E14" s="39"/>
      <c r="F14" s="39"/>
      <c r="G14" s="6" t="s">
        <v>16</v>
      </c>
      <c r="H14" s="7">
        <f>J14+K14+L14+M14</f>
        <v>458868.3</v>
      </c>
      <c r="I14" s="7">
        <f>I15+I16+I17+I18+I19+I20</f>
        <v>354209.70000000007</v>
      </c>
      <c r="J14" s="7">
        <f>J15+J16+J17+J18+J19+J20</f>
        <v>0</v>
      </c>
      <c r="K14" s="7">
        <f>K15+K16+K17+K18+K19+K20</f>
        <v>431336.3</v>
      </c>
      <c r="L14" s="7">
        <f>L15+L16+L17+L18+L19+L20</f>
        <v>27532</v>
      </c>
      <c r="M14" s="7">
        <f t="shared" ref="M14" si="4">M15+M16+M17+M18+M19+M20</f>
        <v>0</v>
      </c>
      <c r="N14" s="47"/>
    </row>
    <row r="15" spans="1:14" ht="19.5" customHeight="1" x14ac:dyDescent="0.25">
      <c r="A15" s="114"/>
      <c r="B15" s="37"/>
      <c r="C15" s="115"/>
      <c r="D15" s="39"/>
      <c r="E15" s="39"/>
      <c r="F15" s="39"/>
      <c r="G15" s="8">
        <v>2025</v>
      </c>
      <c r="H15" s="7">
        <f t="shared" ref="H15:H20" si="5">J15+K15+L15+M15</f>
        <v>48966.299999999996</v>
      </c>
      <c r="I15" s="7">
        <f>I22+I29+I36+I43+I50+I57</f>
        <v>48966.3</v>
      </c>
      <c r="J15" s="7">
        <f t="shared" ref="J15:J20" si="6">J22+J29+J36</f>
        <v>0</v>
      </c>
      <c r="K15" s="7">
        <f>K22+K29+K36+K43+K50+K57</f>
        <v>46028.299999999996</v>
      </c>
      <c r="L15" s="7">
        <f>L22+L29+L36+L43+L50+L57</f>
        <v>2938</v>
      </c>
      <c r="M15" s="7">
        <f t="shared" ref="M15:M20" si="7">M22+M29+M36</f>
        <v>0</v>
      </c>
      <c r="N15" s="48"/>
    </row>
    <row r="16" spans="1:14" ht="19.5" customHeight="1" x14ac:dyDescent="0.25">
      <c r="A16" s="114"/>
      <c r="B16" s="37"/>
      <c r="C16" s="115"/>
      <c r="D16" s="39"/>
      <c r="E16" s="39"/>
      <c r="F16" s="39"/>
      <c r="G16" s="8">
        <v>2026</v>
      </c>
      <c r="H16" s="7">
        <f>J16+K16+L16+M16</f>
        <v>65103.7</v>
      </c>
      <c r="I16" s="7">
        <f>I23+I30+I37</f>
        <v>29535.8</v>
      </c>
      <c r="J16" s="7">
        <f t="shared" si="6"/>
        <v>0</v>
      </c>
      <c r="K16" s="7">
        <f>K23+K30+K37+K44+K51+K58+K65+K72</f>
        <v>61197.5</v>
      </c>
      <c r="L16" s="7">
        <f>L23+L30+L37+L72</f>
        <v>3906.2</v>
      </c>
      <c r="M16" s="7">
        <f t="shared" si="7"/>
        <v>0</v>
      </c>
      <c r="N16" s="48"/>
    </row>
    <row r="17" spans="1:14" ht="19.5" customHeight="1" x14ac:dyDescent="0.25">
      <c r="A17" s="114"/>
      <c r="B17" s="37"/>
      <c r="C17" s="115"/>
      <c r="D17" s="39"/>
      <c r="E17" s="39"/>
      <c r="F17" s="39"/>
      <c r="G17" s="8">
        <v>2027</v>
      </c>
      <c r="H17" s="7">
        <f>J17+K17+L17+M17</f>
        <v>69090.7</v>
      </c>
      <c r="I17" s="7">
        <f>I24+I31+I38</f>
        <v>0</v>
      </c>
      <c r="J17" s="7">
        <f t="shared" si="6"/>
        <v>0</v>
      </c>
      <c r="K17" s="7">
        <f>K24+K31+K38+K45+K52+K59+K66+K73</f>
        <v>64945.3</v>
      </c>
      <c r="L17" s="7">
        <f>L24+L31+L38+L66</f>
        <v>4145.3999999999996</v>
      </c>
      <c r="M17" s="7">
        <f t="shared" si="7"/>
        <v>0</v>
      </c>
      <c r="N17" s="48"/>
    </row>
    <row r="18" spans="1:14" ht="19.5" customHeight="1" x14ac:dyDescent="0.25">
      <c r="A18" s="114"/>
      <c r="B18" s="37"/>
      <c r="C18" s="115"/>
      <c r="D18" s="39"/>
      <c r="E18" s="39"/>
      <c r="F18" s="39"/>
      <c r="G18" s="8">
        <v>2028</v>
      </c>
      <c r="H18" s="7">
        <f t="shared" si="5"/>
        <v>275707.60000000003</v>
      </c>
      <c r="I18" s="7">
        <f>I25+I32+I39</f>
        <v>275707.60000000003</v>
      </c>
      <c r="J18" s="7">
        <f t="shared" si="6"/>
        <v>0</v>
      </c>
      <c r="K18" s="7">
        <f>K25+K32+K39</f>
        <v>259165.2</v>
      </c>
      <c r="L18" s="7">
        <f>L25+L32+L39</f>
        <v>16542.400000000001</v>
      </c>
      <c r="M18" s="7">
        <f t="shared" si="7"/>
        <v>0</v>
      </c>
      <c r="N18" s="48"/>
    </row>
    <row r="19" spans="1:14" ht="19.5" customHeight="1" x14ac:dyDescent="0.25">
      <c r="A19" s="114"/>
      <c r="B19" s="37"/>
      <c r="C19" s="115"/>
      <c r="D19" s="39"/>
      <c r="E19" s="39"/>
      <c r="F19" s="39"/>
      <c r="G19" s="8">
        <v>2029</v>
      </c>
      <c r="H19" s="7">
        <f t="shared" si="5"/>
        <v>0</v>
      </c>
      <c r="I19" s="7">
        <f>I26+I33+I40</f>
        <v>0</v>
      </c>
      <c r="J19" s="7">
        <f t="shared" si="6"/>
        <v>0</v>
      </c>
      <c r="K19" s="7">
        <f t="shared" ref="K19:L20" si="8">K26+K33+K40</f>
        <v>0</v>
      </c>
      <c r="L19" s="7">
        <f t="shared" si="8"/>
        <v>0</v>
      </c>
      <c r="M19" s="7">
        <f t="shared" si="7"/>
        <v>0</v>
      </c>
      <c r="N19" s="48"/>
    </row>
    <row r="20" spans="1:14" ht="19.5" customHeight="1" x14ac:dyDescent="0.25">
      <c r="A20" s="114"/>
      <c r="B20" s="37"/>
      <c r="C20" s="115"/>
      <c r="D20" s="39"/>
      <c r="E20" s="39"/>
      <c r="F20" s="39"/>
      <c r="G20" s="8">
        <v>2030</v>
      </c>
      <c r="H20" s="7">
        <f t="shared" si="5"/>
        <v>0</v>
      </c>
      <c r="I20" s="7">
        <f>I27+I34+I41</f>
        <v>0</v>
      </c>
      <c r="J20" s="7">
        <f t="shared" si="6"/>
        <v>0</v>
      </c>
      <c r="K20" s="7">
        <f t="shared" si="8"/>
        <v>0</v>
      </c>
      <c r="L20" s="7">
        <f t="shared" si="8"/>
        <v>0</v>
      </c>
      <c r="M20" s="7">
        <f t="shared" si="7"/>
        <v>0</v>
      </c>
      <c r="N20" s="49"/>
    </row>
    <row r="21" spans="1:14" ht="19.5" customHeight="1" x14ac:dyDescent="0.25">
      <c r="A21" s="30" t="s">
        <v>18</v>
      </c>
      <c r="B21" s="110" t="s">
        <v>34</v>
      </c>
      <c r="C21" s="37" t="s">
        <v>21</v>
      </c>
      <c r="D21" s="39" t="s">
        <v>23</v>
      </c>
      <c r="E21" s="39" t="s">
        <v>32</v>
      </c>
      <c r="F21" s="40">
        <v>31491</v>
      </c>
      <c r="G21" s="6" t="s">
        <v>16</v>
      </c>
      <c r="H21" s="7">
        <f>H22+H23+H24+H25+H26+H27</f>
        <v>31491</v>
      </c>
      <c r="I21" s="7">
        <f>I22+I23+I24+I25+I26+I27</f>
        <v>31491</v>
      </c>
      <c r="J21" s="7">
        <f t="shared" ref="J21" si="9">J22+J23+J24+J25+J26+J27</f>
        <v>0</v>
      </c>
      <c r="K21" s="7">
        <f t="shared" ref="K21" si="10">K22+K23+K24+K25+K26+K27</f>
        <v>29601.5</v>
      </c>
      <c r="L21" s="7">
        <f t="shared" ref="L21" si="11">L22+L23+L24+L25+L26+L27</f>
        <v>1889.5</v>
      </c>
      <c r="M21" s="7">
        <f t="shared" ref="M21" si="12">M22+M23+M24+M25+M26+M27</f>
        <v>0</v>
      </c>
      <c r="N21" s="35">
        <v>2025</v>
      </c>
    </row>
    <row r="22" spans="1:14" ht="19.5" customHeight="1" x14ac:dyDescent="0.25">
      <c r="A22" s="30"/>
      <c r="B22" s="110"/>
      <c r="C22" s="37"/>
      <c r="D22" s="39"/>
      <c r="E22" s="39"/>
      <c r="F22" s="39"/>
      <c r="G22" s="8">
        <v>2025</v>
      </c>
      <c r="H22" s="7">
        <f>J22+K22+L22+M22</f>
        <v>31491</v>
      </c>
      <c r="I22" s="7">
        <f>H22</f>
        <v>31491</v>
      </c>
      <c r="J22" s="7">
        <v>0</v>
      </c>
      <c r="K22" s="7">
        <v>29601.5</v>
      </c>
      <c r="L22" s="7">
        <v>1889.5</v>
      </c>
      <c r="M22" s="7">
        <v>0</v>
      </c>
      <c r="N22" s="35"/>
    </row>
    <row r="23" spans="1:14" ht="19.5" customHeight="1" x14ac:dyDescent="0.25">
      <c r="A23" s="30"/>
      <c r="B23" s="110"/>
      <c r="C23" s="37"/>
      <c r="D23" s="39"/>
      <c r="E23" s="39"/>
      <c r="F23" s="39"/>
      <c r="G23" s="8">
        <v>2026</v>
      </c>
      <c r="H23" s="7">
        <f t="shared" ref="H23:H27" si="13">J23+K23+L23+M23</f>
        <v>0</v>
      </c>
      <c r="I23" s="7">
        <f t="shared" ref="I23:I27" si="14">H23</f>
        <v>0</v>
      </c>
      <c r="J23" s="7">
        <v>0</v>
      </c>
      <c r="K23" s="7">
        <v>0</v>
      </c>
      <c r="L23" s="7">
        <v>0</v>
      </c>
      <c r="M23" s="7">
        <v>0</v>
      </c>
      <c r="N23" s="35"/>
    </row>
    <row r="24" spans="1:14" ht="19.5" customHeight="1" x14ac:dyDescent="0.25">
      <c r="A24" s="30"/>
      <c r="B24" s="110"/>
      <c r="C24" s="37"/>
      <c r="D24" s="39"/>
      <c r="E24" s="39"/>
      <c r="F24" s="39"/>
      <c r="G24" s="8">
        <v>2027</v>
      </c>
      <c r="H24" s="7">
        <f t="shared" si="13"/>
        <v>0</v>
      </c>
      <c r="I24" s="7">
        <f t="shared" si="14"/>
        <v>0</v>
      </c>
      <c r="J24" s="7">
        <v>0</v>
      </c>
      <c r="K24" s="7">
        <v>0</v>
      </c>
      <c r="L24" s="7">
        <v>0</v>
      </c>
      <c r="M24" s="7">
        <v>0</v>
      </c>
      <c r="N24" s="35"/>
    </row>
    <row r="25" spans="1:14" ht="19.5" customHeight="1" x14ac:dyDescent="0.25">
      <c r="A25" s="30"/>
      <c r="B25" s="110"/>
      <c r="C25" s="37"/>
      <c r="D25" s="39"/>
      <c r="E25" s="39"/>
      <c r="F25" s="39"/>
      <c r="G25" s="8">
        <v>2028</v>
      </c>
      <c r="H25" s="7">
        <f t="shared" si="13"/>
        <v>0</v>
      </c>
      <c r="I25" s="7">
        <f t="shared" si="14"/>
        <v>0</v>
      </c>
      <c r="J25" s="7">
        <v>0</v>
      </c>
      <c r="K25" s="7">
        <v>0</v>
      </c>
      <c r="L25" s="7">
        <v>0</v>
      </c>
      <c r="M25" s="7">
        <v>0</v>
      </c>
      <c r="N25" s="35"/>
    </row>
    <row r="26" spans="1:14" ht="19.5" customHeight="1" x14ac:dyDescent="0.25">
      <c r="A26" s="30"/>
      <c r="B26" s="110"/>
      <c r="C26" s="37"/>
      <c r="D26" s="39"/>
      <c r="E26" s="39"/>
      <c r="F26" s="39"/>
      <c r="G26" s="8">
        <v>2029</v>
      </c>
      <c r="H26" s="7">
        <f t="shared" si="13"/>
        <v>0</v>
      </c>
      <c r="I26" s="7">
        <f t="shared" si="14"/>
        <v>0</v>
      </c>
      <c r="J26" s="7">
        <v>0</v>
      </c>
      <c r="K26" s="7">
        <v>0</v>
      </c>
      <c r="L26" s="7">
        <v>0</v>
      </c>
      <c r="M26" s="7">
        <v>0</v>
      </c>
      <c r="N26" s="35"/>
    </row>
    <row r="27" spans="1:14" ht="19.5" customHeight="1" x14ac:dyDescent="0.25">
      <c r="A27" s="30"/>
      <c r="B27" s="110"/>
      <c r="C27" s="37"/>
      <c r="D27" s="39"/>
      <c r="E27" s="39"/>
      <c r="F27" s="39"/>
      <c r="G27" s="8">
        <v>2030</v>
      </c>
      <c r="H27" s="7">
        <f t="shared" si="13"/>
        <v>0</v>
      </c>
      <c r="I27" s="7">
        <f t="shared" si="14"/>
        <v>0</v>
      </c>
      <c r="J27" s="7">
        <v>0</v>
      </c>
      <c r="K27" s="7">
        <v>0</v>
      </c>
      <c r="L27" s="7">
        <v>0</v>
      </c>
      <c r="M27" s="7">
        <v>0</v>
      </c>
      <c r="N27" s="35"/>
    </row>
    <row r="28" spans="1:14" ht="19.5" hidden="1" customHeight="1" x14ac:dyDescent="0.25">
      <c r="A28" s="27" t="s">
        <v>19</v>
      </c>
      <c r="B28" s="24" t="s">
        <v>35</v>
      </c>
      <c r="C28" s="24" t="s">
        <v>21</v>
      </c>
      <c r="D28" s="53" t="s">
        <v>22</v>
      </c>
      <c r="E28" s="53" t="s">
        <v>32</v>
      </c>
      <c r="F28" s="50">
        <v>30480.400000000001</v>
      </c>
      <c r="G28" s="6" t="s">
        <v>16</v>
      </c>
      <c r="H28" s="7">
        <f>H29+H30+H31+H32+H33+H34</f>
        <v>0</v>
      </c>
      <c r="I28" s="7">
        <f t="shared" ref="I28" si="15">I29+I30+I31+I32+I33+I34</f>
        <v>0</v>
      </c>
      <c r="J28" s="7">
        <f t="shared" ref="J28" si="16">J29+J30+J31+J32+J33+J34</f>
        <v>0</v>
      </c>
      <c r="K28" s="7">
        <f t="shared" ref="K28" si="17">K29+K30+K31+K32+K33+K34</f>
        <v>0</v>
      </c>
      <c r="L28" s="7">
        <f t="shared" ref="L28" si="18">L29+L30+L31+L32+L33+L34</f>
        <v>0</v>
      </c>
      <c r="M28" s="7">
        <f t="shared" ref="M28" si="19">M29+M30+M31+M32+M33+M34</f>
        <v>0</v>
      </c>
      <c r="N28" s="47">
        <v>2026</v>
      </c>
    </row>
    <row r="29" spans="1:14" ht="19.5" hidden="1" customHeight="1" x14ac:dyDescent="0.25">
      <c r="A29" s="28"/>
      <c r="B29" s="25"/>
      <c r="C29" s="25"/>
      <c r="D29" s="54"/>
      <c r="E29" s="54"/>
      <c r="F29" s="51"/>
      <c r="G29" s="8">
        <v>2025</v>
      </c>
      <c r="H29" s="7">
        <f>J29+K29+L29+M29</f>
        <v>0</v>
      </c>
      <c r="I29" s="7">
        <f>H29</f>
        <v>0</v>
      </c>
      <c r="J29" s="7">
        <v>0</v>
      </c>
      <c r="K29" s="7">
        <v>0</v>
      </c>
      <c r="L29" s="7">
        <v>0</v>
      </c>
      <c r="M29" s="7">
        <v>0</v>
      </c>
      <c r="N29" s="48"/>
    </row>
    <row r="30" spans="1:14" ht="19.5" hidden="1" customHeight="1" x14ac:dyDescent="0.25">
      <c r="A30" s="28"/>
      <c r="B30" s="25"/>
      <c r="C30" s="25"/>
      <c r="D30" s="54"/>
      <c r="E30" s="54"/>
      <c r="F30" s="51"/>
      <c r="G30" s="8">
        <v>2026</v>
      </c>
      <c r="H30" s="7">
        <f t="shared" ref="H30:H34" si="20">J30+K30+L30+M30</f>
        <v>0</v>
      </c>
      <c r="I30" s="7">
        <f t="shared" ref="I30:I34" si="21">H30</f>
        <v>0</v>
      </c>
      <c r="J30" s="7">
        <v>0</v>
      </c>
      <c r="K30" s="7"/>
      <c r="L30" s="7"/>
      <c r="M30" s="7">
        <v>0</v>
      </c>
      <c r="N30" s="48"/>
    </row>
    <row r="31" spans="1:14" ht="19.5" hidden="1" customHeight="1" x14ac:dyDescent="0.25">
      <c r="A31" s="28"/>
      <c r="B31" s="25"/>
      <c r="C31" s="25"/>
      <c r="D31" s="54"/>
      <c r="E31" s="54"/>
      <c r="F31" s="51"/>
      <c r="G31" s="8">
        <v>2027</v>
      </c>
      <c r="H31" s="7">
        <f t="shared" si="20"/>
        <v>0</v>
      </c>
      <c r="I31" s="7">
        <f t="shared" si="21"/>
        <v>0</v>
      </c>
      <c r="J31" s="7">
        <v>0</v>
      </c>
      <c r="K31" s="7">
        <v>0</v>
      </c>
      <c r="L31" s="7">
        <v>0</v>
      </c>
      <c r="M31" s="7">
        <v>0</v>
      </c>
      <c r="N31" s="48"/>
    </row>
    <row r="32" spans="1:14" ht="19.5" hidden="1" customHeight="1" x14ac:dyDescent="0.25">
      <c r="A32" s="28"/>
      <c r="B32" s="25"/>
      <c r="C32" s="25"/>
      <c r="D32" s="54"/>
      <c r="E32" s="54"/>
      <c r="F32" s="51"/>
      <c r="G32" s="8">
        <v>2028</v>
      </c>
      <c r="H32" s="7">
        <f t="shared" si="20"/>
        <v>0</v>
      </c>
      <c r="I32" s="7">
        <f t="shared" si="21"/>
        <v>0</v>
      </c>
      <c r="J32" s="7">
        <v>0</v>
      </c>
      <c r="K32" s="7">
        <v>0</v>
      </c>
      <c r="L32" s="7">
        <v>0</v>
      </c>
      <c r="M32" s="7">
        <v>0</v>
      </c>
      <c r="N32" s="48"/>
    </row>
    <row r="33" spans="1:14" ht="19.5" hidden="1" customHeight="1" x14ac:dyDescent="0.25">
      <c r="A33" s="28"/>
      <c r="B33" s="25"/>
      <c r="C33" s="25"/>
      <c r="D33" s="54"/>
      <c r="E33" s="54"/>
      <c r="F33" s="51"/>
      <c r="G33" s="8">
        <v>2029</v>
      </c>
      <c r="H33" s="7">
        <f t="shared" si="20"/>
        <v>0</v>
      </c>
      <c r="I33" s="7">
        <f t="shared" si="21"/>
        <v>0</v>
      </c>
      <c r="J33" s="7">
        <v>0</v>
      </c>
      <c r="K33" s="7">
        <v>0</v>
      </c>
      <c r="L33" s="7">
        <v>0</v>
      </c>
      <c r="M33" s="7">
        <v>0</v>
      </c>
      <c r="N33" s="48"/>
    </row>
    <row r="34" spans="1:14" ht="19.5" hidden="1" customHeight="1" x14ac:dyDescent="0.25">
      <c r="A34" s="29"/>
      <c r="B34" s="26"/>
      <c r="C34" s="26"/>
      <c r="D34" s="55"/>
      <c r="E34" s="55"/>
      <c r="F34" s="52"/>
      <c r="G34" s="8">
        <v>2030</v>
      </c>
      <c r="H34" s="7">
        <f t="shared" si="20"/>
        <v>0</v>
      </c>
      <c r="I34" s="7">
        <f t="shared" si="21"/>
        <v>0</v>
      </c>
      <c r="J34" s="7">
        <v>0</v>
      </c>
      <c r="K34" s="7">
        <v>0</v>
      </c>
      <c r="L34" s="7">
        <v>0</v>
      </c>
      <c r="M34" s="7">
        <v>0</v>
      </c>
      <c r="N34" s="49"/>
    </row>
    <row r="35" spans="1:14" ht="19.5" customHeight="1" x14ac:dyDescent="0.25">
      <c r="A35" s="30" t="s">
        <v>20</v>
      </c>
      <c r="B35" s="110" t="s">
        <v>66</v>
      </c>
      <c r="C35" s="37" t="s">
        <v>67</v>
      </c>
      <c r="D35" s="39" t="s">
        <v>24</v>
      </c>
      <c r="E35" s="39" t="s">
        <v>32</v>
      </c>
      <c r="F35" s="111">
        <v>305243.40000000002</v>
      </c>
      <c r="G35" s="6" t="s">
        <v>16</v>
      </c>
      <c r="H35" s="7">
        <f>H36+H37+H38+H39+H40+H41</f>
        <v>305243.40000000002</v>
      </c>
      <c r="I35" s="7">
        <f t="shared" ref="I35" si="22">I36+I37+I38+I39+I40+I41</f>
        <v>305243.40000000002</v>
      </c>
      <c r="J35" s="7">
        <f t="shared" ref="J35" si="23">J36+J37+J38+J39+J40+J41</f>
        <v>0</v>
      </c>
      <c r="K35" s="7">
        <f t="shared" ref="K35" si="24">K36+K37+K38+K39+K40+K41</f>
        <v>286928.90000000002</v>
      </c>
      <c r="L35" s="7">
        <f t="shared" ref="L35" si="25">L36+L37+L38+L39+L40+L41</f>
        <v>18314.5</v>
      </c>
      <c r="M35" s="7">
        <f t="shared" ref="M35" si="26">M36+M37+M38+M39+M40+M41</f>
        <v>0</v>
      </c>
      <c r="N35" s="35">
        <v>2028</v>
      </c>
    </row>
    <row r="36" spans="1:14" ht="19.5" customHeight="1" x14ac:dyDescent="0.25">
      <c r="A36" s="30"/>
      <c r="B36" s="110"/>
      <c r="C36" s="37"/>
      <c r="D36" s="39"/>
      <c r="E36" s="39"/>
      <c r="F36" s="111"/>
      <c r="G36" s="8">
        <v>2025</v>
      </c>
      <c r="H36" s="7">
        <f>J36+K36+L36+M36</f>
        <v>0</v>
      </c>
      <c r="I36" s="7">
        <f>H36</f>
        <v>0</v>
      </c>
      <c r="J36" s="7">
        <v>0</v>
      </c>
      <c r="K36" s="7">
        <v>0</v>
      </c>
      <c r="L36" s="7">
        <v>0</v>
      </c>
      <c r="M36" s="7">
        <v>0</v>
      </c>
      <c r="N36" s="35"/>
    </row>
    <row r="37" spans="1:14" ht="19.5" customHeight="1" x14ac:dyDescent="0.25">
      <c r="A37" s="30"/>
      <c r="B37" s="110"/>
      <c r="C37" s="37"/>
      <c r="D37" s="39"/>
      <c r="E37" s="39"/>
      <c r="F37" s="111"/>
      <c r="G37" s="8">
        <v>2026</v>
      </c>
      <c r="H37" s="7">
        <f t="shared" ref="H37:H41" si="27">J37+K37+L37+M37</f>
        <v>29535.8</v>
      </c>
      <c r="I37" s="7">
        <f t="shared" ref="I37:I41" si="28">H37</f>
        <v>29535.8</v>
      </c>
      <c r="J37" s="7">
        <v>0</v>
      </c>
      <c r="K37" s="22">
        <v>27763.7</v>
      </c>
      <c r="L37" s="22">
        <v>1772.1</v>
      </c>
      <c r="M37" s="7">
        <v>0</v>
      </c>
      <c r="N37" s="35"/>
    </row>
    <row r="38" spans="1:14" ht="19.5" customHeight="1" x14ac:dyDescent="0.25">
      <c r="A38" s="30"/>
      <c r="B38" s="110"/>
      <c r="C38" s="37"/>
      <c r="D38" s="39"/>
      <c r="E38" s="39"/>
      <c r="F38" s="111"/>
      <c r="G38" s="8">
        <v>2027</v>
      </c>
      <c r="H38" s="7">
        <f t="shared" si="27"/>
        <v>0</v>
      </c>
      <c r="I38" s="7">
        <f t="shared" si="28"/>
        <v>0</v>
      </c>
      <c r="J38" s="7">
        <v>0</v>
      </c>
      <c r="K38" s="7">
        <v>0</v>
      </c>
      <c r="L38" s="7">
        <v>0</v>
      </c>
      <c r="M38" s="7">
        <v>0</v>
      </c>
      <c r="N38" s="35"/>
    </row>
    <row r="39" spans="1:14" ht="19.5" customHeight="1" x14ac:dyDescent="0.25">
      <c r="A39" s="30"/>
      <c r="B39" s="110"/>
      <c r="C39" s="37"/>
      <c r="D39" s="39"/>
      <c r="E39" s="39"/>
      <c r="F39" s="111"/>
      <c r="G39" s="8">
        <v>2028</v>
      </c>
      <c r="H39" s="7">
        <f t="shared" si="27"/>
        <v>275707.60000000003</v>
      </c>
      <c r="I39" s="7">
        <f t="shared" si="28"/>
        <v>275707.60000000003</v>
      </c>
      <c r="J39" s="7">
        <v>0</v>
      </c>
      <c r="K39" s="23">
        <v>259165.2</v>
      </c>
      <c r="L39" s="23">
        <v>16542.400000000001</v>
      </c>
      <c r="M39" s="7">
        <v>0</v>
      </c>
      <c r="N39" s="35"/>
    </row>
    <row r="40" spans="1:14" ht="19.5" customHeight="1" x14ac:dyDescent="0.25">
      <c r="A40" s="30"/>
      <c r="B40" s="110"/>
      <c r="C40" s="37"/>
      <c r="D40" s="39"/>
      <c r="E40" s="39"/>
      <c r="F40" s="111"/>
      <c r="G40" s="8">
        <v>2029</v>
      </c>
      <c r="H40" s="7">
        <f t="shared" si="27"/>
        <v>0</v>
      </c>
      <c r="I40" s="7">
        <f t="shared" si="28"/>
        <v>0</v>
      </c>
      <c r="J40" s="7">
        <v>0</v>
      </c>
      <c r="K40" s="7">
        <v>0</v>
      </c>
      <c r="L40" s="7">
        <v>0</v>
      </c>
      <c r="M40" s="7">
        <v>0</v>
      </c>
      <c r="N40" s="35"/>
    </row>
    <row r="41" spans="1:14" ht="19.5" customHeight="1" x14ac:dyDescent="0.25">
      <c r="A41" s="30"/>
      <c r="B41" s="110"/>
      <c r="C41" s="37"/>
      <c r="D41" s="39"/>
      <c r="E41" s="39"/>
      <c r="F41" s="111"/>
      <c r="G41" s="8">
        <v>2030</v>
      </c>
      <c r="H41" s="7">
        <f t="shared" si="27"/>
        <v>0</v>
      </c>
      <c r="I41" s="7">
        <f t="shared" si="28"/>
        <v>0</v>
      </c>
      <c r="J41" s="7">
        <v>0</v>
      </c>
      <c r="K41" s="7">
        <v>0</v>
      </c>
      <c r="L41" s="7">
        <v>0</v>
      </c>
      <c r="M41" s="7">
        <v>0</v>
      </c>
      <c r="N41" s="35"/>
    </row>
    <row r="42" spans="1:14" ht="19.5" customHeight="1" x14ac:dyDescent="0.25">
      <c r="A42" s="30" t="s">
        <v>48</v>
      </c>
      <c r="B42" s="36" t="s">
        <v>49</v>
      </c>
      <c r="C42" s="41" t="s">
        <v>21</v>
      </c>
      <c r="D42" s="42" t="s">
        <v>58</v>
      </c>
      <c r="E42" s="43" t="s">
        <v>32</v>
      </c>
      <c r="F42" s="34">
        <v>4999</v>
      </c>
      <c r="G42" s="15" t="s">
        <v>16</v>
      </c>
      <c r="H42" s="16">
        <f>H43+H44+H45+H46+H47+H48</f>
        <v>4999</v>
      </c>
      <c r="I42" s="16">
        <f t="shared" ref="I42:M42" si="29">I43+I44+I45+I46+I47+I48</f>
        <v>4999</v>
      </c>
      <c r="J42" s="16">
        <f t="shared" si="29"/>
        <v>0</v>
      </c>
      <c r="K42" s="16">
        <f t="shared" si="29"/>
        <v>4699.1000000000004</v>
      </c>
      <c r="L42" s="16">
        <f t="shared" si="29"/>
        <v>299.89999999999998</v>
      </c>
      <c r="M42" s="7">
        <f t="shared" si="29"/>
        <v>0</v>
      </c>
      <c r="N42" s="35">
        <v>2025</v>
      </c>
    </row>
    <row r="43" spans="1:14" ht="19.5" customHeight="1" x14ac:dyDescent="0.25">
      <c r="A43" s="30"/>
      <c r="B43" s="36"/>
      <c r="C43" s="41"/>
      <c r="D43" s="42"/>
      <c r="E43" s="43"/>
      <c r="F43" s="34"/>
      <c r="G43" s="17">
        <v>2025</v>
      </c>
      <c r="H43" s="16">
        <f>J43+K43+L43+M43</f>
        <v>4999</v>
      </c>
      <c r="I43" s="16">
        <f>H43</f>
        <v>4999</v>
      </c>
      <c r="J43" s="16">
        <v>0</v>
      </c>
      <c r="K43" s="16">
        <v>4699.1000000000004</v>
      </c>
      <c r="L43" s="16">
        <v>299.89999999999998</v>
      </c>
      <c r="M43" s="7">
        <v>0</v>
      </c>
      <c r="N43" s="35"/>
    </row>
    <row r="44" spans="1:14" ht="19.5" customHeight="1" x14ac:dyDescent="0.25">
      <c r="A44" s="30"/>
      <c r="B44" s="36"/>
      <c r="C44" s="41"/>
      <c r="D44" s="42"/>
      <c r="E44" s="43"/>
      <c r="F44" s="34"/>
      <c r="G44" s="17">
        <v>2026</v>
      </c>
      <c r="H44" s="16">
        <f t="shared" ref="H44:H48" si="30">J44+K44+L44+M44</f>
        <v>0</v>
      </c>
      <c r="I44" s="16">
        <f t="shared" ref="I44:I48" si="31">H44</f>
        <v>0</v>
      </c>
      <c r="J44" s="16">
        <v>0</v>
      </c>
      <c r="K44" s="16">
        <v>0</v>
      </c>
      <c r="L44" s="16">
        <v>0</v>
      </c>
      <c r="M44" s="7">
        <v>0</v>
      </c>
      <c r="N44" s="35"/>
    </row>
    <row r="45" spans="1:14" ht="19.5" customHeight="1" x14ac:dyDescent="0.25">
      <c r="A45" s="30"/>
      <c r="B45" s="36"/>
      <c r="C45" s="41"/>
      <c r="D45" s="42"/>
      <c r="E45" s="43"/>
      <c r="F45" s="34"/>
      <c r="G45" s="17">
        <v>2027</v>
      </c>
      <c r="H45" s="16">
        <f t="shared" si="30"/>
        <v>0</v>
      </c>
      <c r="I45" s="16">
        <f t="shared" si="31"/>
        <v>0</v>
      </c>
      <c r="J45" s="16">
        <v>0</v>
      </c>
      <c r="K45" s="16">
        <v>0</v>
      </c>
      <c r="L45" s="16">
        <v>0</v>
      </c>
      <c r="M45" s="7">
        <v>0</v>
      </c>
      <c r="N45" s="35"/>
    </row>
    <row r="46" spans="1:14" ht="19.5" customHeight="1" x14ac:dyDescent="0.25">
      <c r="A46" s="30"/>
      <c r="B46" s="36"/>
      <c r="C46" s="41"/>
      <c r="D46" s="42"/>
      <c r="E46" s="43"/>
      <c r="F46" s="34"/>
      <c r="G46" s="17">
        <v>2028</v>
      </c>
      <c r="H46" s="16">
        <f t="shared" si="30"/>
        <v>0</v>
      </c>
      <c r="I46" s="16">
        <f t="shared" si="31"/>
        <v>0</v>
      </c>
      <c r="J46" s="16">
        <v>0</v>
      </c>
      <c r="K46" s="16">
        <v>0</v>
      </c>
      <c r="L46" s="16">
        <v>0</v>
      </c>
      <c r="M46" s="7">
        <v>0</v>
      </c>
      <c r="N46" s="35"/>
    </row>
    <row r="47" spans="1:14" ht="19.5" customHeight="1" x14ac:dyDescent="0.25">
      <c r="A47" s="30"/>
      <c r="B47" s="36"/>
      <c r="C47" s="41"/>
      <c r="D47" s="42"/>
      <c r="E47" s="43"/>
      <c r="F47" s="34"/>
      <c r="G47" s="17">
        <v>2029</v>
      </c>
      <c r="H47" s="16">
        <f t="shared" si="30"/>
        <v>0</v>
      </c>
      <c r="I47" s="16">
        <f t="shared" si="31"/>
        <v>0</v>
      </c>
      <c r="J47" s="16">
        <v>0</v>
      </c>
      <c r="K47" s="16">
        <v>0</v>
      </c>
      <c r="L47" s="16">
        <v>0</v>
      </c>
      <c r="M47" s="7">
        <v>0</v>
      </c>
      <c r="N47" s="35"/>
    </row>
    <row r="48" spans="1:14" ht="19.5" customHeight="1" x14ac:dyDescent="0.25">
      <c r="A48" s="30"/>
      <c r="B48" s="36"/>
      <c r="C48" s="41"/>
      <c r="D48" s="42"/>
      <c r="E48" s="43"/>
      <c r="F48" s="34"/>
      <c r="G48" s="17">
        <v>2030</v>
      </c>
      <c r="H48" s="16">
        <f t="shared" si="30"/>
        <v>0</v>
      </c>
      <c r="I48" s="16">
        <f t="shared" si="31"/>
        <v>0</v>
      </c>
      <c r="J48" s="16">
        <v>0</v>
      </c>
      <c r="K48" s="16">
        <v>0</v>
      </c>
      <c r="L48" s="16">
        <v>0</v>
      </c>
      <c r="M48" s="7">
        <v>0</v>
      </c>
      <c r="N48" s="35"/>
    </row>
    <row r="49" spans="1:14" ht="19.5" customHeight="1" x14ac:dyDescent="0.25">
      <c r="A49" s="30" t="s">
        <v>61</v>
      </c>
      <c r="B49" s="36" t="s">
        <v>50</v>
      </c>
      <c r="C49" s="41" t="s">
        <v>21</v>
      </c>
      <c r="D49" s="42" t="s">
        <v>59</v>
      </c>
      <c r="E49" s="43" t="s">
        <v>32</v>
      </c>
      <c r="F49" s="34">
        <v>8326.2999999999993</v>
      </c>
      <c r="G49" s="15" t="s">
        <v>16</v>
      </c>
      <c r="H49" s="16">
        <f t="shared" ref="H49:M49" si="32">H50+H51+H52+H53+H54+H55</f>
        <v>8326.2999999999993</v>
      </c>
      <c r="I49" s="16">
        <f t="shared" si="32"/>
        <v>8326.2999999999993</v>
      </c>
      <c r="J49" s="16">
        <f t="shared" si="32"/>
        <v>0</v>
      </c>
      <c r="K49" s="16">
        <f t="shared" si="32"/>
        <v>7826.7</v>
      </c>
      <c r="L49" s="16">
        <f t="shared" si="32"/>
        <v>499.6</v>
      </c>
      <c r="M49" s="7">
        <f t="shared" si="32"/>
        <v>0</v>
      </c>
      <c r="N49" s="35">
        <v>2026</v>
      </c>
    </row>
    <row r="50" spans="1:14" ht="19.5" customHeight="1" x14ac:dyDescent="0.25">
      <c r="A50" s="30"/>
      <c r="B50" s="36"/>
      <c r="C50" s="41"/>
      <c r="D50" s="42"/>
      <c r="E50" s="43"/>
      <c r="F50" s="34"/>
      <c r="G50" s="17">
        <v>2025</v>
      </c>
      <c r="H50" s="16">
        <f t="shared" ref="H50:H55" si="33">J50+K50+L50+M50</f>
        <v>8326.2999999999993</v>
      </c>
      <c r="I50" s="16">
        <f t="shared" ref="I50:I55" si="34">H50</f>
        <v>8326.2999999999993</v>
      </c>
      <c r="J50" s="16">
        <v>0</v>
      </c>
      <c r="K50" s="16">
        <v>7826.7</v>
      </c>
      <c r="L50" s="16">
        <v>499.6</v>
      </c>
      <c r="M50" s="7">
        <v>0</v>
      </c>
      <c r="N50" s="35"/>
    </row>
    <row r="51" spans="1:14" ht="19.5" customHeight="1" x14ac:dyDescent="0.25">
      <c r="A51" s="30"/>
      <c r="B51" s="36"/>
      <c r="C51" s="41"/>
      <c r="D51" s="42"/>
      <c r="E51" s="43"/>
      <c r="F51" s="34"/>
      <c r="G51" s="17">
        <v>2026</v>
      </c>
      <c r="H51" s="16">
        <f t="shared" si="33"/>
        <v>0</v>
      </c>
      <c r="I51" s="16">
        <f t="shared" si="34"/>
        <v>0</v>
      </c>
      <c r="J51" s="16">
        <v>0</v>
      </c>
      <c r="K51" s="16">
        <v>0</v>
      </c>
      <c r="L51" s="16">
        <v>0</v>
      </c>
      <c r="M51" s="7">
        <v>0</v>
      </c>
      <c r="N51" s="35"/>
    </row>
    <row r="52" spans="1:14" ht="19.5" customHeight="1" x14ac:dyDescent="0.25">
      <c r="A52" s="30"/>
      <c r="B52" s="36"/>
      <c r="C52" s="41"/>
      <c r="D52" s="42"/>
      <c r="E52" s="43"/>
      <c r="F52" s="34"/>
      <c r="G52" s="17">
        <v>2027</v>
      </c>
      <c r="H52" s="16">
        <f t="shared" si="33"/>
        <v>0</v>
      </c>
      <c r="I52" s="16">
        <f t="shared" si="34"/>
        <v>0</v>
      </c>
      <c r="J52" s="16">
        <v>0</v>
      </c>
      <c r="K52" s="16">
        <v>0</v>
      </c>
      <c r="L52" s="16">
        <v>0</v>
      </c>
      <c r="M52" s="7">
        <v>0</v>
      </c>
      <c r="N52" s="35"/>
    </row>
    <row r="53" spans="1:14" ht="19.5" customHeight="1" x14ac:dyDescent="0.25">
      <c r="A53" s="30"/>
      <c r="B53" s="36"/>
      <c r="C53" s="41"/>
      <c r="D53" s="42"/>
      <c r="E53" s="43"/>
      <c r="F53" s="34"/>
      <c r="G53" s="17">
        <v>2028</v>
      </c>
      <c r="H53" s="16">
        <f t="shared" si="33"/>
        <v>0</v>
      </c>
      <c r="I53" s="16">
        <f t="shared" si="34"/>
        <v>0</v>
      </c>
      <c r="J53" s="16">
        <v>0</v>
      </c>
      <c r="K53" s="16">
        <v>0</v>
      </c>
      <c r="L53" s="16">
        <v>0</v>
      </c>
      <c r="M53" s="7">
        <v>0</v>
      </c>
      <c r="N53" s="35"/>
    </row>
    <row r="54" spans="1:14" ht="19.5" customHeight="1" x14ac:dyDescent="0.25">
      <c r="A54" s="30"/>
      <c r="B54" s="36"/>
      <c r="C54" s="41"/>
      <c r="D54" s="42"/>
      <c r="E54" s="43"/>
      <c r="F54" s="34"/>
      <c r="G54" s="17">
        <v>2029</v>
      </c>
      <c r="H54" s="16">
        <f t="shared" si="33"/>
        <v>0</v>
      </c>
      <c r="I54" s="16">
        <f t="shared" si="34"/>
        <v>0</v>
      </c>
      <c r="J54" s="16">
        <v>0</v>
      </c>
      <c r="K54" s="16">
        <v>0</v>
      </c>
      <c r="L54" s="16">
        <v>0</v>
      </c>
      <c r="M54" s="7">
        <v>0</v>
      </c>
      <c r="N54" s="35"/>
    </row>
    <row r="55" spans="1:14" ht="19.5" customHeight="1" x14ac:dyDescent="0.25">
      <c r="A55" s="30"/>
      <c r="B55" s="36"/>
      <c r="C55" s="41"/>
      <c r="D55" s="42"/>
      <c r="E55" s="43"/>
      <c r="F55" s="34"/>
      <c r="G55" s="17">
        <v>2030</v>
      </c>
      <c r="H55" s="16">
        <f t="shared" si="33"/>
        <v>0</v>
      </c>
      <c r="I55" s="16">
        <f t="shared" si="34"/>
        <v>0</v>
      </c>
      <c r="J55" s="16">
        <v>0</v>
      </c>
      <c r="K55" s="16">
        <v>0</v>
      </c>
      <c r="L55" s="16">
        <v>0</v>
      </c>
      <c r="M55" s="7">
        <v>0</v>
      </c>
      <c r="N55" s="35"/>
    </row>
    <row r="56" spans="1:14" ht="19.5" customHeight="1" x14ac:dyDescent="0.25">
      <c r="A56" s="30" t="s">
        <v>52</v>
      </c>
      <c r="B56" s="36" t="s">
        <v>51</v>
      </c>
      <c r="C56" s="37" t="s">
        <v>21</v>
      </c>
      <c r="D56" s="38" t="s">
        <v>60</v>
      </c>
      <c r="E56" s="39" t="s">
        <v>32</v>
      </c>
      <c r="F56" s="40">
        <v>4150</v>
      </c>
      <c r="G56" s="10" t="s">
        <v>16</v>
      </c>
      <c r="H56" s="7">
        <f>H57+H58+H59+H60+H61+H62</f>
        <v>4150</v>
      </c>
      <c r="I56" s="7">
        <f t="shared" ref="I56:M56" si="35">I57+I58+I59+I60+I61+I62</f>
        <v>4150</v>
      </c>
      <c r="J56" s="7">
        <f t="shared" si="35"/>
        <v>0</v>
      </c>
      <c r="K56" s="7">
        <f t="shared" si="35"/>
        <v>3901</v>
      </c>
      <c r="L56" s="7">
        <f t="shared" si="35"/>
        <v>249</v>
      </c>
      <c r="M56" s="7">
        <f t="shared" si="35"/>
        <v>0</v>
      </c>
      <c r="N56" s="35">
        <v>2026</v>
      </c>
    </row>
    <row r="57" spans="1:14" ht="19.5" customHeight="1" x14ac:dyDescent="0.25">
      <c r="A57" s="30"/>
      <c r="B57" s="36"/>
      <c r="C57" s="37"/>
      <c r="D57" s="38"/>
      <c r="E57" s="39"/>
      <c r="F57" s="40"/>
      <c r="G57" s="8">
        <v>2025</v>
      </c>
      <c r="H57" s="7">
        <f>J57+K57+L57+M57</f>
        <v>4150</v>
      </c>
      <c r="I57" s="7">
        <f>H57</f>
        <v>4150</v>
      </c>
      <c r="J57" s="7">
        <v>0</v>
      </c>
      <c r="K57" s="7">
        <v>3901</v>
      </c>
      <c r="L57" s="7">
        <v>249</v>
      </c>
      <c r="M57" s="7">
        <v>0</v>
      </c>
      <c r="N57" s="35"/>
    </row>
    <row r="58" spans="1:14" ht="19.5" customHeight="1" x14ac:dyDescent="0.25">
      <c r="A58" s="30"/>
      <c r="B58" s="36"/>
      <c r="C58" s="37"/>
      <c r="D58" s="38"/>
      <c r="E58" s="39"/>
      <c r="F58" s="40"/>
      <c r="G58" s="8">
        <v>2026</v>
      </c>
      <c r="H58" s="7">
        <f t="shared" ref="H58:H62" si="36">J58+K58+L58+M58</f>
        <v>0</v>
      </c>
      <c r="I58" s="7">
        <f t="shared" ref="I58:I62" si="37">H58</f>
        <v>0</v>
      </c>
      <c r="J58" s="7">
        <v>0</v>
      </c>
      <c r="K58" s="7">
        <v>0</v>
      </c>
      <c r="L58" s="7">
        <v>0</v>
      </c>
      <c r="M58" s="7">
        <v>0</v>
      </c>
      <c r="N58" s="35"/>
    </row>
    <row r="59" spans="1:14" ht="19.5" customHeight="1" x14ac:dyDescent="0.25">
      <c r="A59" s="30"/>
      <c r="B59" s="36"/>
      <c r="C59" s="37"/>
      <c r="D59" s="38"/>
      <c r="E59" s="39"/>
      <c r="F59" s="40"/>
      <c r="G59" s="8">
        <v>2027</v>
      </c>
      <c r="H59" s="7">
        <f t="shared" si="36"/>
        <v>0</v>
      </c>
      <c r="I59" s="7">
        <f t="shared" si="37"/>
        <v>0</v>
      </c>
      <c r="J59" s="7">
        <v>0</v>
      </c>
      <c r="K59" s="7">
        <v>0</v>
      </c>
      <c r="L59" s="7">
        <v>0</v>
      </c>
      <c r="M59" s="7">
        <v>0</v>
      </c>
      <c r="N59" s="35"/>
    </row>
    <row r="60" spans="1:14" ht="19.5" customHeight="1" x14ac:dyDescent="0.25">
      <c r="A60" s="30"/>
      <c r="B60" s="36"/>
      <c r="C60" s="37"/>
      <c r="D60" s="38"/>
      <c r="E60" s="39"/>
      <c r="F60" s="40"/>
      <c r="G60" s="8">
        <v>2028</v>
      </c>
      <c r="H60" s="7">
        <f t="shared" si="36"/>
        <v>0</v>
      </c>
      <c r="I60" s="7">
        <f t="shared" si="37"/>
        <v>0</v>
      </c>
      <c r="J60" s="7">
        <v>0</v>
      </c>
      <c r="K60" s="7">
        <v>0</v>
      </c>
      <c r="L60" s="7">
        <v>0</v>
      </c>
      <c r="M60" s="7">
        <v>0</v>
      </c>
      <c r="N60" s="35"/>
    </row>
    <row r="61" spans="1:14" ht="19.5" customHeight="1" x14ac:dyDescent="0.25">
      <c r="A61" s="30"/>
      <c r="B61" s="36"/>
      <c r="C61" s="37"/>
      <c r="D61" s="38"/>
      <c r="E61" s="39"/>
      <c r="F61" s="40"/>
      <c r="G61" s="8">
        <v>2029</v>
      </c>
      <c r="H61" s="7">
        <f t="shared" si="36"/>
        <v>0</v>
      </c>
      <c r="I61" s="7">
        <f t="shared" si="37"/>
        <v>0</v>
      </c>
      <c r="J61" s="7">
        <v>0</v>
      </c>
      <c r="K61" s="7">
        <v>0</v>
      </c>
      <c r="L61" s="7">
        <v>0</v>
      </c>
      <c r="M61" s="7">
        <v>0</v>
      </c>
      <c r="N61" s="35"/>
    </row>
    <row r="62" spans="1:14" ht="19.5" customHeight="1" x14ac:dyDescent="0.25">
      <c r="A62" s="30"/>
      <c r="B62" s="36"/>
      <c r="C62" s="37"/>
      <c r="D62" s="38"/>
      <c r="E62" s="39"/>
      <c r="F62" s="40"/>
      <c r="G62" s="8">
        <v>2030</v>
      </c>
      <c r="H62" s="7">
        <f t="shared" si="36"/>
        <v>0</v>
      </c>
      <c r="I62" s="7">
        <f t="shared" si="37"/>
        <v>0</v>
      </c>
      <c r="J62" s="7">
        <v>0</v>
      </c>
      <c r="K62" s="7">
        <v>0</v>
      </c>
      <c r="L62" s="7">
        <v>0</v>
      </c>
      <c r="M62" s="7">
        <v>0</v>
      </c>
      <c r="N62" s="35"/>
    </row>
    <row r="63" spans="1:14" ht="19.5" customHeight="1" x14ac:dyDescent="0.25">
      <c r="A63" s="30" t="s">
        <v>62</v>
      </c>
      <c r="B63" s="31" t="s">
        <v>64</v>
      </c>
      <c r="C63" s="37" t="s">
        <v>21</v>
      </c>
      <c r="D63" s="44"/>
      <c r="E63" s="43" t="s">
        <v>32</v>
      </c>
      <c r="F63" s="50">
        <v>69090.8</v>
      </c>
      <c r="G63" s="14" t="s">
        <v>16</v>
      </c>
      <c r="H63" s="7">
        <f>H64+H65+H66+H67+H68+H69</f>
        <v>69090.7</v>
      </c>
      <c r="I63" s="7">
        <f t="shared" ref="I63" si="38">I64+I65+I66+I67+I68+I69</f>
        <v>69090.7</v>
      </c>
      <c r="J63" s="7">
        <f t="shared" ref="J63:M63" si="39">J64+J65+J66+J67+J68+J69</f>
        <v>0</v>
      </c>
      <c r="K63" s="22">
        <f>K66+K65+K67+K68+K69</f>
        <v>64945.3</v>
      </c>
      <c r="L63" s="22">
        <f>L66+L65+L67+L68+L69</f>
        <v>4145.3999999999996</v>
      </c>
      <c r="M63" s="7">
        <f t="shared" si="39"/>
        <v>0</v>
      </c>
      <c r="N63" s="47">
        <v>2027</v>
      </c>
    </row>
    <row r="64" spans="1:14" ht="19.5" customHeight="1" x14ac:dyDescent="0.25">
      <c r="A64" s="30"/>
      <c r="B64" s="32"/>
      <c r="C64" s="37"/>
      <c r="D64" s="45"/>
      <c r="E64" s="43"/>
      <c r="F64" s="51"/>
      <c r="G64" s="8">
        <v>2025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48"/>
    </row>
    <row r="65" spans="1:14" ht="19.5" customHeight="1" x14ac:dyDescent="0.25">
      <c r="A65" s="30"/>
      <c r="B65" s="32"/>
      <c r="C65" s="37"/>
      <c r="D65" s="45"/>
      <c r="E65" s="43"/>
      <c r="F65" s="51"/>
      <c r="G65" s="8">
        <v>2026</v>
      </c>
      <c r="H65" s="7">
        <f t="shared" ref="H65:H69" si="40">J65+K65+L65+M65</f>
        <v>0</v>
      </c>
      <c r="I65" s="7">
        <f t="shared" ref="I65:I69" si="41">H65</f>
        <v>0</v>
      </c>
      <c r="J65" s="7">
        <v>0</v>
      </c>
      <c r="K65" s="7">
        <v>0</v>
      </c>
      <c r="L65" s="7">
        <v>0</v>
      </c>
      <c r="M65" s="7">
        <v>0</v>
      </c>
      <c r="N65" s="48"/>
    </row>
    <row r="66" spans="1:14" ht="19.5" customHeight="1" x14ac:dyDescent="0.25">
      <c r="A66" s="30"/>
      <c r="B66" s="32"/>
      <c r="C66" s="37"/>
      <c r="D66" s="45"/>
      <c r="E66" s="43"/>
      <c r="F66" s="51"/>
      <c r="G66" s="8">
        <v>2027</v>
      </c>
      <c r="H66" s="7">
        <f>J66+K66+L66+M66</f>
        <v>69090.7</v>
      </c>
      <c r="I66" s="7">
        <f>H66</f>
        <v>69090.7</v>
      </c>
      <c r="J66" s="7">
        <v>0</v>
      </c>
      <c r="K66" s="7">
        <v>64945.3</v>
      </c>
      <c r="L66" s="7">
        <v>4145.3999999999996</v>
      </c>
      <c r="M66" s="7">
        <v>0</v>
      </c>
      <c r="N66" s="48"/>
    </row>
    <row r="67" spans="1:14" ht="19.5" customHeight="1" x14ac:dyDescent="0.25">
      <c r="A67" s="30"/>
      <c r="B67" s="32"/>
      <c r="C67" s="37"/>
      <c r="D67" s="45"/>
      <c r="E67" s="43"/>
      <c r="F67" s="51"/>
      <c r="G67" s="8">
        <v>2028</v>
      </c>
      <c r="H67" s="7">
        <f t="shared" si="40"/>
        <v>0</v>
      </c>
      <c r="I67" s="7">
        <f t="shared" si="41"/>
        <v>0</v>
      </c>
      <c r="J67" s="7">
        <v>0</v>
      </c>
      <c r="K67" s="7">
        <v>0</v>
      </c>
      <c r="L67" s="7">
        <v>0</v>
      </c>
      <c r="M67" s="7">
        <v>0</v>
      </c>
      <c r="N67" s="48"/>
    </row>
    <row r="68" spans="1:14" ht="19.5" customHeight="1" x14ac:dyDescent="0.25">
      <c r="A68" s="30"/>
      <c r="B68" s="32"/>
      <c r="C68" s="37"/>
      <c r="D68" s="45"/>
      <c r="E68" s="43"/>
      <c r="F68" s="51"/>
      <c r="G68" s="8">
        <v>2029</v>
      </c>
      <c r="H68" s="7">
        <f t="shared" si="40"/>
        <v>0</v>
      </c>
      <c r="I68" s="7">
        <f t="shared" si="41"/>
        <v>0</v>
      </c>
      <c r="J68" s="7">
        <v>0</v>
      </c>
      <c r="K68" s="7">
        <v>0</v>
      </c>
      <c r="L68" s="7">
        <v>0</v>
      </c>
      <c r="M68" s="7">
        <v>0</v>
      </c>
      <c r="N68" s="48"/>
    </row>
    <row r="69" spans="1:14" ht="35.25" customHeight="1" x14ac:dyDescent="0.25">
      <c r="A69" s="30"/>
      <c r="B69" s="33"/>
      <c r="C69" s="37"/>
      <c r="D69" s="46"/>
      <c r="E69" s="43"/>
      <c r="F69" s="52"/>
      <c r="G69" s="8">
        <v>2030</v>
      </c>
      <c r="H69" s="7">
        <f t="shared" si="40"/>
        <v>0</v>
      </c>
      <c r="I69" s="7">
        <f t="shared" si="41"/>
        <v>0</v>
      </c>
      <c r="J69" s="7">
        <v>0</v>
      </c>
      <c r="K69" s="7">
        <v>0</v>
      </c>
      <c r="L69" s="7">
        <v>0</v>
      </c>
      <c r="M69" s="7">
        <v>0</v>
      </c>
      <c r="N69" s="49"/>
    </row>
    <row r="70" spans="1:14" ht="19.5" customHeight="1" x14ac:dyDescent="0.25">
      <c r="A70" s="30" t="s">
        <v>63</v>
      </c>
      <c r="B70" s="31" t="s">
        <v>65</v>
      </c>
      <c r="C70" s="37" t="s">
        <v>21</v>
      </c>
      <c r="D70" s="44"/>
      <c r="E70" s="43" t="s">
        <v>32</v>
      </c>
      <c r="F70" s="50">
        <v>35567.800000000003</v>
      </c>
      <c r="G70" s="14" t="s">
        <v>16</v>
      </c>
      <c r="H70" s="7">
        <f>H71+H72+H73+H74+H75+H76</f>
        <v>35567.9</v>
      </c>
      <c r="I70" s="7">
        <f>I71+I72+I73+I74+I75+I76</f>
        <v>35567.9</v>
      </c>
      <c r="J70" s="7">
        <f t="shared" ref="J70:M70" si="42">J71+J72+J73+J74+J75+J76</f>
        <v>0</v>
      </c>
      <c r="K70" s="22">
        <f>K71+K72+K73+K74+K75+K76</f>
        <v>33433.800000000003</v>
      </c>
      <c r="L70" s="22">
        <f t="shared" si="42"/>
        <v>2134.1</v>
      </c>
      <c r="M70" s="7">
        <f t="shared" si="42"/>
        <v>0</v>
      </c>
      <c r="N70" s="47">
        <v>2026</v>
      </c>
    </row>
    <row r="71" spans="1:14" ht="19.5" customHeight="1" x14ac:dyDescent="0.25">
      <c r="A71" s="30"/>
      <c r="B71" s="32"/>
      <c r="C71" s="37"/>
      <c r="D71" s="45"/>
      <c r="E71" s="43"/>
      <c r="F71" s="51"/>
      <c r="G71" s="8">
        <v>2025</v>
      </c>
      <c r="H71" s="7">
        <f>J71+K71+L71+M71</f>
        <v>0</v>
      </c>
      <c r="I71" s="7">
        <f>H71</f>
        <v>0</v>
      </c>
      <c r="J71" s="7">
        <v>0</v>
      </c>
      <c r="K71" s="7">
        <v>0</v>
      </c>
      <c r="L71" s="7">
        <v>0</v>
      </c>
      <c r="M71" s="7">
        <v>0</v>
      </c>
      <c r="N71" s="48"/>
    </row>
    <row r="72" spans="1:14" ht="19.5" customHeight="1" x14ac:dyDescent="0.25">
      <c r="A72" s="30"/>
      <c r="B72" s="32"/>
      <c r="C72" s="37"/>
      <c r="D72" s="45"/>
      <c r="E72" s="43"/>
      <c r="F72" s="51"/>
      <c r="G72" s="8">
        <v>2026</v>
      </c>
      <c r="H72" s="7">
        <f t="shared" ref="H72:H76" si="43">J72+K72+L72+M72</f>
        <v>35567.9</v>
      </c>
      <c r="I72" s="7">
        <f t="shared" ref="I72:I76" si="44">H72</f>
        <v>35567.9</v>
      </c>
      <c r="J72" s="7">
        <v>0</v>
      </c>
      <c r="K72" s="7">
        <v>33433.800000000003</v>
      </c>
      <c r="L72" s="7">
        <v>2134.1</v>
      </c>
      <c r="M72" s="7">
        <v>0</v>
      </c>
      <c r="N72" s="48"/>
    </row>
    <row r="73" spans="1:14" ht="19.5" customHeight="1" x14ac:dyDescent="0.25">
      <c r="A73" s="30"/>
      <c r="B73" s="32"/>
      <c r="C73" s="37"/>
      <c r="D73" s="45"/>
      <c r="E73" s="43"/>
      <c r="F73" s="51"/>
      <c r="G73" s="8">
        <v>2027</v>
      </c>
      <c r="H73" s="7">
        <f t="shared" si="43"/>
        <v>0</v>
      </c>
      <c r="I73" s="7">
        <f t="shared" si="44"/>
        <v>0</v>
      </c>
      <c r="J73" s="7">
        <v>0</v>
      </c>
      <c r="K73" s="7">
        <v>0</v>
      </c>
      <c r="L73" s="7">
        <v>0</v>
      </c>
      <c r="M73" s="7">
        <v>0</v>
      </c>
      <c r="N73" s="48"/>
    </row>
    <row r="74" spans="1:14" ht="19.5" customHeight="1" x14ac:dyDescent="0.25">
      <c r="A74" s="30"/>
      <c r="B74" s="32"/>
      <c r="C74" s="37"/>
      <c r="D74" s="45"/>
      <c r="E74" s="43"/>
      <c r="F74" s="51"/>
      <c r="G74" s="8">
        <v>2028</v>
      </c>
      <c r="H74" s="7">
        <f t="shared" si="43"/>
        <v>0</v>
      </c>
      <c r="I74" s="7">
        <f t="shared" si="44"/>
        <v>0</v>
      </c>
      <c r="J74" s="7">
        <v>0</v>
      </c>
      <c r="K74" s="7">
        <v>0</v>
      </c>
      <c r="L74" s="7">
        <v>0</v>
      </c>
      <c r="M74" s="7">
        <v>0</v>
      </c>
      <c r="N74" s="48"/>
    </row>
    <row r="75" spans="1:14" ht="19.5" customHeight="1" x14ac:dyDescent="0.25">
      <c r="A75" s="30"/>
      <c r="B75" s="32"/>
      <c r="C75" s="37"/>
      <c r="D75" s="45"/>
      <c r="E75" s="43"/>
      <c r="F75" s="51"/>
      <c r="G75" s="8">
        <v>2029</v>
      </c>
      <c r="H75" s="7">
        <f t="shared" si="43"/>
        <v>0</v>
      </c>
      <c r="I75" s="7">
        <f t="shared" si="44"/>
        <v>0</v>
      </c>
      <c r="J75" s="7">
        <v>0</v>
      </c>
      <c r="K75" s="7">
        <v>0</v>
      </c>
      <c r="L75" s="7">
        <v>0</v>
      </c>
      <c r="M75" s="7">
        <v>0</v>
      </c>
      <c r="N75" s="48"/>
    </row>
    <row r="76" spans="1:14" ht="19.5" customHeight="1" x14ac:dyDescent="0.25">
      <c r="A76" s="30"/>
      <c r="B76" s="33"/>
      <c r="C76" s="37"/>
      <c r="D76" s="46"/>
      <c r="E76" s="43"/>
      <c r="F76" s="52"/>
      <c r="G76" s="8">
        <v>2030</v>
      </c>
      <c r="H76" s="7">
        <f t="shared" si="43"/>
        <v>0</v>
      </c>
      <c r="I76" s="7">
        <f t="shared" si="44"/>
        <v>0</v>
      </c>
      <c r="J76" s="7">
        <v>0</v>
      </c>
      <c r="K76" s="7">
        <v>0</v>
      </c>
      <c r="L76" s="7">
        <v>0</v>
      </c>
      <c r="M76" s="7">
        <v>0</v>
      </c>
      <c r="N76" s="49"/>
    </row>
    <row r="77" spans="1:14" ht="19.5" customHeight="1" x14ac:dyDescent="0.25">
      <c r="A77" s="27" t="s">
        <v>25</v>
      </c>
      <c r="B77" s="110" t="s">
        <v>26</v>
      </c>
      <c r="C77" s="37" t="s">
        <v>21</v>
      </c>
      <c r="D77" s="39" t="s">
        <v>28</v>
      </c>
      <c r="E77" s="39" t="s">
        <v>32</v>
      </c>
      <c r="F77" s="34">
        <v>14514.6</v>
      </c>
      <c r="G77" s="6" t="s">
        <v>16</v>
      </c>
      <c r="H77" s="7">
        <f>H78+H79+H80+H81+H82+H83</f>
        <v>14514.6</v>
      </c>
      <c r="I77" s="7">
        <f t="shared" ref="I77" si="45">I78+I79+I80+I81+I82+I83</f>
        <v>14514.6</v>
      </c>
      <c r="J77" s="7">
        <f t="shared" ref="J77" si="46">J78+J79+J80+J81+J82+J83</f>
        <v>0</v>
      </c>
      <c r="K77" s="7">
        <f t="shared" ref="K77" si="47">K78+K79+K80+K81+K82+K83</f>
        <v>0</v>
      </c>
      <c r="L77" s="7">
        <f t="shared" ref="L77" si="48">L78+L79+L80+L81+L82+L83</f>
        <v>14514.6</v>
      </c>
      <c r="M77" s="7">
        <f t="shared" ref="M77" si="49">M78+M79+M80+M81+M82+M83</f>
        <v>0</v>
      </c>
      <c r="N77" s="35">
        <v>2025</v>
      </c>
    </row>
    <row r="78" spans="1:14" ht="19.5" customHeight="1" x14ac:dyDescent="0.25">
      <c r="A78" s="28"/>
      <c r="B78" s="110"/>
      <c r="C78" s="37"/>
      <c r="D78" s="39"/>
      <c r="E78" s="39"/>
      <c r="F78" s="34"/>
      <c r="G78" s="8">
        <v>2025</v>
      </c>
      <c r="H78" s="7">
        <f>J78+K78+L78+M78</f>
        <v>14514.6</v>
      </c>
      <c r="I78" s="7">
        <f>H78</f>
        <v>14514.6</v>
      </c>
      <c r="J78" s="7">
        <v>0</v>
      </c>
      <c r="K78" s="7">
        <v>0</v>
      </c>
      <c r="L78" s="7">
        <v>14514.6</v>
      </c>
      <c r="M78" s="7">
        <v>0</v>
      </c>
      <c r="N78" s="35"/>
    </row>
    <row r="79" spans="1:14" ht="19.5" customHeight="1" x14ac:dyDescent="0.25">
      <c r="A79" s="28"/>
      <c r="B79" s="110"/>
      <c r="C79" s="37"/>
      <c r="D79" s="39"/>
      <c r="E79" s="39"/>
      <c r="F79" s="34"/>
      <c r="G79" s="8">
        <v>2026</v>
      </c>
      <c r="H79" s="7">
        <f t="shared" ref="H79:H83" si="50">J79+K79+L79+M79</f>
        <v>0</v>
      </c>
      <c r="I79" s="7">
        <f t="shared" ref="I79:I83" si="51">H79</f>
        <v>0</v>
      </c>
      <c r="J79" s="7">
        <v>0</v>
      </c>
      <c r="K79" s="7">
        <v>0</v>
      </c>
      <c r="L79" s="7">
        <v>0</v>
      </c>
      <c r="M79" s="7">
        <v>0</v>
      </c>
      <c r="N79" s="35"/>
    </row>
    <row r="80" spans="1:14" ht="19.5" customHeight="1" x14ac:dyDescent="0.25">
      <c r="A80" s="28"/>
      <c r="B80" s="110"/>
      <c r="C80" s="37"/>
      <c r="D80" s="39"/>
      <c r="E80" s="39"/>
      <c r="F80" s="34"/>
      <c r="G80" s="8">
        <v>2027</v>
      </c>
      <c r="H80" s="7">
        <f t="shared" si="50"/>
        <v>0</v>
      </c>
      <c r="I80" s="7">
        <f t="shared" si="51"/>
        <v>0</v>
      </c>
      <c r="J80" s="7">
        <v>0</v>
      </c>
      <c r="K80" s="7">
        <v>0</v>
      </c>
      <c r="L80" s="7">
        <v>0</v>
      </c>
      <c r="M80" s="7">
        <v>0</v>
      </c>
      <c r="N80" s="35"/>
    </row>
    <row r="81" spans="1:14" ht="19.5" customHeight="1" x14ac:dyDescent="0.25">
      <c r="A81" s="28"/>
      <c r="B81" s="110"/>
      <c r="C81" s="37"/>
      <c r="D81" s="39"/>
      <c r="E81" s="39"/>
      <c r="F81" s="34"/>
      <c r="G81" s="8">
        <v>2028</v>
      </c>
      <c r="H81" s="7">
        <f t="shared" si="50"/>
        <v>0</v>
      </c>
      <c r="I81" s="7">
        <f t="shared" si="51"/>
        <v>0</v>
      </c>
      <c r="J81" s="7">
        <v>0</v>
      </c>
      <c r="K81" s="7">
        <v>0</v>
      </c>
      <c r="L81" s="7">
        <v>0</v>
      </c>
      <c r="M81" s="7">
        <v>0</v>
      </c>
      <c r="N81" s="35"/>
    </row>
    <row r="82" spans="1:14" ht="19.5" customHeight="1" x14ac:dyDescent="0.25">
      <c r="A82" s="28"/>
      <c r="B82" s="110"/>
      <c r="C82" s="37"/>
      <c r="D82" s="39"/>
      <c r="E82" s="39"/>
      <c r="F82" s="34"/>
      <c r="G82" s="8">
        <v>2029</v>
      </c>
      <c r="H82" s="7">
        <f t="shared" si="50"/>
        <v>0</v>
      </c>
      <c r="I82" s="7">
        <f t="shared" si="51"/>
        <v>0</v>
      </c>
      <c r="J82" s="7">
        <v>0</v>
      </c>
      <c r="K82" s="7">
        <v>0</v>
      </c>
      <c r="L82" s="7">
        <v>0</v>
      </c>
      <c r="M82" s="7">
        <v>0</v>
      </c>
      <c r="N82" s="35"/>
    </row>
    <row r="83" spans="1:14" ht="19.5" customHeight="1" x14ac:dyDescent="0.25">
      <c r="A83" s="29"/>
      <c r="B83" s="110"/>
      <c r="C83" s="37"/>
      <c r="D83" s="39"/>
      <c r="E83" s="39"/>
      <c r="F83" s="34"/>
      <c r="G83" s="8">
        <v>2030</v>
      </c>
      <c r="H83" s="7">
        <f t="shared" si="50"/>
        <v>0</v>
      </c>
      <c r="I83" s="7">
        <f t="shared" si="51"/>
        <v>0</v>
      </c>
      <c r="J83" s="7">
        <v>0</v>
      </c>
      <c r="K83" s="7">
        <v>0</v>
      </c>
      <c r="L83" s="7">
        <v>0</v>
      </c>
      <c r="M83" s="7">
        <v>0</v>
      </c>
      <c r="N83" s="35"/>
    </row>
    <row r="84" spans="1:14" ht="19.5" customHeight="1" x14ac:dyDescent="0.25">
      <c r="A84" s="30" t="s">
        <v>27</v>
      </c>
      <c r="B84" s="110" t="s">
        <v>37</v>
      </c>
      <c r="C84" s="67" t="s">
        <v>29</v>
      </c>
      <c r="D84" s="39" t="s">
        <v>30</v>
      </c>
      <c r="E84" s="39" t="s">
        <v>32</v>
      </c>
      <c r="F84" s="43">
        <v>228.3</v>
      </c>
      <c r="G84" s="6" t="s">
        <v>16</v>
      </c>
      <c r="H84" s="7">
        <f>H85+H86+H87+H88+H89+H90</f>
        <v>228.3</v>
      </c>
      <c r="I84" s="7">
        <f t="shared" ref="I84" si="52">I85+I86+I87+I88+I89+I90</f>
        <v>0</v>
      </c>
      <c r="J84" s="7">
        <f t="shared" ref="J84" si="53">J85+J86+J87+J88+J89+J90</f>
        <v>0</v>
      </c>
      <c r="K84" s="7">
        <f t="shared" ref="K84" si="54">K85+K86+K87+K88+K89+K90</f>
        <v>0</v>
      </c>
      <c r="L84" s="7">
        <f t="shared" ref="L84" si="55">L85+L86+L87+L88+L89+L90</f>
        <v>228.3</v>
      </c>
      <c r="M84" s="7">
        <f t="shared" ref="M84" si="56">M85+M86+M87+M88+M89+M90</f>
        <v>0</v>
      </c>
      <c r="N84" s="59">
        <v>2025</v>
      </c>
    </row>
    <row r="85" spans="1:14" ht="19.5" customHeight="1" x14ac:dyDescent="0.25">
      <c r="A85" s="30"/>
      <c r="B85" s="110"/>
      <c r="C85" s="67"/>
      <c r="D85" s="39"/>
      <c r="E85" s="39"/>
      <c r="F85" s="43"/>
      <c r="G85" s="8">
        <v>2025</v>
      </c>
      <c r="H85" s="7">
        <f>J85+K85+L85+M85</f>
        <v>228.3</v>
      </c>
      <c r="I85" s="7">
        <v>0</v>
      </c>
      <c r="J85" s="7">
        <v>0</v>
      </c>
      <c r="K85" s="7">
        <v>0</v>
      </c>
      <c r="L85" s="7">
        <v>228.3</v>
      </c>
      <c r="M85" s="7">
        <v>0</v>
      </c>
      <c r="N85" s="59"/>
    </row>
    <row r="86" spans="1:14" ht="19.5" customHeight="1" x14ac:dyDescent="0.25">
      <c r="A86" s="30"/>
      <c r="B86" s="110"/>
      <c r="C86" s="67"/>
      <c r="D86" s="39"/>
      <c r="E86" s="39"/>
      <c r="F86" s="43"/>
      <c r="G86" s="8">
        <v>2026</v>
      </c>
      <c r="H86" s="7">
        <f t="shared" ref="H86:H90" si="57">J86+K86+L86+M86</f>
        <v>0</v>
      </c>
      <c r="I86" s="7">
        <f t="shared" ref="I86:I90" si="58">H86</f>
        <v>0</v>
      </c>
      <c r="J86" s="7">
        <v>0</v>
      </c>
      <c r="K86" s="7">
        <v>0</v>
      </c>
      <c r="L86" s="7">
        <v>0</v>
      </c>
      <c r="M86" s="7">
        <v>0</v>
      </c>
      <c r="N86" s="59"/>
    </row>
    <row r="87" spans="1:14" ht="19.5" customHeight="1" x14ac:dyDescent="0.25">
      <c r="A87" s="30"/>
      <c r="B87" s="110"/>
      <c r="C87" s="67"/>
      <c r="D87" s="39"/>
      <c r="E87" s="39"/>
      <c r="F87" s="43"/>
      <c r="G87" s="8">
        <v>2027</v>
      </c>
      <c r="H87" s="7">
        <f t="shared" si="57"/>
        <v>0</v>
      </c>
      <c r="I87" s="7">
        <f t="shared" si="58"/>
        <v>0</v>
      </c>
      <c r="J87" s="7">
        <v>0</v>
      </c>
      <c r="K87" s="7">
        <v>0</v>
      </c>
      <c r="L87" s="7">
        <v>0</v>
      </c>
      <c r="M87" s="7">
        <v>0</v>
      </c>
      <c r="N87" s="59"/>
    </row>
    <row r="88" spans="1:14" ht="19.5" customHeight="1" x14ac:dyDescent="0.25">
      <c r="A88" s="30"/>
      <c r="B88" s="110"/>
      <c r="C88" s="67"/>
      <c r="D88" s="39"/>
      <c r="E88" s="39"/>
      <c r="F88" s="43"/>
      <c r="G88" s="8">
        <v>2028</v>
      </c>
      <c r="H88" s="7">
        <f t="shared" si="57"/>
        <v>0</v>
      </c>
      <c r="I88" s="7">
        <f t="shared" si="58"/>
        <v>0</v>
      </c>
      <c r="J88" s="7">
        <v>0</v>
      </c>
      <c r="K88" s="7">
        <v>0</v>
      </c>
      <c r="L88" s="7">
        <v>0</v>
      </c>
      <c r="M88" s="7">
        <v>0</v>
      </c>
      <c r="N88" s="59"/>
    </row>
    <row r="89" spans="1:14" ht="19.5" customHeight="1" x14ac:dyDescent="0.25">
      <c r="A89" s="30"/>
      <c r="B89" s="110"/>
      <c r="C89" s="67"/>
      <c r="D89" s="39"/>
      <c r="E89" s="39"/>
      <c r="F89" s="43"/>
      <c r="G89" s="8">
        <v>2029</v>
      </c>
      <c r="H89" s="7">
        <f t="shared" si="57"/>
        <v>0</v>
      </c>
      <c r="I89" s="7">
        <f t="shared" si="58"/>
        <v>0</v>
      </c>
      <c r="J89" s="7">
        <v>0</v>
      </c>
      <c r="K89" s="7">
        <v>0</v>
      </c>
      <c r="L89" s="7">
        <v>0</v>
      </c>
      <c r="M89" s="7">
        <v>0</v>
      </c>
      <c r="N89" s="59"/>
    </row>
    <row r="90" spans="1:14" ht="19.5" customHeight="1" x14ac:dyDescent="0.25">
      <c r="A90" s="30"/>
      <c r="B90" s="110"/>
      <c r="C90" s="67"/>
      <c r="D90" s="39"/>
      <c r="E90" s="39"/>
      <c r="F90" s="43"/>
      <c r="G90" s="8">
        <v>2030</v>
      </c>
      <c r="H90" s="7">
        <f t="shared" si="57"/>
        <v>0</v>
      </c>
      <c r="I90" s="7">
        <f t="shared" si="58"/>
        <v>0</v>
      </c>
      <c r="J90" s="7">
        <v>0</v>
      </c>
      <c r="K90" s="7">
        <v>0</v>
      </c>
      <c r="L90" s="7">
        <v>0</v>
      </c>
      <c r="M90" s="7">
        <v>0</v>
      </c>
      <c r="N90" s="59"/>
    </row>
    <row r="91" spans="1:14" ht="19.5" customHeight="1" x14ac:dyDescent="0.25">
      <c r="A91" s="30" t="s">
        <v>38</v>
      </c>
      <c r="B91" s="66" t="s">
        <v>40</v>
      </c>
      <c r="C91" s="67" t="s">
        <v>41</v>
      </c>
      <c r="D91" s="39" t="s">
        <v>39</v>
      </c>
      <c r="E91" s="39" t="s">
        <v>32</v>
      </c>
      <c r="F91" s="39">
        <v>825</v>
      </c>
      <c r="G91" s="6" t="s">
        <v>16</v>
      </c>
      <c r="H91" s="7">
        <f>H92+H93+H94+H95+H96+H97</f>
        <v>825</v>
      </c>
      <c r="I91" s="7">
        <f t="shared" ref="I91:M91" si="59">I92+I93+I94+I95+I96+I97</f>
        <v>0</v>
      </c>
      <c r="J91" s="7">
        <f t="shared" si="59"/>
        <v>0</v>
      </c>
      <c r="K91" s="7">
        <f t="shared" si="59"/>
        <v>0</v>
      </c>
      <c r="L91" s="7">
        <f t="shared" si="59"/>
        <v>825</v>
      </c>
      <c r="M91" s="7">
        <f t="shared" si="59"/>
        <v>0</v>
      </c>
      <c r="N91" s="59">
        <v>2025</v>
      </c>
    </row>
    <row r="92" spans="1:14" x14ac:dyDescent="0.25">
      <c r="A92" s="30"/>
      <c r="B92" s="66"/>
      <c r="C92" s="67"/>
      <c r="D92" s="39"/>
      <c r="E92" s="39"/>
      <c r="F92" s="39"/>
      <c r="G92" s="8">
        <v>2025</v>
      </c>
      <c r="H92" s="7">
        <f>J92+K92+L92+M92</f>
        <v>825</v>
      </c>
      <c r="I92" s="7">
        <v>0</v>
      </c>
      <c r="J92" s="7">
        <v>0</v>
      </c>
      <c r="K92" s="7">
        <v>0</v>
      </c>
      <c r="L92" s="7">
        <v>825</v>
      </c>
      <c r="M92" s="7">
        <v>0</v>
      </c>
      <c r="N92" s="59"/>
    </row>
    <row r="93" spans="1:14" x14ac:dyDescent="0.25">
      <c r="A93" s="30"/>
      <c r="B93" s="66"/>
      <c r="C93" s="67"/>
      <c r="D93" s="39"/>
      <c r="E93" s="39"/>
      <c r="F93" s="39"/>
      <c r="G93" s="8">
        <v>2026</v>
      </c>
      <c r="H93" s="7">
        <f t="shared" ref="H93:H97" si="60">J93+K93+L93+M93</f>
        <v>0</v>
      </c>
      <c r="I93" s="7">
        <f t="shared" ref="I93:I97" si="61">H93</f>
        <v>0</v>
      </c>
      <c r="J93" s="7">
        <v>0</v>
      </c>
      <c r="K93" s="7">
        <v>0</v>
      </c>
      <c r="L93" s="7">
        <v>0</v>
      </c>
      <c r="M93" s="7">
        <v>0</v>
      </c>
      <c r="N93" s="59"/>
    </row>
    <row r="94" spans="1:14" x14ac:dyDescent="0.25">
      <c r="A94" s="30"/>
      <c r="B94" s="66"/>
      <c r="C94" s="67"/>
      <c r="D94" s="39"/>
      <c r="E94" s="39"/>
      <c r="F94" s="39"/>
      <c r="G94" s="8">
        <v>2027</v>
      </c>
      <c r="H94" s="7">
        <f t="shared" si="60"/>
        <v>0</v>
      </c>
      <c r="I94" s="7">
        <f t="shared" si="61"/>
        <v>0</v>
      </c>
      <c r="J94" s="7">
        <v>0</v>
      </c>
      <c r="K94" s="7">
        <v>0</v>
      </c>
      <c r="L94" s="7">
        <v>0</v>
      </c>
      <c r="M94" s="7">
        <v>0</v>
      </c>
      <c r="N94" s="59"/>
    </row>
    <row r="95" spans="1:14" x14ac:dyDescent="0.25">
      <c r="A95" s="30"/>
      <c r="B95" s="66"/>
      <c r="C95" s="67"/>
      <c r="D95" s="39"/>
      <c r="E95" s="39"/>
      <c r="F95" s="39"/>
      <c r="G95" s="8">
        <v>2028</v>
      </c>
      <c r="H95" s="7">
        <f t="shared" si="60"/>
        <v>0</v>
      </c>
      <c r="I95" s="7">
        <f t="shared" si="61"/>
        <v>0</v>
      </c>
      <c r="J95" s="7">
        <v>0</v>
      </c>
      <c r="K95" s="7">
        <v>0</v>
      </c>
      <c r="L95" s="7">
        <v>0</v>
      </c>
      <c r="M95" s="7">
        <v>0</v>
      </c>
      <c r="N95" s="59"/>
    </row>
    <row r="96" spans="1:14" x14ac:dyDescent="0.25">
      <c r="A96" s="30"/>
      <c r="B96" s="66"/>
      <c r="C96" s="67"/>
      <c r="D96" s="39"/>
      <c r="E96" s="39"/>
      <c r="F96" s="39"/>
      <c r="G96" s="8">
        <v>2029</v>
      </c>
      <c r="H96" s="7">
        <f t="shared" si="60"/>
        <v>0</v>
      </c>
      <c r="I96" s="7">
        <f t="shared" si="61"/>
        <v>0</v>
      </c>
      <c r="J96" s="7">
        <v>0</v>
      </c>
      <c r="K96" s="7">
        <v>0</v>
      </c>
      <c r="L96" s="7">
        <v>0</v>
      </c>
      <c r="M96" s="7">
        <v>0</v>
      </c>
      <c r="N96" s="59"/>
    </row>
    <row r="97" spans="1:14" x14ac:dyDescent="0.25">
      <c r="A97" s="30"/>
      <c r="B97" s="66"/>
      <c r="C97" s="67"/>
      <c r="D97" s="39"/>
      <c r="E97" s="39"/>
      <c r="F97" s="39"/>
      <c r="G97" s="8">
        <v>2030</v>
      </c>
      <c r="H97" s="7">
        <f t="shared" si="60"/>
        <v>0</v>
      </c>
      <c r="I97" s="7">
        <f t="shared" si="61"/>
        <v>0</v>
      </c>
      <c r="J97" s="7">
        <v>0</v>
      </c>
      <c r="K97" s="7">
        <v>0</v>
      </c>
      <c r="L97" s="7">
        <v>0</v>
      </c>
      <c r="M97" s="7">
        <v>0</v>
      </c>
      <c r="N97" s="59"/>
    </row>
    <row r="98" spans="1:14" x14ac:dyDescent="0.25">
      <c r="A98" s="100">
        <v>5</v>
      </c>
      <c r="B98" s="60" t="s">
        <v>42</v>
      </c>
      <c r="C98" s="103"/>
      <c r="D98" s="103"/>
      <c r="E98" s="103"/>
      <c r="F98" s="103"/>
      <c r="G98" s="6" t="s">
        <v>16</v>
      </c>
      <c r="H98" s="7">
        <f>H99+H100+H101+H102+H103+H104</f>
        <v>44304.2</v>
      </c>
      <c r="I98" s="7">
        <f t="shared" ref="I98:M98" si="62">I99+I100+I101+I102+I103+I104</f>
        <v>44304.2</v>
      </c>
      <c r="J98" s="7">
        <f t="shared" si="62"/>
        <v>0</v>
      </c>
      <c r="K98" s="7">
        <f t="shared" si="62"/>
        <v>41646</v>
      </c>
      <c r="L98" s="7">
        <f t="shared" si="62"/>
        <v>2658.2</v>
      </c>
      <c r="M98" s="7">
        <f t="shared" si="62"/>
        <v>0</v>
      </c>
      <c r="N98" s="59">
        <v>2025</v>
      </c>
    </row>
    <row r="99" spans="1:14" x14ac:dyDescent="0.25">
      <c r="A99" s="101"/>
      <c r="B99" s="61"/>
      <c r="C99" s="104"/>
      <c r="D99" s="104"/>
      <c r="E99" s="104"/>
      <c r="F99" s="104"/>
      <c r="G99" s="8">
        <v>2025</v>
      </c>
      <c r="H99" s="7">
        <f>J99+K99+L99+M99</f>
        <v>44304.2</v>
      </c>
      <c r="I99" s="7">
        <f>I106</f>
        <v>44304.2</v>
      </c>
      <c r="J99" s="7">
        <v>0</v>
      </c>
      <c r="K99" s="7">
        <f>K106</f>
        <v>41646</v>
      </c>
      <c r="L99" s="7">
        <f>L106</f>
        <v>2658.2</v>
      </c>
      <c r="M99" s="7">
        <v>0</v>
      </c>
      <c r="N99" s="59"/>
    </row>
    <row r="100" spans="1:14" x14ac:dyDescent="0.25">
      <c r="A100" s="101"/>
      <c r="B100" s="61"/>
      <c r="C100" s="104"/>
      <c r="D100" s="104"/>
      <c r="E100" s="104"/>
      <c r="F100" s="104"/>
      <c r="G100" s="8">
        <v>2026</v>
      </c>
      <c r="H100" s="7">
        <f t="shared" ref="H100:H104" si="63">J100+K100+L100+M100</f>
        <v>0</v>
      </c>
      <c r="I100" s="7">
        <f t="shared" ref="I100:I104" si="64">H100</f>
        <v>0</v>
      </c>
      <c r="J100" s="7">
        <v>0</v>
      </c>
      <c r="K100" s="7">
        <f t="shared" ref="K100:K104" si="65">K107</f>
        <v>0</v>
      </c>
      <c r="L100" s="7">
        <f t="shared" ref="L100:L104" si="66">L107</f>
        <v>0</v>
      </c>
      <c r="M100" s="7">
        <v>0</v>
      </c>
      <c r="N100" s="59"/>
    </row>
    <row r="101" spans="1:14" x14ac:dyDescent="0.25">
      <c r="A101" s="101"/>
      <c r="B101" s="61"/>
      <c r="C101" s="104"/>
      <c r="D101" s="104"/>
      <c r="E101" s="104"/>
      <c r="F101" s="104"/>
      <c r="G101" s="8">
        <v>2027</v>
      </c>
      <c r="H101" s="7">
        <f t="shared" si="63"/>
        <v>0</v>
      </c>
      <c r="I101" s="7">
        <f t="shared" si="64"/>
        <v>0</v>
      </c>
      <c r="J101" s="7">
        <v>0</v>
      </c>
      <c r="K101" s="7">
        <f t="shared" si="65"/>
        <v>0</v>
      </c>
      <c r="L101" s="7">
        <f t="shared" si="66"/>
        <v>0</v>
      </c>
      <c r="M101" s="7">
        <v>0</v>
      </c>
      <c r="N101" s="59"/>
    </row>
    <row r="102" spans="1:14" x14ac:dyDescent="0.25">
      <c r="A102" s="101"/>
      <c r="B102" s="61"/>
      <c r="C102" s="104"/>
      <c r="D102" s="104"/>
      <c r="E102" s="104"/>
      <c r="F102" s="104"/>
      <c r="G102" s="8">
        <v>2028</v>
      </c>
      <c r="H102" s="7">
        <f t="shared" si="63"/>
        <v>0</v>
      </c>
      <c r="I102" s="7">
        <f t="shared" si="64"/>
        <v>0</v>
      </c>
      <c r="J102" s="7">
        <v>0</v>
      </c>
      <c r="K102" s="7">
        <f t="shared" si="65"/>
        <v>0</v>
      </c>
      <c r="L102" s="7">
        <f t="shared" si="66"/>
        <v>0</v>
      </c>
      <c r="M102" s="7">
        <v>0</v>
      </c>
      <c r="N102" s="59"/>
    </row>
    <row r="103" spans="1:14" x14ac:dyDescent="0.25">
      <c r="A103" s="101"/>
      <c r="B103" s="61"/>
      <c r="C103" s="104"/>
      <c r="D103" s="104"/>
      <c r="E103" s="104"/>
      <c r="F103" s="104"/>
      <c r="G103" s="8">
        <v>2029</v>
      </c>
      <c r="H103" s="7">
        <f t="shared" si="63"/>
        <v>0</v>
      </c>
      <c r="I103" s="7">
        <f t="shared" si="64"/>
        <v>0</v>
      </c>
      <c r="J103" s="7">
        <v>0</v>
      </c>
      <c r="K103" s="7">
        <f t="shared" si="65"/>
        <v>0</v>
      </c>
      <c r="L103" s="7">
        <f t="shared" si="66"/>
        <v>0</v>
      </c>
      <c r="M103" s="7">
        <v>0</v>
      </c>
      <c r="N103" s="59"/>
    </row>
    <row r="104" spans="1:14" ht="24" customHeight="1" x14ac:dyDescent="0.25">
      <c r="A104" s="102"/>
      <c r="B104" s="62"/>
      <c r="C104" s="105"/>
      <c r="D104" s="105"/>
      <c r="E104" s="105"/>
      <c r="F104" s="105"/>
      <c r="G104" s="8">
        <v>2030</v>
      </c>
      <c r="H104" s="7">
        <f t="shared" si="63"/>
        <v>0</v>
      </c>
      <c r="I104" s="7">
        <f t="shared" si="64"/>
        <v>0</v>
      </c>
      <c r="J104" s="7">
        <v>0</v>
      </c>
      <c r="K104" s="7">
        <f t="shared" si="65"/>
        <v>0</v>
      </c>
      <c r="L104" s="7">
        <f t="shared" si="66"/>
        <v>0</v>
      </c>
      <c r="M104" s="7">
        <v>0</v>
      </c>
      <c r="N104" s="59"/>
    </row>
    <row r="105" spans="1:14" ht="20.25" customHeight="1" x14ac:dyDescent="0.25">
      <c r="A105" s="27" t="s">
        <v>43</v>
      </c>
      <c r="B105" s="60" t="s">
        <v>44</v>
      </c>
      <c r="C105" s="24" t="s">
        <v>21</v>
      </c>
      <c r="D105" s="63" t="s">
        <v>30</v>
      </c>
      <c r="E105" s="63" t="s">
        <v>32</v>
      </c>
      <c r="F105" s="68">
        <v>44304.2</v>
      </c>
      <c r="G105" s="6" t="s">
        <v>16</v>
      </c>
      <c r="H105" s="7">
        <f>H106+H107+H108+H109+H110+H111</f>
        <v>44304.2</v>
      </c>
      <c r="I105" s="7">
        <f t="shared" ref="I105:M105" si="67">I106+I107+I108+I109+I110+I111</f>
        <v>44304.2</v>
      </c>
      <c r="J105" s="7">
        <f t="shared" si="67"/>
        <v>0</v>
      </c>
      <c r="K105" s="7">
        <f t="shared" si="67"/>
        <v>41646</v>
      </c>
      <c r="L105" s="7">
        <f t="shared" si="67"/>
        <v>2658.2</v>
      </c>
      <c r="M105" s="7">
        <f t="shared" si="67"/>
        <v>0</v>
      </c>
      <c r="N105" s="59">
        <v>2025</v>
      </c>
    </row>
    <row r="106" spans="1:14" ht="21" customHeight="1" x14ac:dyDescent="0.25">
      <c r="A106" s="28"/>
      <c r="B106" s="61"/>
      <c r="C106" s="25"/>
      <c r="D106" s="64"/>
      <c r="E106" s="64"/>
      <c r="F106" s="69"/>
      <c r="G106" s="8">
        <v>2025</v>
      </c>
      <c r="H106" s="7">
        <f>J106+K106+L106+M106</f>
        <v>44304.2</v>
      </c>
      <c r="I106" s="7">
        <f>H106</f>
        <v>44304.2</v>
      </c>
      <c r="J106" s="7">
        <v>0</v>
      </c>
      <c r="K106" s="7">
        <v>41646</v>
      </c>
      <c r="L106" s="7">
        <v>2658.2</v>
      </c>
      <c r="M106" s="7">
        <v>0</v>
      </c>
      <c r="N106" s="59"/>
    </row>
    <row r="107" spans="1:14" x14ac:dyDescent="0.25">
      <c r="A107" s="28"/>
      <c r="B107" s="61"/>
      <c r="C107" s="25"/>
      <c r="D107" s="64"/>
      <c r="E107" s="64"/>
      <c r="F107" s="69"/>
      <c r="G107" s="8">
        <v>2026</v>
      </c>
      <c r="H107" s="7">
        <f t="shared" ref="H107:H111" si="68">J107+K107+L107+M107</f>
        <v>0</v>
      </c>
      <c r="I107" s="7">
        <f t="shared" ref="I107:I111" si="69">H107</f>
        <v>0</v>
      </c>
      <c r="J107" s="7">
        <v>0</v>
      </c>
      <c r="K107" s="7">
        <v>0</v>
      </c>
      <c r="L107" s="7">
        <v>0</v>
      </c>
      <c r="M107" s="7">
        <v>0</v>
      </c>
      <c r="N107" s="59"/>
    </row>
    <row r="108" spans="1:14" x14ac:dyDescent="0.25">
      <c r="A108" s="28"/>
      <c r="B108" s="61"/>
      <c r="C108" s="25"/>
      <c r="D108" s="64"/>
      <c r="E108" s="64"/>
      <c r="F108" s="69"/>
      <c r="G108" s="8">
        <v>2027</v>
      </c>
      <c r="H108" s="7">
        <f t="shared" si="68"/>
        <v>0</v>
      </c>
      <c r="I108" s="7">
        <f t="shared" si="69"/>
        <v>0</v>
      </c>
      <c r="J108" s="7">
        <v>0</v>
      </c>
      <c r="K108" s="7">
        <v>0</v>
      </c>
      <c r="L108" s="7">
        <v>0</v>
      </c>
      <c r="M108" s="7">
        <v>0</v>
      </c>
      <c r="N108" s="59"/>
    </row>
    <row r="109" spans="1:14" x14ac:dyDescent="0.25">
      <c r="A109" s="28"/>
      <c r="B109" s="61"/>
      <c r="C109" s="25"/>
      <c r="D109" s="64"/>
      <c r="E109" s="64"/>
      <c r="F109" s="69"/>
      <c r="G109" s="8">
        <v>2028</v>
      </c>
      <c r="H109" s="7">
        <f t="shared" si="68"/>
        <v>0</v>
      </c>
      <c r="I109" s="7">
        <f t="shared" si="69"/>
        <v>0</v>
      </c>
      <c r="J109" s="7">
        <v>0</v>
      </c>
      <c r="K109" s="7">
        <v>0</v>
      </c>
      <c r="L109" s="7">
        <v>0</v>
      </c>
      <c r="M109" s="7">
        <v>0</v>
      </c>
      <c r="N109" s="59"/>
    </row>
    <row r="110" spans="1:14" x14ac:dyDescent="0.25">
      <c r="A110" s="28"/>
      <c r="B110" s="61"/>
      <c r="C110" s="25"/>
      <c r="D110" s="64"/>
      <c r="E110" s="64"/>
      <c r="F110" s="69"/>
      <c r="G110" s="8">
        <v>2029</v>
      </c>
      <c r="H110" s="7">
        <f t="shared" si="68"/>
        <v>0</v>
      </c>
      <c r="I110" s="7">
        <f t="shared" si="69"/>
        <v>0</v>
      </c>
      <c r="J110" s="7">
        <v>0</v>
      </c>
      <c r="K110" s="7">
        <v>0</v>
      </c>
      <c r="L110" s="7">
        <v>0</v>
      </c>
      <c r="M110" s="7">
        <v>0</v>
      </c>
      <c r="N110" s="59"/>
    </row>
    <row r="111" spans="1:14" ht="19.5" customHeight="1" x14ac:dyDescent="0.25">
      <c r="A111" s="29"/>
      <c r="B111" s="62"/>
      <c r="C111" s="26"/>
      <c r="D111" s="65"/>
      <c r="E111" s="65"/>
      <c r="F111" s="70"/>
      <c r="G111" s="8">
        <v>2030</v>
      </c>
      <c r="H111" s="7">
        <f t="shared" si="68"/>
        <v>0</v>
      </c>
      <c r="I111" s="7">
        <f t="shared" si="69"/>
        <v>0</v>
      </c>
      <c r="J111" s="7">
        <v>0</v>
      </c>
      <c r="K111" s="7">
        <v>0</v>
      </c>
      <c r="L111" s="7">
        <v>0</v>
      </c>
      <c r="M111" s="7">
        <v>0</v>
      </c>
      <c r="N111" s="59"/>
    </row>
    <row r="112" spans="1:14" ht="21.75" customHeight="1" x14ac:dyDescent="0.25">
      <c r="A112" s="27" t="s">
        <v>45</v>
      </c>
      <c r="B112" s="60" t="s">
        <v>46</v>
      </c>
      <c r="C112" s="24" t="s">
        <v>21</v>
      </c>
      <c r="D112" s="63" t="s">
        <v>47</v>
      </c>
      <c r="E112" s="63" t="s">
        <v>32</v>
      </c>
      <c r="F112" s="56">
        <v>11958.6</v>
      </c>
      <c r="G112" s="10" t="s">
        <v>16</v>
      </c>
      <c r="H112" s="7">
        <f t="shared" ref="H112:M112" si="70">H113+H114+H115+H116+H117+H118</f>
        <v>11958.6</v>
      </c>
      <c r="I112" s="7">
        <f t="shared" si="70"/>
        <v>11958.6</v>
      </c>
      <c r="J112" s="7">
        <f t="shared" si="70"/>
        <v>0</v>
      </c>
      <c r="K112" s="7">
        <f t="shared" si="70"/>
        <v>0</v>
      </c>
      <c r="L112" s="7">
        <f t="shared" si="70"/>
        <v>11958.6</v>
      </c>
      <c r="M112" s="7">
        <f t="shared" si="70"/>
        <v>0</v>
      </c>
      <c r="N112" s="59">
        <v>2026</v>
      </c>
    </row>
    <row r="113" spans="1:14" ht="21.75" customHeight="1" x14ac:dyDescent="0.25">
      <c r="A113" s="28"/>
      <c r="B113" s="61"/>
      <c r="C113" s="25"/>
      <c r="D113" s="64"/>
      <c r="E113" s="64"/>
      <c r="F113" s="57"/>
      <c r="G113" s="8">
        <v>2025</v>
      </c>
      <c r="H113" s="7">
        <f t="shared" ref="H113:H118" si="71">J113+K113+L113+M113</f>
        <v>3587.6</v>
      </c>
      <c r="I113" s="7">
        <f t="shared" ref="I113:I118" si="72">H113</f>
        <v>3587.6</v>
      </c>
      <c r="J113" s="7">
        <v>0</v>
      </c>
      <c r="K113" s="7">
        <v>0</v>
      </c>
      <c r="L113" s="7">
        <v>3587.6</v>
      </c>
      <c r="M113" s="7">
        <v>0</v>
      </c>
      <c r="N113" s="59"/>
    </row>
    <row r="114" spans="1:14" ht="21.75" customHeight="1" x14ac:dyDescent="0.25">
      <c r="A114" s="28"/>
      <c r="B114" s="61"/>
      <c r="C114" s="25"/>
      <c r="D114" s="64"/>
      <c r="E114" s="64"/>
      <c r="F114" s="57"/>
      <c r="G114" s="8">
        <v>2026</v>
      </c>
      <c r="H114" s="7">
        <f t="shared" si="71"/>
        <v>8371</v>
      </c>
      <c r="I114" s="7">
        <f t="shared" si="72"/>
        <v>8371</v>
      </c>
      <c r="J114" s="7">
        <v>0</v>
      </c>
      <c r="K114" s="7">
        <v>0</v>
      </c>
      <c r="L114" s="7">
        <v>8371</v>
      </c>
      <c r="M114" s="7">
        <v>0</v>
      </c>
      <c r="N114" s="59"/>
    </row>
    <row r="115" spans="1:14" ht="21.75" customHeight="1" x14ac:dyDescent="0.25">
      <c r="A115" s="28"/>
      <c r="B115" s="61"/>
      <c r="C115" s="25"/>
      <c r="D115" s="64"/>
      <c r="E115" s="64"/>
      <c r="F115" s="57"/>
      <c r="G115" s="8">
        <v>2027</v>
      </c>
      <c r="H115" s="7">
        <f t="shared" si="71"/>
        <v>0</v>
      </c>
      <c r="I115" s="7">
        <f t="shared" si="72"/>
        <v>0</v>
      </c>
      <c r="J115" s="7">
        <v>0</v>
      </c>
      <c r="K115" s="7">
        <v>0</v>
      </c>
      <c r="L115" s="7">
        <v>0</v>
      </c>
      <c r="M115" s="7">
        <v>0</v>
      </c>
      <c r="N115" s="59"/>
    </row>
    <row r="116" spans="1:14" ht="21.75" customHeight="1" x14ac:dyDescent="0.25">
      <c r="A116" s="28"/>
      <c r="B116" s="61"/>
      <c r="C116" s="25"/>
      <c r="D116" s="64"/>
      <c r="E116" s="64"/>
      <c r="F116" s="57"/>
      <c r="G116" s="8">
        <v>2028</v>
      </c>
      <c r="H116" s="7">
        <f t="shared" si="71"/>
        <v>0</v>
      </c>
      <c r="I116" s="7">
        <f t="shared" si="72"/>
        <v>0</v>
      </c>
      <c r="J116" s="7">
        <v>0</v>
      </c>
      <c r="K116" s="7">
        <v>0</v>
      </c>
      <c r="L116" s="7">
        <v>0</v>
      </c>
      <c r="M116" s="7">
        <v>0</v>
      </c>
      <c r="N116" s="59"/>
    </row>
    <row r="117" spans="1:14" ht="21.75" customHeight="1" x14ac:dyDescent="0.25">
      <c r="A117" s="28"/>
      <c r="B117" s="61"/>
      <c r="C117" s="25"/>
      <c r="D117" s="64"/>
      <c r="E117" s="64"/>
      <c r="F117" s="57"/>
      <c r="G117" s="8">
        <v>2029</v>
      </c>
      <c r="H117" s="7">
        <f t="shared" si="71"/>
        <v>0</v>
      </c>
      <c r="I117" s="7">
        <f t="shared" si="72"/>
        <v>0</v>
      </c>
      <c r="J117" s="7">
        <v>0</v>
      </c>
      <c r="K117" s="7">
        <v>0</v>
      </c>
      <c r="L117" s="7">
        <v>0</v>
      </c>
      <c r="M117" s="7">
        <v>0</v>
      </c>
      <c r="N117" s="59"/>
    </row>
    <row r="118" spans="1:14" ht="18" customHeight="1" x14ac:dyDescent="0.25">
      <c r="A118" s="29"/>
      <c r="B118" s="62"/>
      <c r="C118" s="26"/>
      <c r="D118" s="65"/>
      <c r="E118" s="65"/>
      <c r="F118" s="58"/>
      <c r="G118" s="8">
        <v>2030</v>
      </c>
      <c r="H118" s="7">
        <f t="shared" si="71"/>
        <v>0</v>
      </c>
      <c r="I118" s="7">
        <f t="shared" si="72"/>
        <v>0</v>
      </c>
      <c r="J118" s="7">
        <v>0</v>
      </c>
      <c r="K118" s="7">
        <v>0</v>
      </c>
      <c r="L118" s="7">
        <v>0</v>
      </c>
      <c r="M118" s="7">
        <v>0</v>
      </c>
      <c r="N118" s="59"/>
    </row>
    <row r="119" spans="1:14" ht="21.75" customHeight="1" x14ac:dyDescent="0.25">
      <c r="A119" s="97" t="s">
        <v>53</v>
      </c>
      <c r="B119" s="98"/>
      <c r="C119" s="98"/>
      <c r="D119" s="98"/>
      <c r="E119" s="98"/>
      <c r="F119" s="98"/>
      <c r="G119" s="98"/>
      <c r="H119" s="98"/>
      <c r="I119" s="98"/>
      <c r="J119" s="98"/>
      <c r="K119" s="98"/>
      <c r="L119" s="98"/>
      <c r="M119" s="98"/>
      <c r="N119" s="99"/>
    </row>
    <row r="120" spans="1:14" x14ac:dyDescent="0.25">
      <c r="A120" s="91"/>
      <c r="B120" s="94" t="s">
        <v>53</v>
      </c>
      <c r="C120" s="71"/>
      <c r="D120" s="71"/>
      <c r="E120" s="71"/>
      <c r="F120" s="71"/>
      <c r="G120" s="9" t="s">
        <v>16</v>
      </c>
      <c r="H120" s="11">
        <f>H121+H122+H123+H124+H125+H126</f>
        <v>510742.4</v>
      </c>
      <c r="I120" s="11">
        <f t="shared" ref="I120:M120" si="73">I121+I122+I123+I124+I125+I126</f>
        <v>0</v>
      </c>
      <c r="J120" s="11">
        <f t="shared" si="73"/>
        <v>0</v>
      </c>
      <c r="K120" s="11">
        <f t="shared" si="73"/>
        <v>509034.30000000005</v>
      </c>
      <c r="L120" s="11">
        <f t="shared" si="73"/>
        <v>1708.1</v>
      </c>
      <c r="M120" s="11">
        <f t="shared" si="73"/>
        <v>0</v>
      </c>
      <c r="N120" s="74"/>
    </row>
    <row r="121" spans="1:14" x14ac:dyDescent="0.25">
      <c r="A121" s="92"/>
      <c r="B121" s="95"/>
      <c r="C121" s="72"/>
      <c r="D121" s="72"/>
      <c r="E121" s="72"/>
      <c r="F121" s="72"/>
      <c r="G121" s="12">
        <v>2025</v>
      </c>
      <c r="H121" s="13">
        <f t="shared" ref="H121:M126" si="74">H128</f>
        <v>282318.7</v>
      </c>
      <c r="I121" s="13">
        <f t="shared" si="74"/>
        <v>0</v>
      </c>
      <c r="J121" s="13">
        <f t="shared" si="74"/>
        <v>0</v>
      </c>
      <c r="K121" s="13">
        <f>K128</f>
        <v>282318.7</v>
      </c>
      <c r="L121" s="13">
        <f t="shared" si="74"/>
        <v>0</v>
      </c>
      <c r="M121" s="13">
        <f t="shared" si="74"/>
        <v>0</v>
      </c>
      <c r="N121" s="75"/>
    </row>
    <row r="122" spans="1:14" x14ac:dyDescent="0.25">
      <c r="A122" s="92"/>
      <c r="B122" s="95"/>
      <c r="C122" s="72"/>
      <c r="D122" s="72"/>
      <c r="E122" s="72"/>
      <c r="F122" s="72"/>
      <c r="G122" s="12">
        <v>2026</v>
      </c>
      <c r="H122" s="13">
        <f t="shared" si="74"/>
        <v>228418.7</v>
      </c>
      <c r="I122" s="13">
        <f t="shared" si="74"/>
        <v>0</v>
      </c>
      <c r="J122" s="13">
        <f t="shared" si="74"/>
        <v>0</v>
      </c>
      <c r="K122" s="13">
        <f t="shared" si="74"/>
        <v>226715.6</v>
      </c>
      <c r="L122" s="13">
        <f t="shared" si="74"/>
        <v>1703.1</v>
      </c>
      <c r="M122" s="13">
        <f t="shared" si="74"/>
        <v>0</v>
      </c>
      <c r="N122" s="75"/>
    </row>
    <row r="123" spans="1:14" x14ac:dyDescent="0.25">
      <c r="A123" s="92"/>
      <c r="B123" s="95"/>
      <c r="C123" s="72"/>
      <c r="D123" s="72"/>
      <c r="E123" s="72"/>
      <c r="F123" s="72"/>
      <c r="G123" s="12">
        <v>2027</v>
      </c>
      <c r="H123" s="13">
        <f t="shared" si="74"/>
        <v>5</v>
      </c>
      <c r="I123" s="13">
        <f t="shared" si="74"/>
        <v>0</v>
      </c>
      <c r="J123" s="13">
        <f t="shared" si="74"/>
        <v>0</v>
      </c>
      <c r="K123" s="13">
        <f t="shared" si="74"/>
        <v>0</v>
      </c>
      <c r="L123" s="13">
        <f t="shared" si="74"/>
        <v>5</v>
      </c>
      <c r="M123" s="13">
        <f t="shared" si="74"/>
        <v>0</v>
      </c>
      <c r="N123" s="75"/>
    </row>
    <row r="124" spans="1:14" x14ac:dyDescent="0.25">
      <c r="A124" s="92"/>
      <c r="B124" s="95"/>
      <c r="C124" s="72"/>
      <c r="D124" s="72"/>
      <c r="E124" s="72"/>
      <c r="F124" s="72"/>
      <c r="G124" s="12">
        <v>2028</v>
      </c>
      <c r="H124" s="13">
        <f t="shared" si="74"/>
        <v>0</v>
      </c>
      <c r="I124" s="13">
        <f t="shared" si="74"/>
        <v>0</v>
      </c>
      <c r="J124" s="13">
        <f t="shared" si="74"/>
        <v>0</v>
      </c>
      <c r="K124" s="13">
        <f t="shared" si="74"/>
        <v>0</v>
      </c>
      <c r="L124" s="13">
        <f t="shared" si="74"/>
        <v>0</v>
      </c>
      <c r="M124" s="13">
        <f t="shared" si="74"/>
        <v>0</v>
      </c>
      <c r="N124" s="75"/>
    </row>
    <row r="125" spans="1:14" x14ac:dyDescent="0.25">
      <c r="A125" s="92"/>
      <c r="B125" s="95"/>
      <c r="C125" s="72"/>
      <c r="D125" s="72"/>
      <c r="E125" s="72"/>
      <c r="F125" s="72"/>
      <c r="G125" s="12">
        <v>2029</v>
      </c>
      <c r="H125" s="13">
        <f t="shared" si="74"/>
        <v>0</v>
      </c>
      <c r="I125" s="13">
        <f t="shared" si="74"/>
        <v>0</v>
      </c>
      <c r="J125" s="13">
        <f t="shared" si="74"/>
        <v>0</v>
      </c>
      <c r="K125" s="13">
        <f t="shared" si="74"/>
        <v>0</v>
      </c>
      <c r="L125" s="13">
        <f t="shared" si="74"/>
        <v>0</v>
      </c>
      <c r="M125" s="13">
        <f t="shared" si="74"/>
        <v>0</v>
      </c>
      <c r="N125" s="75"/>
    </row>
    <row r="126" spans="1:14" x14ac:dyDescent="0.25">
      <c r="A126" s="93"/>
      <c r="B126" s="96"/>
      <c r="C126" s="73"/>
      <c r="D126" s="73"/>
      <c r="E126" s="73"/>
      <c r="F126" s="73"/>
      <c r="G126" s="12">
        <v>2030</v>
      </c>
      <c r="H126" s="13">
        <f t="shared" si="74"/>
        <v>0</v>
      </c>
      <c r="I126" s="13">
        <f t="shared" si="74"/>
        <v>0</v>
      </c>
      <c r="J126" s="13">
        <f t="shared" si="74"/>
        <v>0</v>
      </c>
      <c r="K126" s="13">
        <f t="shared" si="74"/>
        <v>0</v>
      </c>
      <c r="L126" s="13">
        <f t="shared" si="74"/>
        <v>0</v>
      </c>
      <c r="M126" s="13">
        <f t="shared" si="74"/>
        <v>0</v>
      </c>
      <c r="N126" s="76"/>
    </row>
    <row r="127" spans="1:14" x14ac:dyDescent="0.25">
      <c r="A127" s="77">
        <v>1</v>
      </c>
      <c r="B127" s="78" t="s">
        <v>57</v>
      </c>
      <c r="C127" s="81"/>
      <c r="D127" s="84" t="s">
        <v>55</v>
      </c>
      <c r="E127" s="84" t="s">
        <v>56</v>
      </c>
      <c r="F127" s="86">
        <v>510742.4</v>
      </c>
      <c r="G127" s="18" t="s">
        <v>16</v>
      </c>
      <c r="H127" s="19">
        <f>H128+H129+H130+H131+H132+H133</f>
        <v>510742.4</v>
      </c>
      <c r="I127" s="19">
        <f>I128</f>
        <v>0</v>
      </c>
      <c r="J127" s="19">
        <f>J128+J129+J130+J131+J132+J133</f>
        <v>0</v>
      </c>
      <c r="K127" s="19">
        <f>K128+K129+K130+K131+K132+K133</f>
        <v>509034.30000000005</v>
      </c>
      <c r="L127" s="19">
        <f>L128+L129+L130+L131+L132+L133</f>
        <v>1708.1</v>
      </c>
      <c r="M127" s="19">
        <f>M128+M129+M130+M131+M132+M133</f>
        <v>0</v>
      </c>
      <c r="N127" s="88">
        <v>2026</v>
      </c>
    </row>
    <row r="128" spans="1:14" x14ac:dyDescent="0.25">
      <c r="A128" s="77"/>
      <c r="B128" s="79" t="s">
        <v>54</v>
      </c>
      <c r="C128" s="82"/>
      <c r="D128" s="84"/>
      <c r="E128" s="84"/>
      <c r="F128" s="86"/>
      <c r="G128" s="20">
        <v>2025</v>
      </c>
      <c r="H128" s="21">
        <f t="shared" ref="H128:H133" si="75">J128+K128+L128+M128</f>
        <v>282318.7</v>
      </c>
      <c r="I128" s="21">
        <v>0</v>
      </c>
      <c r="J128" s="21">
        <v>0</v>
      </c>
      <c r="K128" s="21">
        <v>282318.7</v>
      </c>
      <c r="L128" s="21">
        <v>0</v>
      </c>
      <c r="M128" s="21">
        <v>0</v>
      </c>
      <c r="N128" s="89"/>
    </row>
    <row r="129" spans="1:14" x14ac:dyDescent="0.25">
      <c r="A129" s="77"/>
      <c r="B129" s="79" t="s">
        <v>54</v>
      </c>
      <c r="C129" s="82"/>
      <c r="D129" s="84"/>
      <c r="E129" s="84"/>
      <c r="F129" s="86"/>
      <c r="G129" s="20">
        <v>2026</v>
      </c>
      <c r="H129" s="21">
        <f t="shared" si="75"/>
        <v>228418.7</v>
      </c>
      <c r="I129" s="21">
        <v>0</v>
      </c>
      <c r="J129" s="21">
        <v>0</v>
      </c>
      <c r="K129" s="21">
        <v>226715.6</v>
      </c>
      <c r="L129" s="21">
        <v>1703.1</v>
      </c>
      <c r="M129" s="21">
        <v>0</v>
      </c>
      <c r="N129" s="89"/>
    </row>
    <row r="130" spans="1:14" x14ac:dyDescent="0.25">
      <c r="A130" s="77"/>
      <c r="B130" s="79" t="s">
        <v>54</v>
      </c>
      <c r="C130" s="82"/>
      <c r="D130" s="84"/>
      <c r="E130" s="84"/>
      <c r="F130" s="86"/>
      <c r="G130" s="20">
        <v>2027</v>
      </c>
      <c r="H130" s="21">
        <v>5</v>
      </c>
      <c r="I130" s="21">
        <v>0</v>
      </c>
      <c r="J130" s="21">
        <v>0</v>
      </c>
      <c r="K130" s="21">
        <v>0</v>
      </c>
      <c r="L130" s="21">
        <v>5</v>
      </c>
      <c r="M130" s="21">
        <v>0</v>
      </c>
      <c r="N130" s="89"/>
    </row>
    <row r="131" spans="1:14" x14ac:dyDescent="0.25">
      <c r="A131" s="77"/>
      <c r="B131" s="79" t="s">
        <v>54</v>
      </c>
      <c r="C131" s="82"/>
      <c r="D131" s="84"/>
      <c r="E131" s="84"/>
      <c r="F131" s="86"/>
      <c r="G131" s="20">
        <v>2028</v>
      </c>
      <c r="H131" s="21">
        <f t="shared" si="75"/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89"/>
    </row>
    <row r="132" spans="1:14" x14ac:dyDescent="0.25">
      <c r="A132" s="77"/>
      <c r="B132" s="79" t="s">
        <v>54</v>
      </c>
      <c r="C132" s="82"/>
      <c r="D132" s="84"/>
      <c r="E132" s="84"/>
      <c r="F132" s="86"/>
      <c r="G132" s="20">
        <v>2029</v>
      </c>
      <c r="H132" s="21">
        <f t="shared" si="75"/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89"/>
    </row>
    <row r="133" spans="1:14" x14ac:dyDescent="0.25">
      <c r="A133" s="77"/>
      <c r="B133" s="80" t="s">
        <v>54</v>
      </c>
      <c r="C133" s="83"/>
      <c r="D133" s="85"/>
      <c r="E133" s="85"/>
      <c r="F133" s="87"/>
      <c r="G133" s="20">
        <v>2030</v>
      </c>
      <c r="H133" s="21">
        <f t="shared" si="75"/>
        <v>0</v>
      </c>
      <c r="I133" s="21">
        <v>0</v>
      </c>
      <c r="J133" s="21">
        <v>0</v>
      </c>
      <c r="K133" s="21">
        <v>0</v>
      </c>
      <c r="L133" s="21">
        <v>0</v>
      </c>
      <c r="M133" s="21">
        <v>0</v>
      </c>
      <c r="N133" s="90"/>
    </row>
  </sheetData>
  <mergeCells count="144">
    <mergeCell ref="N3:N5"/>
    <mergeCell ref="E3:E5"/>
    <mergeCell ref="F3:F5"/>
    <mergeCell ref="G3:M3"/>
    <mergeCell ref="H4:I4"/>
    <mergeCell ref="G4:G5"/>
    <mergeCell ref="J4:J5"/>
    <mergeCell ref="K4:K5"/>
    <mergeCell ref="L4:L5"/>
    <mergeCell ref="A3:A5"/>
    <mergeCell ref="B3:B5"/>
    <mergeCell ref="C3:C5"/>
    <mergeCell ref="D3:D5"/>
    <mergeCell ref="B7:B13"/>
    <mergeCell ref="C7:C13"/>
    <mergeCell ref="D7:D13"/>
    <mergeCell ref="E7:E13"/>
    <mergeCell ref="F7:F13"/>
    <mergeCell ref="K1:N1"/>
    <mergeCell ref="F77:F83"/>
    <mergeCell ref="B84:B90"/>
    <mergeCell ref="A84:A90"/>
    <mergeCell ref="C84:C90"/>
    <mergeCell ref="D84:D90"/>
    <mergeCell ref="E84:E90"/>
    <mergeCell ref="F84:F90"/>
    <mergeCell ref="A77:A83"/>
    <mergeCell ref="B77:B83"/>
    <mergeCell ref="C77:C83"/>
    <mergeCell ref="D77:D83"/>
    <mergeCell ref="E77:E83"/>
    <mergeCell ref="N77:N83"/>
    <mergeCell ref="N84:N90"/>
    <mergeCell ref="A2:N2"/>
    <mergeCell ref="F21:F27"/>
    <mergeCell ref="M4:M5"/>
    <mergeCell ref="A14:A20"/>
    <mergeCell ref="B14:B20"/>
    <mergeCell ref="C14:C20"/>
    <mergeCell ref="D14:D20"/>
    <mergeCell ref="E14:E20"/>
    <mergeCell ref="F14:F20"/>
    <mergeCell ref="A35:A41"/>
    <mergeCell ref="B35:B41"/>
    <mergeCell ref="C35:C41"/>
    <mergeCell ref="D35:D41"/>
    <mergeCell ref="E35:E41"/>
    <mergeCell ref="A42:A48"/>
    <mergeCell ref="B42:B48"/>
    <mergeCell ref="C42:C48"/>
    <mergeCell ref="D42:D48"/>
    <mergeCell ref="N14:N20"/>
    <mergeCell ref="A6:N6"/>
    <mergeCell ref="A7:A13"/>
    <mergeCell ref="N21:N27"/>
    <mergeCell ref="A21:A27"/>
    <mergeCell ref="B21:B27"/>
    <mergeCell ref="C21:C27"/>
    <mergeCell ref="D21:D27"/>
    <mergeCell ref="E21:E27"/>
    <mergeCell ref="N7:N13"/>
    <mergeCell ref="A119:N119"/>
    <mergeCell ref="B98:B104"/>
    <mergeCell ref="A98:A104"/>
    <mergeCell ref="C98:C104"/>
    <mergeCell ref="D98:D104"/>
    <mergeCell ref="E98:E104"/>
    <mergeCell ref="F98:F104"/>
    <mergeCell ref="N98:N104"/>
    <mergeCell ref="N42:N48"/>
    <mergeCell ref="N70:N76"/>
    <mergeCell ref="A63:A69"/>
    <mergeCell ref="B63:B69"/>
    <mergeCell ref="F120:F126"/>
    <mergeCell ref="N120:N126"/>
    <mergeCell ref="A127:A133"/>
    <mergeCell ref="B127:B133"/>
    <mergeCell ref="C127:C133"/>
    <mergeCell ref="D127:D133"/>
    <mergeCell ref="E127:E133"/>
    <mergeCell ref="F127:F133"/>
    <mergeCell ref="N127:N133"/>
    <mergeCell ref="A120:A126"/>
    <mergeCell ref="B120:B126"/>
    <mergeCell ref="C120:C126"/>
    <mergeCell ref="D120:D126"/>
    <mergeCell ref="E120:E126"/>
    <mergeCell ref="F112:F118"/>
    <mergeCell ref="N112:N118"/>
    <mergeCell ref="A112:A118"/>
    <mergeCell ref="B112:B118"/>
    <mergeCell ref="C112:C118"/>
    <mergeCell ref="D112:D118"/>
    <mergeCell ref="E112:E118"/>
    <mergeCell ref="F91:F97"/>
    <mergeCell ref="N91:N97"/>
    <mergeCell ref="A91:A97"/>
    <mergeCell ref="B91:B97"/>
    <mergeCell ref="C91:C97"/>
    <mergeCell ref="D91:D97"/>
    <mergeCell ref="E105:E111"/>
    <mergeCell ref="N105:N111"/>
    <mergeCell ref="A105:A111"/>
    <mergeCell ref="B105:B111"/>
    <mergeCell ref="C105:C111"/>
    <mergeCell ref="D105:D111"/>
    <mergeCell ref="F105:F111"/>
    <mergeCell ref="E91:E97"/>
    <mergeCell ref="N28:N34"/>
    <mergeCell ref="F28:F34"/>
    <mergeCell ref="E28:E34"/>
    <mergeCell ref="D28:D34"/>
    <mergeCell ref="C28:C34"/>
    <mergeCell ref="F63:F69"/>
    <mergeCell ref="F70:F76"/>
    <mergeCell ref="N63:N69"/>
    <mergeCell ref="C63:C69"/>
    <mergeCell ref="E42:E48"/>
    <mergeCell ref="F42:F48"/>
    <mergeCell ref="F35:F41"/>
    <mergeCell ref="B28:B34"/>
    <mergeCell ref="A28:A34"/>
    <mergeCell ref="A70:A76"/>
    <mergeCell ref="B70:B76"/>
    <mergeCell ref="F49:F55"/>
    <mergeCell ref="N49:N55"/>
    <mergeCell ref="A56:A62"/>
    <mergeCell ref="B56:B62"/>
    <mergeCell ref="C56:C62"/>
    <mergeCell ref="D56:D62"/>
    <mergeCell ref="E56:E62"/>
    <mergeCell ref="F56:F62"/>
    <mergeCell ref="N56:N62"/>
    <mergeCell ref="A49:A55"/>
    <mergeCell ref="B49:B55"/>
    <mergeCell ref="C49:C55"/>
    <mergeCell ref="D49:D55"/>
    <mergeCell ref="E49:E55"/>
    <mergeCell ref="N35:N41"/>
    <mergeCell ref="C70:C76"/>
    <mergeCell ref="D63:D69"/>
    <mergeCell ref="D70:D76"/>
    <mergeCell ref="E63:E69"/>
    <mergeCell ref="E70:E76"/>
  </mergeCells>
  <pageMargins left="0.39370078740157483" right="0.39370078740157483" top="0.39370078740157483" bottom="0.39370078740157483" header="0.31496062992125984" footer="0.31496062992125984"/>
  <pageSetup paperSize="9" scale="76" fitToHeight="6" orientation="landscape" r:id="rId1"/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2025-06-19T04:09:59Z</dcterms:modified>
</cp:coreProperties>
</file>