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1320" yWindow="855" windowWidth="19425" windowHeight="10845"/>
  </bookViews>
  <sheets>
    <sheet name="Приложение ФБ ОБ ГБ ВНБ" sheetId="16" r:id="rId1"/>
  </sheets>
  <definedNames>
    <definedName name="_xlnm.Print_Area" localSheetId="0">'Приложение ФБ ОБ ГБ ВНБ'!$A$1:$P$305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9" i="16" l="1"/>
  <c r="M137" i="16" l="1"/>
  <c r="D144" i="16"/>
  <c r="N144" i="16"/>
  <c r="N137" i="16" s="1"/>
  <c r="N18" i="16" s="1"/>
  <c r="M144" i="16"/>
  <c r="N177" i="16"/>
  <c r="D292" i="16"/>
  <c r="N140" i="16" l="1"/>
  <c r="M114" i="16"/>
  <c r="N94" i="16"/>
  <c r="N95" i="16"/>
  <c r="N96" i="16"/>
  <c r="N97" i="16"/>
  <c r="N114" i="16"/>
  <c r="N115" i="16"/>
  <c r="N116" i="16"/>
  <c r="N117" i="16"/>
  <c r="D122" i="16"/>
  <c r="D121" i="16"/>
  <c r="D120" i="16"/>
  <c r="P118" i="16"/>
  <c r="O118" i="16"/>
  <c r="M118" i="16"/>
  <c r="L118" i="16"/>
  <c r="K118" i="16"/>
  <c r="J118" i="16"/>
  <c r="I118" i="16"/>
  <c r="H118" i="16"/>
  <c r="G118" i="16"/>
  <c r="F118" i="16"/>
  <c r="E118" i="16"/>
  <c r="P117" i="16"/>
  <c r="O117" i="16"/>
  <c r="M117" i="16"/>
  <c r="L117" i="16"/>
  <c r="K117" i="16"/>
  <c r="J117" i="16"/>
  <c r="I117" i="16"/>
  <c r="H117" i="16"/>
  <c r="G117" i="16"/>
  <c r="F117" i="16"/>
  <c r="E117" i="16"/>
  <c r="P116" i="16"/>
  <c r="O116" i="16"/>
  <c r="M116" i="16"/>
  <c r="L116" i="16"/>
  <c r="K116" i="16"/>
  <c r="J116" i="16"/>
  <c r="I116" i="16"/>
  <c r="H116" i="16"/>
  <c r="G116" i="16"/>
  <c r="F116" i="16"/>
  <c r="E116" i="16"/>
  <c r="P115" i="16"/>
  <c r="O115" i="16"/>
  <c r="M115" i="16"/>
  <c r="L115" i="16"/>
  <c r="K115" i="16"/>
  <c r="J115" i="16"/>
  <c r="I115" i="16"/>
  <c r="H115" i="16"/>
  <c r="G115" i="16"/>
  <c r="F115" i="16"/>
  <c r="E115" i="16"/>
  <c r="P114" i="16"/>
  <c r="O114" i="16"/>
  <c r="L114" i="16"/>
  <c r="L113" i="16" s="1"/>
  <c r="K114" i="16"/>
  <c r="J114" i="16"/>
  <c r="I114" i="16"/>
  <c r="H114" i="16"/>
  <c r="G114" i="16"/>
  <c r="F114" i="16"/>
  <c r="E114" i="16"/>
  <c r="J113" i="16" l="1"/>
  <c r="E113" i="16"/>
  <c r="K113" i="16"/>
  <c r="F113" i="16"/>
  <c r="P113" i="16"/>
  <c r="M113" i="16"/>
  <c r="D116" i="16"/>
  <c r="I113" i="16"/>
  <c r="O113" i="16"/>
  <c r="H113" i="16"/>
  <c r="G113" i="16"/>
  <c r="D115" i="16"/>
  <c r="D117" i="16"/>
  <c r="N113" i="16"/>
  <c r="N118" i="16"/>
  <c r="D118" i="16" s="1"/>
  <c r="D119" i="16"/>
  <c r="D114" i="16"/>
  <c r="M254" i="16"/>
  <c r="D113" i="16" l="1"/>
  <c r="M176" i="16"/>
  <c r="M177" i="16" l="1"/>
  <c r="M244" i="16"/>
  <c r="M150" i="16" l="1"/>
  <c r="M147" i="16" s="1"/>
  <c r="K289" i="16" l="1"/>
  <c r="L289" i="16"/>
  <c r="D293" i="16"/>
  <c r="D291" i="16"/>
  <c r="D290" i="16"/>
  <c r="P289" i="16"/>
  <c r="O289" i="16"/>
  <c r="J289" i="16"/>
  <c r="I289" i="16"/>
  <c r="H289" i="16"/>
  <c r="G289" i="16"/>
  <c r="F289" i="16"/>
  <c r="E289" i="16"/>
  <c r="M249" i="16"/>
  <c r="M289" i="16" l="1"/>
  <c r="D289" i="16" s="1"/>
  <c r="N98" i="16" l="1"/>
  <c r="F94" i="16"/>
  <c r="M94" i="16"/>
  <c r="F66" i="16" l="1"/>
  <c r="F28" i="16" s="1"/>
  <c r="F19" i="16" s="1"/>
  <c r="G66" i="16"/>
  <c r="G28" i="16" s="1"/>
  <c r="G19" i="16" s="1"/>
  <c r="H66" i="16"/>
  <c r="H28" i="16" s="1"/>
  <c r="H19" i="16" s="1"/>
  <c r="I66" i="16"/>
  <c r="I28" i="16" s="1"/>
  <c r="I19" i="16" s="1"/>
  <c r="J66" i="16"/>
  <c r="J28" i="16" s="1"/>
  <c r="J19" i="16" s="1"/>
  <c r="K66" i="16"/>
  <c r="K28" i="16" s="1"/>
  <c r="K19" i="16" s="1"/>
  <c r="L66" i="16"/>
  <c r="L28" i="16" s="1"/>
  <c r="L19" i="16" s="1"/>
  <c r="M66" i="16"/>
  <c r="M28" i="16" s="1"/>
  <c r="M19" i="16" s="1"/>
  <c r="N66" i="16"/>
  <c r="N28" i="16" s="1"/>
  <c r="N19" i="16" s="1"/>
  <c r="O66" i="16"/>
  <c r="O28" i="16" s="1"/>
  <c r="O19" i="16" s="1"/>
  <c r="P66" i="16"/>
  <c r="P28" i="16" s="1"/>
  <c r="P19" i="16" s="1"/>
  <c r="E66" i="16"/>
  <c r="E28" i="16" s="1"/>
  <c r="F64" i="16"/>
  <c r="F26" i="16" s="1"/>
  <c r="G64" i="16"/>
  <c r="G26" i="16" s="1"/>
  <c r="H64" i="16"/>
  <c r="H26" i="16" s="1"/>
  <c r="I64" i="16"/>
  <c r="I26" i="16" s="1"/>
  <c r="J64" i="16"/>
  <c r="J26" i="16" s="1"/>
  <c r="K64" i="16"/>
  <c r="K26" i="16" s="1"/>
  <c r="L64" i="16"/>
  <c r="L26" i="16" s="1"/>
  <c r="M64" i="16"/>
  <c r="M26" i="16" s="1"/>
  <c r="N64" i="16"/>
  <c r="N26" i="16" s="1"/>
  <c r="O64" i="16"/>
  <c r="O26" i="16" s="1"/>
  <c r="P64" i="16"/>
  <c r="P26" i="16" s="1"/>
  <c r="E64" i="16"/>
  <c r="E26" i="16" s="1"/>
  <c r="P68" i="16"/>
  <c r="F68" i="16"/>
  <c r="G68" i="16"/>
  <c r="H68" i="16"/>
  <c r="I68" i="16"/>
  <c r="J68" i="16"/>
  <c r="K68" i="16"/>
  <c r="L68" i="16"/>
  <c r="M68" i="16"/>
  <c r="N68" i="16"/>
  <c r="O68" i="16"/>
  <c r="E68" i="16"/>
  <c r="D70" i="16"/>
  <c r="D69" i="16"/>
  <c r="D71" i="16"/>
  <c r="D72" i="16"/>
  <c r="F86" i="16"/>
  <c r="G86" i="16"/>
  <c r="H86" i="16"/>
  <c r="I86" i="16"/>
  <c r="J86" i="16"/>
  <c r="K86" i="16"/>
  <c r="L86" i="16"/>
  <c r="M86" i="16"/>
  <c r="N86" i="16"/>
  <c r="O86" i="16"/>
  <c r="P86" i="16"/>
  <c r="E86" i="16"/>
  <c r="D92" i="16"/>
  <c r="D91" i="16"/>
  <c r="F81" i="16"/>
  <c r="G81" i="16"/>
  <c r="H81" i="16"/>
  <c r="I81" i="16"/>
  <c r="J81" i="16"/>
  <c r="K81" i="16"/>
  <c r="L81" i="16"/>
  <c r="M81" i="16"/>
  <c r="N81" i="16"/>
  <c r="O81" i="16"/>
  <c r="P81" i="16"/>
  <c r="E81" i="16"/>
  <c r="F76" i="16"/>
  <c r="G76" i="16"/>
  <c r="H76" i="16"/>
  <c r="I76" i="16"/>
  <c r="J76" i="16"/>
  <c r="K76" i="16"/>
  <c r="L76" i="16"/>
  <c r="M76" i="16"/>
  <c r="N76" i="16"/>
  <c r="O76" i="16"/>
  <c r="P76" i="16"/>
  <c r="E76" i="16"/>
  <c r="D77" i="16"/>
  <c r="D78" i="16"/>
  <c r="D79" i="16"/>
  <c r="D80" i="16"/>
  <c r="D82" i="16"/>
  <c r="D83" i="16"/>
  <c r="D84" i="16"/>
  <c r="D85" i="16"/>
  <c r="D87" i="16"/>
  <c r="D88" i="16"/>
  <c r="D89" i="16"/>
  <c r="D90" i="16"/>
  <c r="M96" i="16"/>
  <c r="P95" i="16"/>
  <c r="P96" i="16"/>
  <c r="P97" i="16"/>
  <c r="G94" i="16"/>
  <c r="H94" i="16"/>
  <c r="I94" i="16"/>
  <c r="J94" i="16"/>
  <c r="K94" i="16"/>
  <c r="L94" i="16"/>
  <c r="O94" i="16"/>
  <c r="P94" i="16"/>
  <c r="E95" i="16"/>
  <c r="E96" i="16"/>
  <c r="E97" i="16"/>
  <c r="E94" i="16"/>
  <c r="E98" i="16"/>
  <c r="D99" i="16"/>
  <c r="N93" i="16"/>
  <c r="P98" i="16"/>
  <c r="F98" i="16"/>
  <c r="G98" i="16"/>
  <c r="H98" i="16"/>
  <c r="I98" i="16"/>
  <c r="J98" i="16"/>
  <c r="K98" i="16"/>
  <c r="L98" i="16"/>
  <c r="M98" i="16"/>
  <c r="O98" i="16"/>
  <c r="D102" i="16"/>
  <c r="D100" i="16"/>
  <c r="D101" i="16"/>
  <c r="P106" i="16"/>
  <c r="E104" i="16"/>
  <c r="P108" i="16"/>
  <c r="D75" i="16"/>
  <c r="D74" i="16"/>
  <c r="D73" i="16"/>
  <c r="F37" i="16"/>
  <c r="G37" i="16"/>
  <c r="H37" i="16"/>
  <c r="I37" i="16"/>
  <c r="J37" i="16"/>
  <c r="K37" i="16"/>
  <c r="L37" i="16"/>
  <c r="M37" i="16"/>
  <c r="N37" i="16"/>
  <c r="O37" i="16"/>
  <c r="P37" i="16"/>
  <c r="F36" i="16"/>
  <c r="F29" i="16" s="1"/>
  <c r="G36" i="16"/>
  <c r="G29" i="16" s="1"/>
  <c r="H36" i="16"/>
  <c r="H29" i="16" s="1"/>
  <c r="I36" i="16"/>
  <c r="I29" i="16" s="1"/>
  <c r="J36" i="16"/>
  <c r="J29" i="16" s="1"/>
  <c r="K36" i="16"/>
  <c r="K29" i="16" s="1"/>
  <c r="L36" i="16"/>
  <c r="L29" i="16" s="1"/>
  <c r="M36" i="16"/>
  <c r="M29" i="16" s="1"/>
  <c r="N36" i="16"/>
  <c r="N29" i="16" s="1"/>
  <c r="O36" i="16"/>
  <c r="O29" i="16" s="1"/>
  <c r="P36" i="16"/>
  <c r="P29" i="16" s="1"/>
  <c r="F35" i="16"/>
  <c r="G35" i="16"/>
  <c r="H35" i="16"/>
  <c r="I35" i="16"/>
  <c r="J35" i="16"/>
  <c r="K35" i="16"/>
  <c r="L35" i="16"/>
  <c r="M35" i="16"/>
  <c r="N35" i="16"/>
  <c r="O35" i="16"/>
  <c r="P35" i="16"/>
  <c r="F34" i="16"/>
  <c r="F31" i="16" s="1"/>
  <c r="G34" i="16"/>
  <c r="H34" i="16"/>
  <c r="I34" i="16"/>
  <c r="J34" i="16"/>
  <c r="K34" i="16"/>
  <c r="L34" i="16"/>
  <c r="M34" i="16"/>
  <c r="N34" i="16"/>
  <c r="N31" i="16" s="1"/>
  <c r="O34" i="16"/>
  <c r="P34" i="16"/>
  <c r="F33" i="16"/>
  <c r="F24" i="16" s="1"/>
  <c r="F15" i="16" s="1"/>
  <c r="G33" i="16"/>
  <c r="G24" i="16" s="1"/>
  <c r="G15" i="16" s="1"/>
  <c r="H33" i="16"/>
  <c r="H24" i="16" s="1"/>
  <c r="H15" i="16" s="1"/>
  <c r="I33" i="16"/>
  <c r="J33" i="16"/>
  <c r="J24" i="16" s="1"/>
  <c r="J15" i="16" s="1"/>
  <c r="K33" i="16"/>
  <c r="K24" i="16" s="1"/>
  <c r="K15" i="16" s="1"/>
  <c r="L33" i="16"/>
  <c r="L24" i="16" s="1"/>
  <c r="L15" i="16" s="1"/>
  <c r="M33" i="16"/>
  <c r="M24" i="16" s="1"/>
  <c r="M15" i="16" s="1"/>
  <c r="N33" i="16"/>
  <c r="N24" i="16" s="1"/>
  <c r="O33" i="16"/>
  <c r="O24" i="16" s="1"/>
  <c r="O15" i="16" s="1"/>
  <c r="P33" i="16"/>
  <c r="P24" i="16" s="1"/>
  <c r="P15" i="16" s="1"/>
  <c r="F32" i="16"/>
  <c r="G32" i="16"/>
  <c r="H32" i="16"/>
  <c r="I32" i="16"/>
  <c r="J32" i="16"/>
  <c r="K32" i="16"/>
  <c r="L32" i="16"/>
  <c r="M32" i="16"/>
  <c r="N32" i="16"/>
  <c r="O32" i="16"/>
  <c r="P32" i="16"/>
  <c r="E37" i="16"/>
  <c r="E36" i="16"/>
  <c r="E29" i="16" s="1"/>
  <c r="E35" i="16"/>
  <c r="E34" i="16"/>
  <c r="E33" i="16"/>
  <c r="E24" i="16" s="1"/>
  <c r="E15" i="16" s="1"/>
  <c r="E32" i="16"/>
  <c r="J31" i="16"/>
  <c r="E38" i="16"/>
  <c r="P38" i="16"/>
  <c r="O38" i="16"/>
  <c r="N38" i="16"/>
  <c r="M38" i="16"/>
  <c r="L38" i="16"/>
  <c r="K38" i="16"/>
  <c r="J38" i="16"/>
  <c r="I38" i="16"/>
  <c r="H38" i="16"/>
  <c r="G38" i="16"/>
  <c r="F38" i="16"/>
  <c r="F45" i="16"/>
  <c r="G45" i="16"/>
  <c r="H45" i="16"/>
  <c r="I45" i="16"/>
  <c r="J45" i="16"/>
  <c r="K45" i="16"/>
  <c r="L45" i="16"/>
  <c r="M45" i="16"/>
  <c r="N45" i="16"/>
  <c r="O45" i="16"/>
  <c r="P45" i="16"/>
  <c r="E45" i="16"/>
  <c r="D50" i="16"/>
  <c r="D49" i="16"/>
  <c r="D47" i="16"/>
  <c r="D46" i="16"/>
  <c r="D44" i="16"/>
  <c r="D39" i="16"/>
  <c r="D40" i="16"/>
  <c r="D41" i="16"/>
  <c r="D42" i="16"/>
  <c r="D43" i="16"/>
  <c r="D48" i="16"/>
  <c r="P53" i="16"/>
  <c r="P54" i="16"/>
  <c r="P55" i="16"/>
  <c r="P52" i="16"/>
  <c r="F56" i="16"/>
  <c r="G56" i="16"/>
  <c r="H56" i="16"/>
  <c r="I56" i="16"/>
  <c r="J56" i="16"/>
  <c r="K56" i="16"/>
  <c r="L56" i="16"/>
  <c r="M56" i="16"/>
  <c r="N56" i="16"/>
  <c r="O56" i="16"/>
  <c r="P56" i="16"/>
  <c r="E56" i="16"/>
  <c r="D60" i="16"/>
  <c r="D57" i="16"/>
  <c r="D58" i="16"/>
  <c r="D59" i="16"/>
  <c r="P125" i="16"/>
  <c r="P126" i="16"/>
  <c r="P127" i="16"/>
  <c r="P124" i="16"/>
  <c r="F124" i="16"/>
  <c r="G124" i="16"/>
  <c r="H124" i="16"/>
  <c r="I124" i="16"/>
  <c r="J124" i="16"/>
  <c r="K124" i="16"/>
  <c r="L124" i="16"/>
  <c r="M124" i="16"/>
  <c r="N124" i="16"/>
  <c r="O124" i="16"/>
  <c r="E124" i="16"/>
  <c r="F128" i="16"/>
  <c r="G128" i="16"/>
  <c r="H128" i="16"/>
  <c r="I128" i="16"/>
  <c r="J128" i="16"/>
  <c r="K128" i="16"/>
  <c r="L128" i="16"/>
  <c r="M128" i="16"/>
  <c r="N128" i="16"/>
  <c r="O128" i="16"/>
  <c r="P128" i="16"/>
  <c r="E128" i="16"/>
  <c r="D129" i="16"/>
  <c r="D130" i="16"/>
  <c r="D131" i="16"/>
  <c r="D132" i="16"/>
  <c r="F107" i="16"/>
  <c r="G107" i="16"/>
  <c r="H107" i="16"/>
  <c r="I107" i="16"/>
  <c r="J107" i="16"/>
  <c r="K107" i="16"/>
  <c r="L107" i="16"/>
  <c r="M107" i="16"/>
  <c r="N107" i="16"/>
  <c r="N67" i="16" s="1"/>
  <c r="O107" i="16"/>
  <c r="P107" i="16"/>
  <c r="F106" i="16"/>
  <c r="G106" i="16"/>
  <c r="H106" i="16"/>
  <c r="I106" i="16"/>
  <c r="J106" i="16"/>
  <c r="K106" i="16"/>
  <c r="L106" i="16"/>
  <c r="M106" i="16"/>
  <c r="N106" i="16"/>
  <c r="N65" i="16" s="1"/>
  <c r="O106" i="16"/>
  <c r="F105" i="16"/>
  <c r="G105" i="16"/>
  <c r="H105" i="16"/>
  <c r="I105" i="16"/>
  <c r="J105" i="16"/>
  <c r="K105" i="16"/>
  <c r="L105" i="16"/>
  <c r="M105" i="16"/>
  <c r="N105" i="16"/>
  <c r="N63" i="16" s="1"/>
  <c r="O105" i="16"/>
  <c r="P105" i="16"/>
  <c r="F104" i="16"/>
  <c r="F62" i="16" s="1"/>
  <c r="G104" i="16"/>
  <c r="G103" i="16" s="1"/>
  <c r="H104" i="16"/>
  <c r="I104" i="16"/>
  <c r="J104" i="16"/>
  <c r="K104" i="16"/>
  <c r="L104" i="16"/>
  <c r="M104" i="16"/>
  <c r="M62" i="16" s="1"/>
  <c r="N104" i="16"/>
  <c r="N62" i="16" s="1"/>
  <c r="O104" i="16"/>
  <c r="P104" i="16"/>
  <c r="E106" i="16"/>
  <c r="F108" i="16"/>
  <c r="G108" i="16"/>
  <c r="H108" i="16"/>
  <c r="I108" i="16"/>
  <c r="J108" i="16"/>
  <c r="K108" i="16"/>
  <c r="L108" i="16"/>
  <c r="M108" i="16"/>
  <c r="N108" i="16"/>
  <c r="O108" i="16"/>
  <c r="E108" i="16"/>
  <c r="D109" i="16"/>
  <c r="D110" i="16"/>
  <c r="D111" i="16"/>
  <c r="D112" i="16"/>
  <c r="E145" i="16"/>
  <c r="E138" i="16" s="1"/>
  <c r="P145" i="16"/>
  <c r="P138" i="16" s="1"/>
  <c r="F145" i="16"/>
  <c r="F138" i="16" s="1"/>
  <c r="G145" i="16"/>
  <c r="G138" i="16" s="1"/>
  <c r="H145" i="16"/>
  <c r="H138" i="16" s="1"/>
  <c r="I145" i="16"/>
  <c r="I138" i="16" s="1"/>
  <c r="J145" i="16"/>
  <c r="J138" i="16" s="1"/>
  <c r="K145" i="16"/>
  <c r="K138" i="16" s="1"/>
  <c r="L145" i="16"/>
  <c r="L138" i="16" s="1"/>
  <c r="M145" i="16"/>
  <c r="M138" i="16" s="1"/>
  <c r="N145" i="16"/>
  <c r="N138" i="16" s="1"/>
  <c r="O145" i="16"/>
  <c r="O138" i="16" s="1"/>
  <c r="F143" i="16"/>
  <c r="F136" i="16" s="1"/>
  <c r="G143" i="16"/>
  <c r="G136" i="16" s="1"/>
  <c r="H143" i="16"/>
  <c r="H136" i="16" s="1"/>
  <c r="I143" i="16"/>
  <c r="I136" i="16" s="1"/>
  <c r="J143" i="16"/>
  <c r="J136" i="16" s="1"/>
  <c r="K143" i="16"/>
  <c r="K136" i="16" s="1"/>
  <c r="L143" i="16"/>
  <c r="L136" i="16" s="1"/>
  <c r="M143" i="16"/>
  <c r="M136" i="16" s="1"/>
  <c r="N143" i="16"/>
  <c r="N136" i="16" s="1"/>
  <c r="O143" i="16"/>
  <c r="O136" i="16" s="1"/>
  <c r="P143" i="16"/>
  <c r="P136" i="16" s="1"/>
  <c r="E143" i="16"/>
  <c r="E136" i="16" s="1"/>
  <c r="E295" i="16"/>
  <c r="D151" i="16"/>
  <c r="F147" i="16"/>
  <c r="G147" i="16"/>
  <c r="H147" i="16"/>
  <c r="I147" i="16"/>
  <c r="J147" i="16"/>
  <c r="K147" i="16"/>
  <c r="L147" i="16"/>
  <c r="N147" i="16"/>
  <c r="O147" i="16"/>
  <c r="P147" i="16"/>
  <c r="E147" i="16"/>
  <c r="D152" i="16"/>
  <c r="D150" i="16"/>
  <c r="D148" i="16"/>
  <c r="D149" i="16"/>
  <c r="F153" i="16"/>
  <c r="G153" i="16"/>
  <c r="H153" i="16"/>
  <c r="I153" i="16"/>
  <c r="J153" i="16"/>
  <c r="K153" i="16"/>
  <c r="L153" i="16"/>
  <c r="M153" i="16"/>
  <c r="N153" i="16"/>
  <c r="O153" i="16"/>
  <c r="P153" i="16"/>
  <c r="E153" i="16"/>
  <c r="D154" i="16"/>
  <c r="D155" i="16"/>
  <c r="D156" i="16"/>
  <c r="D157" i="16"/>
  <c r="F158" i="16"/>
  <c r="G158" i="16"/>
  <c r="H158" i="16"/>
  <c r="I158" i="16"/>
  <c r="J158" i="16"/>
  <c r="K158" i="16"/>
  <c r="L158" i="16"/>
  <c r="M158" i="16"/>
  <c r="N158" i="16"/>
  <c r="O158" i="16"/>
  <c r="P158" i="16"/>
  <c r="E158" i="16"/>
  <c r="D161" i="16"/>
  <c r="D159" i="16"/>
  <c r="D160" i="16"/>
  <c r="D162" i="16"/>
  <c r="D163" i="16"/>
  <c r="P164" i="16"/>
  <c r="F164" i="16"/>
  <c r="G164" i="16"/>
  <c r="H164" i="16"/>
  <c r="I164" i="16"/>
  <c r="J164" i="16"/>
  <c r="K164" i="16"/>
  <c r="L164" i="16"/>
  <c r="M164" i="16"/>
  <c r="N164" i="16"/>
  <c r="O164" i="16"/>
  <c r="E164" i="16"/>
  <c r="D165" i="16"/>
  <c r="D166" i="16"/>
  <c r="D167" i="16"/>
  <c r="D168" i="16"/>
  <c r="F169" i="16"/>
  <c r="G169" i="16"/>
  <c r="H169" i="16"/>
  <c r="I169" i="16"/>
  <c r="J169" i="16"/>
  <c r="K169" i="16"/>
  <c r="L169" i="16"/>
  <c r="M169" i="16"/>
  <c r="N169" i="16"/>
  <c r="O169" i="16"/>
  <c r="P169" i="16"/>
  <c r="E169" i="16"/>
  <c r="D170" i="16"/>
  <c r="D171" i="16"/>
  <c r="D172" i="16"/>
  <c r="D173" i="16"/>
  <c r="F264" i="16"/>
  <c r="G264" i="16"/>
  <c r="H264" i="16"/>
  <c r="I264" i="16"/>
  <c r="J264" i="16"/>
  <c r="K264" i="16"/>
  <c r="L264" i="16"/>
  <c r="M264" i="16"/>
  <c r="N264" i="16"/>
  <c r="O264" i="16"/>
  <c r="P264" i="16"/>
  <c r="E264" i="16"/>
  <c r="F259" i="16"/>
  <c r="G259" i="16"/>
  <c r="H259" i="16"/>
  <c r="I259" i="16"/>
  <c r="J259" i="16"/>
  <c r="K259" i="16"/>
  <c r="L259" i="16"/>
  <c r="M259" i="16"/>
  <c r="N259" i="16"/>
  <c r="O259" i="16"/>
  <c r="P259" i="16"/>
  <c r="E259" i="16"/>
  <c r="F254" i="16"/>
  <c r="G254" i="16"/>
  <c r="H254" i="16"/>
  <c r="I254" i="16"/>
  <c r="J254" i="16"/>
  <c r="K254" i="16"/>
  <c r="L254" i="16"/>
  <c r="N254" i="16"/>
  <c r="O254" i="16"/>
  <c r="P254" i="16"/>
  <c r="E254" i="16"/>
  <c r="F249" i="16"/>
  <c r="G249" i="16"/>
  <c r="H249" i="16"/>
  <c r="I249" i="16"/>
  <c r="J249" i="16"/>
  <c r="K249" i="16"/>
  <c r="L249" i="16"/>
  <c r="N249" i="16"/>
  <c r="O249" i="16"/>
  <c r="P249" i="16"/>
  <c r="E249" i="16"/>
  <c r="F244" i="16"/>
  <c r="G244" i="16"/>
  <c r="H244" i="16"/>
  <c r="I244" i="16"/>
  <c r="J244" i="16"/>
  <c r="K244" i="16"/>
  <c r="L244" i="16"/>
  <c r="N244" i="16"/>
  <c r="O244" i="16"/>
  <c r="P244" i="16"/>
  <c r="E244" i="16"/>
  <c r="F239" i="16"/>
  <c r="G239" i="16"/>
  <c r="H239" i="16"/>
  <c r="I239" i="16"/>
  <c r="J239" i="16"/>
  <c r="K239" i="16"/>
  <c r="L239" i="16"/>
  <c r="M239" i="16"/>
  <c r="N239" i="16"/>
  <c r="O239" i="16"/>
  <c r="P239" i="16"/>
  <c r="E239" i="16"/>
  <c r="F234" i="16"/>
  <c r="G234" i="16"/>
  <c r="H234" i="16"/>
  <c r="I234" i="16"/>
  <c r="J234" i="16"/>
  <c r="K234" i="16"/>
  <c r="L234" i="16"/>
  <c r="M234" i="16"/>
  <c r="N234" i="16"/>
  <c r="O234" i="16"/>
  <c r="P234" i="16"/>
  <c r="E234" i="16"/>
  <c r="F229" i="16"/>
  <c r="G229" i="16"/>
  <c r="H229" i="16"/>
  <c r="I229" i="16"/>
  <c r="J229" i="16"/>
  <c r="K229" i="16"/>
  <c r="L229" i="16"/>
  <c r="M229" i="16"/>
  <c r="N229" i="16"/>
  <c r="O229" i="16"/>
  <c r="P229" i="16"/>
  <c r="E229" i="16"/>
  <c r="F224" i="16"/>
  <c r="G224" i="16"/>
  <c r="H224" i="16"/>
  <c r="I224" i="16"/>
  <c r="J224" i="16"/>
  <c r="K224" i="16"/>
  <c r="L224" i="16"/>
  <c r="M224" i="16"/>
  <c r="N224" i="16"/>
  <c r="O224" i="16"/>
  <c r="P224" i="16"/>
  <c r="E224" i="16"/>
  <c r="F219" i="16"/>
  <c r="G219" i="16"/>
  <c r="H219" i="16"/>
  <c r="I219" i="16"/>
  <c r="J219" i="16"/>
  <c r="K219" i="16"/>
  <c r="L219" i="16"/>
  <c r="M219" i="16"/>
  <c r="N219" i="16"/>
  <c r="O219" i="16"/>
  <c r="P219" i="16"/>
  <c r="E219" i="16"/>
  <c r="F214" i="16"/>
  <c r="G214" i="16"/>
  <c r="H214" i="16"/>
  <c r="I214" i="16"/>
  <c r="J214" i="16"/>
  <c r="K214" i="16"/>
  <c r="L214" i="16"/>
  <c r="M214" i="16"/>
  <c r="N214" i="16"/>
  <c r="O214" i="16"/>
  <c r="P214" i="16"/>
  <c r="E214" i="16"/>
  <c r="F209" i="16"/>
  <c r="G209" i="16"/>
  <c r="H209" i="16"/>
  <c r="I209" i="16"/>
  <c r="J209" i="16"/>
  <c r="K209" i="16"/>
  <c r="L209" i="16"/>
  <c r="M209" i="16"/>
  <c r="N209" i="16"/>
  <c r="O209" i="16"/>
  <c r="P209" i="16"/>
  <c r="E209" i="16"/>
  <c r="F204" i="16"/>
  <c r="G204" i="16"/>
  <c r="H204" i="16"/>
  <c r="I204" i="16"/>
  <c r="J204" i="16"/>
  <c r="K204" i="16"/>
  <c r="L204" i="16"/>
  <c r="M204" i="16"/>
  <c r="N204" i="16"/>
  <c r="O204" i="16"/>
  <c r="P204" i="16"/>
  <c r="E204" i="16"/>
  <c r="F199" i="16"/>
  <c r="G199" i="16"/>
  <c r="H199" i="16"/>
  <c r="I199" i="16"/>
  <c r="J199" i="16"/>
  <c r="K199" i="16"/>
  <c r="L199" i="16"/>
  <c r="M199" i="16"/>
  <c r="N199" i="16"/>
  <c r="O199" i="16"/>
  <c r="P199" i="16"/>
  <c r="E199" i="16"/>
  <c r="F194" i="16"/>
  <c r="G194" i="16"/>
  <c r="H194" i="16"/>
  <c r="I194" i="16"/>
  <c r="J194" i="16"/>
  <c r="K194" i="16"/>
  <c r="L194" i="16"/>
  <c r="M194" i="16"/>
  <c r="N194" i="16"/>
  <c r="O194" i="16"/>
  <c r="P194" i="16"/>
  <c r="E194" i="16"/>
  <c r="F189" i="16"/>
  <c r="G189" i="16"/>
  <c r="H189" i="16"/>
  <c r="I189" i="16"/>
  <c r="J189" i="16"/>
  <c r="K189" i="16"/>
  <c r="L189" i="16"/>
  <c r="M189" i="16"/>
  <c r="N189" i="16"/>
  <c r="O189" i="16"/>
  <c r="P189" i="16"/>
  <c r="E189" i="16"/>
  <c r="F184" i="16"/>
  <c r="G184" i="16"/>
  <c r="H184" i="16"/>
  <c r="I184" i="16"/>
  <c r="J184" i="16"/>
  <c r="K184" i="16"/>
  <c r="L184" i="16"/>
  <c r="M184" i="16"/>
  <c r="N184" i="16"/>
  <c r="O184" i="16"/>
  <c r="P184" i="16"/>
  <c r="E184" i="16"/>
  <c r="F179" i="16"/>
  <c r="G179" i="16"/>
  <c r="H179" i="16"/>
  <c r="I179" i="16"/>
  <c r="J179" i="16"/>
  <c r="K179" i="16"/>
  <c r="L179" i="16"/>
  <c r="M179" i="16"/>
  <c r="N179" i="16"/>
  <c r="O179" i="16"/>
  <c r="P179" i="16"/>
  <c r="E179" i="16"/>
  <c r="D195" i="16"/>
  <c r="F178" i="16"/>
  <c r="G178" i="16"/>
  <c r="H178" i="16"/>
  <c r="I178" i="16"/>
  <c r="J178" i="16"/>
  <c r="K178" i="16"/>
  <c r="L178" i="16"/>
  <c r="M178" i="16"/>
  <c r="N178" i="16"/>
  <c r="O178" i="16"/>
  <c r="P178" i="16"/>
  <c r="F177" i="16"/>
  <c r="G177" i="16"/>
  <c r="H177" i="16"/>
  <c r="I177" i="16"/>
  <c r="J177" i="16"/>
  <c r="K177" i="16"/>
  <c r="L177" i="16"/>
  <c r="O177" i="16"/>
  <c r="P177" i="16"/>
  <c r="F176" i="16"/>
  <c r="G176" i="16"/>
  <c r="H176" i="16"/>
  <c r="I176" i="16"/>
  <c r="J176" i="16"/>
  <c r="K176" i="16"/>
  <c r="L176" i="16"/>
  <c r="N176" i="16"/>
  <c r="O176" i="16"/>
  <c r="P176" i="16"/>
  <c r="F175" i="16"/>
  <c r="G175" i="16"/>
  <c r="H175" i="16"/>
  <c r="H174" i="16" s="1"/>
  <c r="I175" i="16"/>
  <c r="J175" i="16"/>
  <c r="K175" i="16"/>
  <c r="L175" i="16"/>
  <c r="L174" i="16" s="1"/>
  <c r="M175" i="16"/>
  <c r="M174" i="16" s="1"/>
  <c r="N175" i="16"/>
  <c r="O175" i="16"/>
  <c r="P175" i="16"/>
  <c r="E176" i="16"/>
  <c r="E177" i="16"/>
  <c r="E178" i="16"/>
  <c r="E175" i="16"/>
  <c r="D268" i="16"/>
  <c r="D180" i="16"/>
  <c r="D181" i="16"/>
  <c r="D182" i="16"/>
  <c r="D183" i="16"/>
  <c r="D185" i="16"/>
  <c r="D186" i="16"/>
  <c r="D187" i="16"/>
  <c r="D188" i="16"/>
  <c r="D190" i="16"/>
  <c r="D191" i="16"/>
  <c r="D192" i="16"/>
  <c r="D193" i="16"/>
  <c r="D196" i="16"/>
  <c r="D197" i="16"/>
  <c r="D198" i="16"/>
  <c r="D200" i="16"/>
  <c r="D201" i="16"/>
  <c r="D202" i="16"/>
  <c r="D203" i="16"/>
  <c r="D204" i="16"/>
  <c r="D205" i="16"/>
  <c r="D206" i="16"/>
  <c r="D207" i="16"/>
  <c r="D208" i="16"/>
  <c r="D210" i="16"/>
  <c r="D211" i="16"/>
  <c r="D212" i="16"/>
  <c r="D213" i="16"/>
  <c r="D215" i="16"/>
  <c r="D216" i="16"/>
  <c r="D217" i="16"/>
  <c r="D218" i="16"/>
  <c r="D220" i="16"/>
  <c r="D221" i="16"/>
  <c r="D222" i="16"/>
  <c r="D223" i="16"/>
  <c r="D225" i="16"/>
  <c r="D226" i="16"/>
  <c r="D227" i="16"/>
  <c r="D228" i="16"/>
  <c r="D229" i="16"/>
  <c r="D230" i="16"/>
  <c r="D231" i="16"/>
  <c r="D232" i="16"/>
  <c r="D233" i="16"/>
  <c r="D235" i="16"/>
  <c r="D236" i="16"/>
  <c r="D237" i="16"/>
  <c r="D238" i="16"/>
  <c r="D240" i="16"/>
  <c r="D241" i="16"/>
  <c r="D242" i="16"/>
  <c r="D243" i="16"/>
  <c r="D245" i="16"/>
  <c r="D246" i="16"/>
  <c r="D247" i="16"/>
  <c r="D248" i="16"/>
  <c r="D249" i="16"/>
  <c r="D250" i="16"/>
  <c r="D251" i="16"/>
  <c r="D252" i="16"/>
  <c r="D253" i="16"/>
  <c r="D255" i="16"/>
  <c r="D256" i="16"/>
  <c r="D257" i="16"/>
  <c r="D258" i="16"/>
  <c r="D260" i="16"/>
  <c r="D261" i="16"/>
  <c r="D262" i="16"/>
  <c r="D263" i="16"/>
  <c r="D264" i="16"/>
  <c r="D265" i="16"/>
  <c r="D266" i="16"/>
  <c r="D267" i="16"/>
  <c r="P270" i="16"/>
  <c r="F273" i="16"/>
  <c r="G273" i="16"/>
  <c r="H273" i="16"/>
  <c r="I273" i="16"/>
  <c r="J273" i="16"/>
  <c r="K273" i="16"/>
  <c r="L273" i="16"/>
  <c r="M273" i="16"/>
  <c r="N273" i="16"/>
  <c r="O273" i="16"/>
  <c r="P273" i="16"/>
  <c r="F272" i="16"/>
  <c r="G272" i="16"/>
  <c r="H272" i="16"/>
  <c r="I272" i="16"/>
  <c r="J272" i="16"/>
  <c r="K272" i="16"/>
  <c r="L272" i="16"/>
  <c r="M272" i="16"/>
  <c r="N272" i="16"/>
  <c r="O272" i="16"/>
  <c r="P272" i="16"/>
  <c r="F271" i="16"/>
  <c r="G271" i="16"/>
  <c r="H271" i="16"/>
  <c r="I271" i="16"/>
  <c r="J271" i="16"/>
  <c r="K271" i="16"/>
  <c r="L271" i="16"/>
  <c r="M271" i="16"/>
  <c r="M142" i="16" s="1"/>
  <c r="N271" i="16"/>
  <c r="O271" i="16"/>
  <c r="P271" i="16"/>
  <c r="F270" i="16"/>
  <c r="G270" i="16"/>
  <c r="H270" i="16"/>
  <c r="I270" i="16"/>
  <c r="J270" i="16"/>
  <c r="K270" i="16"/>
  <c r="L270" i="16"/>
  <c r="M270" i="16"/>
  <c r="N270" i="16"/>
  <c r="O270" i="16"/>
  <c r="E271" i="16"/>
  <c r="E272" i="16"/>
  <c r="E273" i="16"/>
  <c r="E270" i="16"/>
  <c r="F274" i="16"/>
  <c r="G274" i="16"/>
  <c r="H274" i="16"/>
  <c r="I274" i="16"/>
  <c r="J274" i="16"/>
  <c r="K274" i="16"/>
  <c r="L274" i="16"/>
  <c r="M274" i="16"/>
  <c r="N274" i="16"/>
  <c r="O274" i="16"/>
  <c r="P274" i="16"/>
  <c r="E274" i="16"/>
  <c r="D275" i="16"/>
  <c r="D276" i="16"/>
  <c r="D277" i="16"/>
  <c r="D278" i="16"/>
  <c r="D279" i="16"/>
  <c r="D280" i="16"/>
  <c r="D281" i="16"/>
  <c r="D282" i="16"/>
  <c r="D283" i="16"/>
  <c r="D288" i="16"/>
  <c r="D287" i="16"/>
  <c r="D285" i="16"/>
  <c r="D286" i="16"/>
  <c r="F284" i="16"/>
  <c r="G284" i="16"/>
  <c r="H284" i="16"/>
  <c r="I284" i="16"/>
  <c r="J284" i="16"/>
  <c r="K284" i="16"/>
  <c r="L284" i="16"/>
  <c r="M284" i="16"/>
  <c r="N284" i="16"/>
  <c r="O284" i="16"/>
  <c r="P284" i="16"/>
  <c r="E284" i="16"/>
  <c r="P299" i="16"/>
  <c r="P298" i="16"/>
  <c r="P295" i="16"/>
  <c r="P296" i="16"/>
  <c r="P297" i="16"/>
  <c r="F295" i="16"/>
  <c r="G295" i="16"/>
  <c r="H295" i="16"/>
  <c r="I295" i="16"/>
  <c r="J295" i="16"/>
  <c r="K295" i="16"/>
  <c r="L295" i="16"/>
  <c r="M295" i="16"/>
  <c r="N295" i="16"/>
  <c r="O295" i="16"/>
  <c r="F299" i="16"/>
  <c r="G299" i="16"/>
  <c r="H299" i="16"/>
  <c r="I299" i="16"/>
  <c r="J299" i="16"/>
  <c r="K299" i="16"/>
  <c r="L299" i="16"/>
  <c r="M299" i="16"/>
  <c r="N299" i="16"/>
  <c r="O299" i="16"/>
  <c r="D301" i="16"/>
  <c r="D300" i="16"/>
  <c r="D302" i="16"/>
  <c r="J174" i="16" l="1"/>
  <c r="F174" i="16"/>
  <c r="D179" i="16"/>
  <c r="D184" i="16"/>
  <c r="D214" i="16"/>
  <c r="D239" i="16"/>
  <c r="G174" i="16"/>
  <c r="D259" i="16"/>
  <c r="D145" i="16"/>
  <c r="O31" i="16"/>
  <c r="K31" i="16"/>
  <c r="G31" i="16"/>
  <c r="H31" i="16"/>
  <c r="L103" i="16"/>
  <c r="P93" i="16"/>
  <c r="P103" i="16"/>
  <c r="N61" i="16"/>
  <c r="D37" i="16"/>
  <c r="D56" i="16"/>
  <c r="D35" i="16"/>
  <c r="L31" i="16"/>
  <c r="D106" i="16"/>
  <c r="M146" i="16"/>
  <c r="D194" i="16"/>
  <c r="D209" i="16"/>
  <c r="D219" i="16"/>
  <c r="D234" i="16"/>
  <c r="J103" i="16"/>
  <c r="O269" i="16"/>
  <c r="K269" i="16"/>
  <c r="G269" i="16"/>
  <c r="N269" i="16"/>
  <c r="D164" i="16"/>
  <c r="D36" i="16"/>
  <c r="D94" i="16"/>
  <c r="D76" i="16"/>
  <c r="D272" i="16"/>
  <c r="M269" i="16"/>
  <c r="I269" i="16"/>
  <c r="P269" i="16"/>
  <c r="L269" i="16"/>
  <c r="H269" i="16"/>
  <c r="D244" i="16"/>
  <c r="D104" i="16"/>
  <c r="D66" i="16"/>
  <c r="P123" i="16"/>
  <c r="D169" i="16"/>
  <c r="I174" i="16"/>
  <c r="K174" i="16"/>
  <c r="D153" i="16"/>
  <c r="D271" i="16"/>
  <c r="N103" i="16"/>
  <c r="D143" i="16"/>
  <c r="D68" i="16"/>
  <c r="D64" i="16"/>
  <c r="D284" i="16"/>
  <c r="O103" i="16"/>
  <c r="D128" i="16"/>
  <c r="D273" i="16"/>
  <c r="D295" i="16"/>
  <c r="M103" i="16"/>
  <c r="D270" i="16"/>
  <c r="D98" i="16"/>
  <c r="E141" i="16"/>
  <c r="L141" i="16"/>
  <c r="H141" i="16"/>
  <c r="H134" i="16" s="1"/>
  <c r="K142" i="16"/>
  <c r="G142" i="16"/>
  <c r="J144" i="16"/>
  <c r="F144" i="16"/>
  <c r="O62" i="16"/>
  <c r="P65" i="16"/>
  <c r="P27" i="16" s="1"/>
  <c r="J269" i="16"/>
  <c r="F269" i="16"/>
  <c r="O141" i="16"/>
  <c r="O134" i="16" s="1"/>
  <c r="K141" i="16"/>
  <c r="G141" i="16"/>
  <c r="J142" i="16"/>
  <c r="F142" i="16"/>
  <c r="I144" i="16"/>
  <c r="P146" i="16"/>
  <c r="P139" i="16" s="1"/>
  <c r="L146" i="16"/>
  <c r="H146" i="16"/>
  <c r="D108" i="16"/>
  <c r="K103" i="16"/>
  <c r="E65" i="16"/>
  <c r="L62" i="16"/>
  <c r="H62" i="16"/>
  <c r="P63" i="16"/>
  <c r="P25" i="16" s="1"/>
  <c r="P294" i="16"/>
  <c r="E269" i="16"/>
  <c r="D269" i="16" s="1"/>
  <c r="E144" i="16"/>
  <c r="N141" i="16"/>
  <c r="N134" i="16" s="1"/>
  <c r="J141" i="16"/>
  <c r="F141" i="16"/>
  <c r="I142" i="16"/>
  <c r="L144" i="16"/>
  <c r="H144" i="16"/>
  <c r="K62" i="16"/>
  <c r="G62" i="16"/>
  <c r="M65" i="16"/>
  <c r="E142" i="16"/>
  <c r="M141" i="16"/>
  <c r="M140" i="16" s="1"/>
  <c r="I141" i="16"/>
  <c r="I134" i="16" s="1"/>
  <c r="L142" i="16"/>
  <c r="L140" i="16" s="1"/>
  <c r="H142" i="16"/>
  <c r="K144" i="16"/>
  <c r="G144" i="16"/>
  <c r="N146" i="16"/>
  <c r="J146" i="16"/>
  <c r="F146" i="16"/>
  <c r="I103" i="16"/>
  <c r="P62" i="16"/>
  <c r="J62" i="16"/>
  <c r="P67" i="16"/>
  <c r="P30" i="16" s="1"/>
  <c r="P21" i="16" s="1"/>
  <c r="E134" i="16"/>
  <c r="L134" i="16"/>
  <c r="K134" i="16"/>
  <c r="G134" i="16"/>
  <c r="J134" i="16"/>
  <c r="F134" i="16"/>
  <c r="E174" i="16"/>
  <c r="P142" i="16"/>
  <c r="P135" i="16" s="1"/>
  <c r="O144" i="16"/>
  <c r="D254" i="16"/>
  <c r="P20" i="16"/>
  <c r="L20" i="16"/>
  <c r="H20" i="16"/>
  <c r="E17" i="16"/>
  <c r="D26" i="16"/>
  <c r="M17" i="16"/>
  <c r="I17" i="16"/>
  <c r="E19" i="16"/>
  <c r="D19" i="16" s="1"/>
  <c r="D28" i="16"/>
  <c r="D274" i="16"/>
  <c r="D175" i="16"/>
  <c r="O142" i="16"/>
  <c r="I146" i="16"/>
  <c r="N15" i="16"/>
  <c r="O20" i="16"/>
  <c r="K20" i="16"/>
  <c r="G20" i="16"/>
  <c r="P17" i="16"/>
  <c r="L17" i="16"/>
  <c r="H17" i="16"/>
  <c r="E146" i="16"/>
  <c r="D178" i="16"/>
  <c r="P141" i="16"/>
  <c r="P134" i="16" s="1"/>
  <c r="E20" i="16"/>
  <c r="D29" i="16"/>
  <c r="N20" i="16"/>
  <c r="J20" i="16"/>
  <c r="F20" i="16"/>
  <c r="O17" i="16"/>
  <c r="K17" i="16"/>
  <c r="G17" i="16"/>
  <c r="P144" i="16"/>
  <c r="P137" i="16" s="1"/>
  <c r="O146" i="16"/>
  <c r="K146" i="16"/>
  <c r="G146" i="16"/>
  <c r="D147" i="16"/>
  <c r="M20" i="16"/>
  <c r="I20" i="16"/>
  <c r="N17" i="16"/>
  <c r="J17" i="16"/>
  <c r="F17" i="16"/>
  <c r="H103" i="16"/>
  <c r="D45" i="16"/>
  <c r="D32" i="16"/>
  <c r="M31" i="16"/>
  <c r="I31" i="16"/>
  <c r="D33" i="16"/>
  <c r="E93" i="16"/>
  <c r="D86" i="16"/>
  <c r="I62" i="16"/>
  <c r="E62" i="16"/>
  <c r="I24" i="16"/>
  <c r="I15" i="16" s="1"/>
  <c r="D38" i="16"/>
  <c r="F103" i="16"/>
  <c r="D34" i="16"/>
  <c r="D81" i="16"/>
  <c r="P31" i="16"/>
  <c r="O174" i="16"/>
  <c r="O140" i="16"/>
  <c r="N174" i="16"/>
  <c r="D177" i="16"/>
  <c r="D176" i="16"/>
  <c r="N142" i="16"/>
  <c r="E31" i="16"/>
  <c r="P51" i="16"/>
  <c r="D158" i="16"/>
  <c r="D189" i="16"/>
  <c r="D199" i="16"/>
  <c r="D224" i="16"/>
  <c r="P174" i="16"/>
  <c r="G95" i="16"/>
  <c r="G63" i="16" s="1"/>
  <c r="E107" i="16"/>
  <c r="D107" i="16" s="1"/>
  <c r="E105" i="16"/>
  <c r="D105" i="16" s="1"/>
  <c r="F97" i="16"/>
  <c r="G97" i="16"/>
  <c r="G67" i="16" s="1"/>
  <c r="H97" i="16"/>
  <c r="H67" i="16" s="1"/>
  <c r="I97" i="16"/>
  <c r="I67" i="16" s="1"/>
  <c r="J97" i="16"/>
  <c r="J67" i="16" s="1"/>
  <c r="K97" i="16"/>
  <c r="K67" i="16" s="1"/>
  <c r="L97" i="16"/>
  <c r="L67" i="16" s="1"/>
  <c r="M97" i="16"/>
  <c r="M67" i="16" s="1"/>
  <c r="O97" i="16"/>
  <c r="O67" i="16" s="1"/>
  <c r="F96" i="16"/>
  <c r="G96" i="16"/>
  <c r="G65" i="16" s="1"/>
  <c r="H96" i="16"/>
  <c r="H65" i="16" s="1"/>
  <c r="I96" i="16"/>
  <c r="I65" i="16" s="1"/>
  <c r="J96" i="16"/>
  <c r="J65" i="16" s="1"/>
  <c r="K96" i="16"/>
  <c r="K65" i="16" s="1"/>
  <c r="L96" i="16"/>
  <c r="L65" i="16" s="1"/>
  <c r="O96" i="16"/>
  <c r="O65" i="16" s="1"/>
  <c r="F95" i="16"/>
  <c r="H95" i="16"/>
  <c r="I95" i="16"/>
  <c r="I63" i="16" s="1"/>
  <c r="J95" i="16"/>
  <c r="K95" i="16"/>
  <c r="K63" i="16" s="1"/>
  <c r="L95" i="16"/>
  <c r="M95" i="16"/>
  <c r="O95" i="16"/>
  <c r="O63" i="16" s="1"/>
  <c r="E125" i="16"/>
  <c r="F125" i="16"/>
  <c r="G125" i="16"/>
  <c r="H125" i="16"/>
  <c r="E126" i="16"/>
  <c r="F126" i="16"/>
  <c r="G126" i="16"/>
  <c r="H126" i="16"/>
  <c r="E127" i="16"/>
  <c r="F127" i="16"/>
  <c r="G127" i="16"/>
  <c r="H127" i="16"/>
  <c r="O61" i="16" l="1"/>
  <c r="M134" i="16"/>
  <c r="K140" i="16"/>
  <c r="D15" i="16"/>
  <c r="D141" i="16"/>
  <c r="J140" i="16"/>
  <c r="D31" i="16"/>
  <c r="P140" i="16"/>
  <c r="P18" i="16"/>
  <c r="F140" i="16"/>
  <c r="P16" i="16"/>
  <c r="H140" i="16"/>
  <c r="K61" i="16"/>
  <c r="P61" i="16"/>
  <c r="P23" i="16"/>
  <c r="P22" i="16" s="1"/>
  <c r="G61" i="16"/>
  <c r="G123" i="16"/>
  <c r="D62" i="16"/>
  <c r="D97" i="16"/>
  <c r="F67" i="16"/>
  <c r="G93" i="16"/>
  <c r="E103" i="16"/>
  <c r="D103" i="16" s="1"/>
  <c r="D146" i="16"/>
  <c r="E67" i="16"/>
  <c r="H123" i="16"/>
  <c r="M93" i="16"/>
  <c r="M63" i="16"/>
  <c r="M61" i="16" s="1"/>
  <c r="I61" i="16"/>
  <c r="E63" i="16"/>
  <c r="K93" i="16"/>
  <c r="D17" i="16"/>
  <c r="F123" i="16"/>
  <c r="L93" i="16"/>
  <c r="L63" i="16"/>
  <c r="L61" i="16" s="1"/>
  <c r="H93" i="16"/>
  <c r="H63" i="16"/>
  <c r="H61" i="16" s="1"/>
  <c r="P133" i="16"/>
  <c r="O93" i="16"/>
  <c r="I93" i="16"/>
  <c r="E140" i="16"/>
  <c r="J93" i="16"/>
  <c r="J63" i="16"/>
  <c r="J61" i="16" s="1"/>
  <c r="E123" i="16"/>
  <c r="F93" i="16"/>
  <c r="F63" i="16"/>
  <c r="F65" i="16"/>
  <c r="D65" i="16" s="1"/>
  <c r="D96" i="16"/>
  <c r="D95" i="16"/>
  <c r="D20" i="16"/>
  <c r="D24" i="16"/>
  <c r="I140" i="16"/>
  <c r="G140" i="16"/>
  <c r="D174" i="16"/>
  <c r="D142" i="16"/>
  <c r="D124" i="16"/>
  <c r="E61" i="16" l="1"/>
  <c r="P14" i="16"/>
  <c r="P13" i="16" s="1"/>
  <c r="F61" i="16"/>
  <c r="D140" i="16"/>
  <c r="D67" i="16"/>
  <c r="D93" i="16"/>
  <c r="D63" i="16"/>
  <c r="O298" i="16"/>
  <c r="O139" i="16" s="1"/>
  <c r="O297" i="16"/>
  <c r="O137" i="16" s="1"/>
  <c r="O296" i="16"/>
  <c r="N298" i="16"/>
  <c r="N139" i="16" s="1"/>
  <c r="N297" i="16"/>
  <c r="N296" i="16"/>
  <c r="M298" i="16"/>
  <c r="M139" i="16" s="1"/>
  <c r="M297" i="16"/>
  <c r="M296" i="16"/>
  <c r="M135" i="16" s="1"/>
  <c r="M133" i="16" s="1"/>
  <c r="L298" i="16"/>
  <c r="L139" i="16" s="1"/>
  <c r="L297" i="16"/>
  <c r="L137" i="16" s="1"/>
  <c r="L296" i="16"/>
  <c r="K298" i="16"/>
  <c r="K139" i="16" s="1"/>
  <c r="K297" i="16"/>
  <c r="K137" i="16" s="1"/>
  <c r="K296" i="16"/>
  <c r="J298" i="16"/>
  <c r="J139" i="16" s="1"/>
  <c r="J297" i="16"/>
  <c r="J137" i="16" s="1"/>
  <c r="J296" i="16"/>
  <c r="I298" i="16"/>
  <c r="I139" i="16" s="1"/>
  <c r="I297" i="16"/>
  <c r="I137" i="16" s="1"/>
  <c r="I296" i="16"/>
  <c r="H298" i="16"/>
  <c r="H139" i="16" s="1"/>
  <c r="H297" i="16"/>
  <c r="H137" i="16" s="1"/>
  <c r="H296" i="16"/>
  <c r="G298" i="16"/>
  <c r="G139" i="16" s="1"/>
  <c r="G297" i="16"/>
  <c r="G137" i="16" s="1"/>
  <c r="G296" i="16"/>
  <c r="F298" i="16"/>
  <c r="F139" i="16" s="1"/>
  <c r="F297" i="16"/>
  <c r="F137" i="16" s="1"/>
  <c r="F296" i="16"/>
  <c r="E297" i="16"/>
  <c r="E296" i="16"/>
  <c r="D61" i="16" l="1"/>
  <c r="I294" i="16"/>
  <c r="I135" i="16"/>
  <c r="M294" i="16"/>
  <c r="D296" i="16"/>
  <c r="E135" i="16"/>
  <c r="H294" i="16"/>
  <c r="H135" i="16"/>
  <c r="L294" i="16"/>
  <c r="L135" i="16"/>
  <c r="G294" i="16"/>
  <c r="G135" i="16"/>
  <c r="K294" i="16"/>
  <c r="K135" i="16"/>
  <c r="O294" i="16"/>
  <c r="O135" i="16"/>
  <c r="D297" i="16"/>
  <c r="F294" i="16"/>
  <c r="F135" i="16"/>
  <c r="J294" i="16"/>
  <c r="J135" i="16"/>
  <c r="N294" i="16"/>
  <c r="N135" i="16"/>
  <c r="M52" i="16"/>
  <c r="N52" i="16"/>
  <c r="O52" i="16"/>
  <c r="M53" i="16"/>
  <c r="N53" i="16"/>
  <c r="O53" i="16"/>
  <c r="M54" i="16"/>
  <c r="N54" i="16"/>
  <c r="O54" i="16"/>
  <c r="M55" i="16"/>
  <c r="N55" i="16"/>
  <c r="O55" i="16"/>
  <c r="N51" i="16" l="1"/>
  <c r="N23" i="16"/>
  <c r="M51" i="16"/>
  <c r="M23" i="16"/>
  <c r="M14" i="16" s="1"/>
  <c r="O51" i="16"/>
  <c r="O23" i="16"/>
  <c r="E52" i="16"/>
  <c r="H54" i="16"/>
  <c r="H27" i="16" s="1"/>
  <c r="H18" i="16" s="1"/>
  <c r="I126" i="16"/>
  <c r="I127" i="16"/>
  <c r="J127" i="16"/>
  <c r="K127" i="16"/>
  <c r="L127" i="16"/>
  <c r="L30" i="16" s="1"/>
  <c r="L21" i="16" s="1"/>
  <c r="M127" i="16"/>
  <c r="M30" i="16" s="1"/>
  <c r="M21" i="16" s="1"/>
  <c r="N127" i="16"/>
  <c r="N30" i="16" s="1"/>
  <c r="N21" i="16" s="1"/>
  <c r="O127" i="16"/>
  <c r="O30" i="16" s="1"/>
  <c r="O21" i="16" s="1"/>
  <c r="O126" i="16"/>
  <c r="O27" i="16" s="1"/>
  <c r="O18" i="16" s="1"/>
  <c r="J126" i="16"/>
  <c r="K126" i="16"/>
  <c r="L126" i="16"/>
  <c r="M126" i="16"/>
  <c r="M27" i="16" s="1"/>
  <c r="M18" i="16" s="1"/>
  <c r="N126" i="16"/>
  <c r="N27" i="16" s="1"/>
  <c r="I125" i="16"/>
  <c r="J125" i="16"/>
  <c r="K125" i="16"/>
  <c r="L125" i="16"/>
  <c r="M125" i="16"/>
  <c r="N125" i="16"/>
  <c r="O125" i="16"/>
  <c r="O25" i="16" s="1"/>
  <c r="O16" i="16" s="1"/>
  <c r="F55" i="16"/>
  <c r="F30" i="16" s="1"/>
  <c r="F21" i="16" s="1"/>
  <c r="G55" i="16"/>
  <c r="G30" i="16" s="1"/>
  <c r="G21" i="16" s="1"/>
  <c r="H55" i="16"/>
  <c r="H30" i="16" s="1"/>
  <c r="H21" i="16" s="1"/>
  <c r="I55" i="16"/>
  <c r="J55" i="16"/>
  <c r="K55" i="16"/>
  <c r="F54" i="16"/>
  <c r="F27" i="16" s="1"/>
  <c r="F18" i="16" s="1"/>
  <c r="G54" i="16"/>
  <c r="G27" i="16" s="1"/>
  <c r="G18" i="16" s="1"/>
  <c r="I54" i="16"/>
  <c r="J54" i="16"/>
  <c r="K54" i="16"/>
  <c r="L54" i="16"/>
  <c r="F53" i="16"/>
  <c r="F25" i="16" s="1"/>
  <c r="G53" i="16"/>
  <c r="G25" i="16" s="1"/>
  <c r="G16" i="16" s="1"/>
  <c r="H53" i="16"/>
  <c r="H25" i="16" s="1"/>
  <c r="H16" i="16" s="1"/>
  <c r="I53" i="16"/>
  <c r="J53" i="16"/>
  <c r="K53" i="16"/>
  <c r="L53" i="16"/>
  <c r="G52" i="16"/>
  <c r="F52" i="16"/>
  <c r="H52" i="16"/>
  <c r="I52" i="16"/>
  <c r="J52" i="16"/>
  <c r="K52" i="16"/>
  <c r="L52" i="16"/>
  <c r="E53" i="16"/>
  <c r="E54" i="16"/>
  <c r="E55" i="16"/>
  <c r="E303" i="16"/>
  <c r="J25" i="16" l="1"/>
  <c r="J16" i="16" s="1"/>
  <c r="I25" i="16"/>
  <c r="I16" i="16" s="1"/>
  <c r="L25" i="16"/>
  <c r="L16" i="16" s="1"/>
  <c r="I27" i="16"/>
  <c r="I18" i="16" s="1"/>
  <c r="K25" i="16"/>
  <c r="K16" i="16" s="1"/>
  <c r="J30" i="16"/>
  <c r="J21" i="16" s="1"/>
  <c r="L123" i="16"/>
  <c r="K27" i="16"/>
  <c r="K18" i="16" s="1"/>
  <c r="D54" i="16"/>
  <c r="E27" i="16"/>
  <c r="J51" i="16"/>
  <c r="J23" i="16"/>
  <c r="G51" i="16"/>
  <c r="G23" i="16"/>
  <c r="L27" i="16"/>
  <c r="L18" i="16" s="1"/>
  <c r="I30" i="16"/>
  <c r="I21" i="16" s="1"/>
  <c r="O123" i="16"/>
  <c r="K123" i="16"/>
  <c r="D126" i="16"/>
  <c r="I51" i="16"/>
  <c r="I23" i="16"/>
  <c r="N123" i="16"/>
  <c r="J123" i="16"/>
  <c r="N14" i="16"/>
  <c r="D53" i="16"/>
  <c r="E25" i="16"/>
  <c r="E298" i="16"/>
  <c r="E299" i="16"/>
  <c r="D299" i="16" s="1"/>
  <c r="D303" i="16"/>
  <c r="L51" i="16"/>
  <c r="L23" i="16"/>
  <c r="H51" i="16"/>
  <c r="H23" i="16"/>
  <c r="J27" i="16"/>
  <c r="J18" i="16" s="1"/>
  <c r="K30" i="16"/>
  <c r="K21" i="16" s="1"/>
  <c r="M123" i="16"/>
  <c r="I123" i="16"/>
  <c r="D125" i="16"/>
  <c r="E51" i="16"/>
  <c r="E23" i="16"/>
  <c r="D52" i="16"/>
  <c r="M25" i="16"/>
  <c r="M16" i="16" s="1"/>
  <c r="M13" i="16" s="1"/>
  <c r="D55" i="16"/>
  <c r="E30" i="16"/>
  <c r="K51" i="16"/>
  <c r="K23" i="16"/>
  <c r="F51" i="16"/>
  <c r="F23" i="16"/>
  <c r="F14" i="16" s="1"/>
  <c r="F16" i="16"/>
  <c r="D127" i="16"/>
  <c r="O14" i="16"/>
  <c r="O13" i="16" s="1"/>
  <c r="O22" i="16"/>
  <c r="N25" i="16"/>
  <c r="N16" i="16" s="1"/>
  <c r="D138" i="16"/>
  <c r="H133" i="16"/>
  <c r="N13" i="16" l="1"/>
  <c r="M22" i="16"/>
  <c r="F22" i="16"/>
  <c r="D123" i="16"/>
  <c r="F13" i="16"/>
  <c r="D30" i="16"/>
  <c r="E22" i="16"/>
  <c r="E14" i="16"/>
  <c r="D23" i="16"/>
  <c r="N22" i="16"/>
  <c r="D51" i="16"/>
  <c r="L14" i="16"/>
  <c r="L13" i="16" s="1"/>
  <c r="L22" i="16"/>
  <c r="D298" i="16"/>
  <c r="E294" i="16"/>
  <c r="D294" i="16" s="1"/>
  <c r="G14" i="16"/>
  <c r="G13" i="16" s="1"/>
  <c r="G22" i="16"/>
  <c r="D27" i="16"/>
  <c r="K14" i="16"/>
  <c r="K13" i="16" s="1"/>
  <c r="K22" i="16"/>
  <c r="E16" i="16"/>
  <c r="D16" i="16" s="1"/>
  <c r="D25" i="16"/>
  <c r="I14" i="16"/>
  <c r="I13" i="16" s="1"/>
  <c r="I22" i="16"/>
  <c r="H22" i="16"/>
  <c r="H14" i="16"/>
  <c r="H13" i="16" s="1"/>
  <c r="J14" i="16"/>
  <c r="J13" i="16" s="1"/>
  <c r="J22" i="16"/>
  <c r="F133" i="16"/>
  <c r="D136" i="16"/>
  <c r="D135" i="16"/>
  <c r="K133" i="16"/>
  <c r="G133" i="16"/>
  <c r="E137" i="16"/>
  <c r="D137" i="16" s="1"/>
  <c r="E139" i="16"/>
  <c r="D139" i="16" s="1"/>
  <c r="N133" i="16"/>
  <c r="O133" i="16"/>
  <c r="I133" i="16"/>
  <c r="L133" i="16"/>
  <c r="D22" i="16" l="1"/>
  <c r="E18" i="16"/>
  <c r="D18" i="16" s="1"/>
  <c r="E21" i="16"/>
  <c r="D21" i="16" s="1"/>
  <c r="D14" i="16"/>
  <c r="J133" i="16"/>
  <c r="E133" i="16"/>
  <c r="D134" i="16"/>
  <c r="E13" i="16" l="1"/>
  <c r="D13" i="16" s="1"/>
  <c r="D133" i="16"/>
</calcChain>
</file>

<file path=xl/comments1.xml><?xml version="1.0" encoding="utf-8"?>
<comments xmlns="http://schemas.openxmlformats.org/spreadsheetml/2006/main">
  <authors>
    <author>DNS</author>
  </authors>
  <commentList>
    <comment ref="B98" authorId="0">
      <text>
        <r>
          <rPr>
            <b/>
            <sz val="9"/>
            <color indexed="81"/>
            <rFont val="Tahoma"/>
            <family val="2"/>
            <charset val="204"/>
          </rPr>
          <t>2 этап – 1 пусковой комплекс</t>
        </r>
      </text>
    </comment>
  </commentList>
</comments>
</file>

<file path=xl/sharedStrings.xml><?xml version="1.0" encoding="utf-8"?>
<sst xmlns="http://schemas.openxmlformats.org/spreadsheetml/2006/main" count="429" uniqueCount="151">
  <si>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</si>
  <si>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</si>
  <si>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</si>
  <si>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</si>
  <si>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</si>
  <si>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</si>
  <si>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</si>
  <si>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</si>
  <si>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</si>
  <si>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</si>
  <si>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</si>
  <si>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</si>
  <si>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</si>
  <si>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</si>
  <si>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</si>
  <si>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</si>
  <si>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</si>
  <si>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</si>
  <si>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</si>
  <si>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</si>
  <si>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</si>
  <si>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</si>
  <si>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</si>
  <si>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</si>
  <si>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</si>
  <si>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</si>
  <si>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</si>
  <si>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</si>
  <si>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</si>
  <si>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</si>
  <si>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</si>
  <si>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</si>
  <si>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</si>
  <si>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</si>
  <si>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</si>
  <si>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</si>
  <si>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</si>
  <si>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</si>
  <si>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</si>
  <si>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</si>
  <si>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</si>
  <si>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</si>
  <si>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</si>
  <si>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</si>
  <si>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</si>
  <si>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</si>
  <si>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</si>
  <si>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</si>
  <si>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</si>
  <si>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</si>
  <si>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</si>
  <si>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</si>
  <si>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</si>
  <si>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</si>
  <si>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</si>
  <si>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</si>
  <si>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</si>
  <si>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</si>
  <si>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</si>
  <si>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</si>
  <si>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</si>
  <si>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</si>
  <si>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</si>
  <si>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</si>
  <si>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</si>
  <si>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</si>
  <si>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</si>
  <si>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</si>
  <si>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</si>
  <si>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</si>
  <si>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</si>
  <si>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</si>
  <si>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</si>
  <si>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</si>
  <si>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</si>
  <si>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</si>
  <si>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</si>
  <si>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</si>
  <si>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</si>
  <si>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</si>
  <si>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Очистные сооружения ливневой канализации центрально-исторического планировочного района г. Благовещенска 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</si>
  <si>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</si>
  <si>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</si>
  <si>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</si>
  <si>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</si>
  <si>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</si>
  <si>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</si>
  <si>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</si>
  <si>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</si>
  <si>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</si>
  <si>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</si>
  <si>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</si>
  <si>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</si>
  <si>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</si>
  <si>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</si>
  <si>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</si>
  <si>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</si>
  <si>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</si>
  <si>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</si>
  <si>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</si>
  <si>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</si>
  <si>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</si>
  <si>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</si>
  <si>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</si>
  <si>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</si>
  <si>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</si>
  <si>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</si>
  <si>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</si>
  <si>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</si>
  <si>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</si>
  <si>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</si>
  <si>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</si>
  <si>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</si>
  <si>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</si>
  <si>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</si>
  <si>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</si>
  <si>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</si>
  <si>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</si>
  <si>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</si>
  <si>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</si>
  <si>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</si>
  <si>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</si>
  <si>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</si>
  <si>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</si>
  <si>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</si>
  <si>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</si>
  <si>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</si>
  <si>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</si>
  <si>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Мероприятие 1.3.8</t>
  </si>
  <si>
    <t>Мероприятие 1.3.9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</si>
  <si>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</si>
  <si>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</si>
  <si>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>Большой городской центр «Трибуна Холл» г. Благовещенск, Амурская область</t>
  </si>
  <si>
    <t>1.3.8.1</t>
  </si>
  <si>
    <t>1.3.9.1</t>
  </si>
  <si>
    <t xml:space="preserve">
</t>
  </si>
  <si>
    <t xml:space="preserve">   * Инвестиционный проект, утвержденный распоряжением Правительства Амурской области от 08.08.2011 № 90-р «Об утверждении Перечня приоритетных инвестиционных проектов Амурской области», в настоящее время не актуализирован министерством экономического развития и внешних связей Амурской области, на которое возложены координация и регулирование деятельности в сфере туризма.</t>
  </si>
  <si>
    <t>2026</t>
  </si>
  <si>
    <t>Строительство здания бизнес-инкубатора (проектные работы)</t>
  </si>
  <si>
    <t>Строительство объектов туристско-развлекательного комплекса «Золотая миля» *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</si>
  <si>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</si>
  <si>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</t>
  </si>
  <si>
    <t>Мероприятие 2.1.9</t>
  </si>
  <si>
    <t xml:space="preserve">Организация и проведение мероприятий в целях поддержки  социального предпринимательства </t>
  </si>
  <si>
    <t>Мероприятие 1.3.10</t>
  </si>
  <si>
    <t>1.3.10.1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</si>
  <si>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R5052-R5058)</t>
  </si>
  <si>
    <t>Большой городской центр «Трибуна Холл» г. Благовещенск, Амурская область (Строительство: 2 этап – 2 пусковой комплекс)</t>
  </si>
  <si>
    <t>Приложение № 2 к постановлению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</si>
  <si>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</si>
  <si>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от 27.03.2024 № 1279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</si>
</sst>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1" xfId="0" applyFont="1" applyFill="1" applyBorder="1"/>
    <xf numFmtId="0" fontId="15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8" fillId="0" borderId="0" xfId="0" applyNumberFormat="1" applyFont="1" applyFill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85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44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85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44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44</xdr:row>
      <xdr:rowOff>0</xdr:rowOff>
    </xdr:from>
    <xdr:ext cx="163650" cy="328295"/>
    <xdr:sp macro="" textlink="">
      <xdr:nvSpPr>
        <xdr:cNvPr id="6" name="Прямоугольник 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74202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45</xdr:row>
      <xdr:rowOff>0</xdr:rowOff>
    </xdr:from>
    <xdr:ext cx="163650" cy="328295"/>
    <xdr:sp macro="" textlink="">
      <xdr:nvSpPr>
        <xdr:cNvPr id="7" name="Прямоугольник 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46</xdr:row>
      <xdr:rowOff>0</xdr:rowOff>
    </xdr:from>
    <xdr:ext cx="163650" cy="328295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47</xdr:row>
      <xdr:rowOff>0</xdr:rowOff>
    </xdr:from>
    <xdr:ext cx="163650" cy="328295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47</xdr:row>
      <xdr:rowOff>0</xdr:rowOff>
    </xdr:from>
    <xdr:ext cx="163650" cy="328295"/>
    <xdr:sp macro="" textlink="">
      <xdr:nvSpPr>
        <xdr:cNvPr id="12" name="Прямоугольник 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48</xdr:row>
      <xdr:rowOff>0</xdr:rowOff>
    </xdr:from>
    <xdr:ext cx="163650" cy="328295"/>
    <xdr:sp macro="" textlink="">
      <xdr:nvSpPr>
        <xdr:cNvPr id="13" name="Прямоугольник 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48</xdr:row>
      <xdr:rowOff>0</xdr:rowOff>
    </xdr:from>
    <xdr:ext cx="163650" cy="328295"/>
    <xdr:sp macro="" textlink="">
      <xdr:nvSpPr>
        <xdr:cNvPr id="14" name="Прямоугольник 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49</xdr:row>
      <xdr:rowOff>0</xdr:rowOff>
    </xdr:from>
    <xdr:ext cx="163650" cy="328295"/>
    <xdr:sp macro="" textlink="">
      <xdr:nvSpPr>
        <xdr:cNvPr id="16" name="Прямоугольник 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13"/>
  <sheetViews>
    <sheetView tabSelected="1" view="pageBreakPreview" topLeftCell="C13" zoomScaleNormal="80" zoomScaleSheetLayoutView="100" workbookViewId="0">
      <selection activeCell="M4" sqref="M4:P4"/>
    </sheetView>
  </sheetViews>
  <sheetFormatPr defaultColWidth="7.7109375" defaultRowHeight="15" x14ac:dyDescent="0.25"/>
  <cols>
    <col min="1" max="1" width="22.5703125" style="14" customWidth="1"/>
    <col min="2" max="2" width="43.28515625" style="14" customWidth="1"/>
    <col min="3" max="3" width="35" style="14" customWidth="1"/>
    <col min="4" max="4" width="15.7109375" style="14" customWidth="1"/>
    <col min="5" max="8" width="14.28515625" style="10" customWidth="1"/>
    <col min="9" max="9" width="17" style="10" customWidth="1"/>
    <col min="10" max="12" width="14.28515625" style="10" customWidth="1"/>
    <col min="13" max="13" width="15.5703125" style="10" customWidth="1"/>
    <col min="14" max="15" width="14.28515625" style="10" customWidth="1"/>
    <col min="16" max="16" width="12.5703125" style="14" customWidth="1"/>
    <col min="17" max="20" width="9.140625" style="14" customWidth="1"/>
    <col min="21" max="21" width="11" style="14" customWidth="1"/>
    <col min="22" max="22" width="14" style="14" customWidth="1"/>
    <col min="23" max="189" width="9.140625" style="14" customWidth="1"/>
    <col min="190" max="190" width="56.140625" style="14" customWidth="1"/>
    <col min="191" max="16384" width="7.7109375" style="14"/>
  </cols>
  <sheetData>
    <row r="1" spans="1:22" s="2" customFormat="1" ht="21" customHeight="1" x14ac:dyDescent="0.2"/>
    <row r="2" spans="1:22" s="7" customFormat="1" ht="21" customHeight="1" x14ac:dyDescent="0.3">
      <c r="A2" s="6"/>
      <c r="B2" s="6"/>
      <c r="C2" s="6"/>
      <c r="D2" s="11"/>
      <c r="E2" s="11"/>
      <c r="F2" s="11"/>
      <c r="G2" s="6"/>
      <c r="H2" s="3"/>
      <c r="I2" s="3"/>
      <c r="J2" s="3"/>
      <c r="K2" s="22"/>
      <c r="M2" s="40" t="s">
        <v>148</v>
      </c>
      <c r="N2" s="40"/>
      <c r="O2" s="40"/>
      <c r="P2" s="40"/>
    </row>
    <row r="3" spans="1:22" s="7" customFormat="1" ht="21" customHeight="1" x14ac:dyDescent="0.3">
      <c r="A3" s="6"/>
      <c r="B3" s="6"/>
      <c r="C3" s="6"/>
      <c r="D3" s="11"/>
      <c r="E3" s="12"/>
      <c r="F3" s="11"/>
      <c r="G3" s="6"/>
      <c r="H3" s="3"/>
      <c r="I3" s="3"/>
      <c r="J3" s="3"/>
      <c r="K3" s="22"/>
      <c r="M3" s="40" t="s">
        <v>79</v>
      </c>
      <c r="N3" s="40"/>
      <c r="O3" s="40"/>
      <c r="P3" s="40"/>
    </row>
    <row r="4" spans="1:22" s="7" customFormat="1" ht="21" customHeight="1" x14ac:dyDescent="0.3">
      <c r="A4" s="6"/>
      <c r="B4" s="6"/>
      <c r="C4" s="6"/>
      <c r="D4" s="11"/>
      <c r="E4" s="11"/>
      <c r="F4" s="11"/>
      <c r="G4" s="6"/>
      <c r="H4" s="3"/>
      <c r="I4" s="3"/>
      <c r="J4" s="3"/>
      <c r="K4" s="22"/>
      <c r="M4" s="40" t="s">
        <v>150</v>
      </c>
      <c r="N4" s="40"/>
      <c r="O4" s="40"/>
      <c r="P4" s="40"/>
    </row>
    <row r="5" spans="1:22" s="2" customFormat="1" ht="21" customHeight="1" x14ac:dyDescent="0.25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M5" s="19"/>
      <c r="N5" s="19"/>
      <c r="O5" s="19"/>
    </row>
    <row r="6" spans="1:22" s="13" customFormat="1" ht="35.25" customHeight="1" x14ac:dyDescent="0.3">
      <c r="B6" s="5"/>
      <c r="C6" s="5"/>
      <c r="D6" s="22"/>
      <c r="E6" s="22"/>
      <c r="F6" s="22"/>
      <c r="G6" s="5"/>
      <c r="H6" s="5"/>
      <c r="I6" s="5"/>
      <c r="J6" s="22"/>
      <c r="K6" s="5"/>
      <c r="M6" s="40" t="s">
        <v>123</v>
      </c>
      <c r="N6" s="40"/>
      <c r="O6" s="40"/>
      <c r="P6" s="40"/>
    </row>
    <row r="7" spans="1:22" ht="21" customHeight="1" x14ac:dyDescent="0.3">
      <c r="A7" s="6"/>
      <c r="B7" s="6"/>
      <c r="C7" s="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22" ht="24" customHeight="1" x14ac:dyDescent="0.3">
      <c r="A8" s="58" t="s">
        <v>53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22" ht="21" customHeight="1" x14ac:dyDescent="0.25">
      <c r="A9" s="7"/>
      <c r="B9" s="7"/>
      <c r="C9" s="7"/>
      <c r="D9" s="7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V9" s="25"/>
    </row>
    <row r="10" spans="1:22" ht="15.75" x14ac:dyDescent="0.2">
      <c r="A10" s="59" t="s">
        <v>7</v>
      </c>
      <c r="B10" s="60" t="s">
        <v>20</v>
      </c>
      <c r="C10" s="60" t="s">
        <v>0</v>
      </c>
      <c r="D10" s="59" t="s">
        <v>83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</row>
    <row r="11" spans="1:22" ht="33" customHeight="1" x14ac:dyDescent="0.2">
      <c r="A11" s="59"/>
      <c r="B11" s="61"/>
      <c r="C11" s="61"/>
      <c r="D11" s="33" t="s">
        <v>1</v>
      </c>
      <c r="E11" s="8" t="s">
        <v>8</v>
      </c>
      <c r="F11" s="8" t="s">
        <v>9</v>
      </c>
      <c r="G11" s="8" t="s">
        <v>10</v>
      </c>
      <c r="H11" s="8" t="s">
        <v>11</v>
      </c>
      <c r="I11" s="8" t="s">
        <v>12</v>
      </c>
      <c r="J11" s="8" t="s">
        <v>13</v>
      </c>
      <c r="K11" s="8" t="s">
        <v>50</v>
      </c>
      <c r="L11" s="8" t="s">
        <v>55</v>
      </c>
      <c r="M11" s="8" t="s">
        <v>56</v>
      </c>
      <c r="N11" s="8" t="s">
        <v>57</v>
      </c>
      <c r="O11" s="8" t="s">
        <v>58</v>
      </c>
      <c r="P11" s="8" t="s">
        <v>137</v>
      </c>
    </row>
    <row r="12" spans="1:22" s="15" customFormat="1" ht="15.95" customHeight="1" x14ac:dyDescent="0.25">
      <c r="A12" s="32">
        <v>1</v>
      </c>
      <c r="B12" s="32">
        <v>2</v>
      </c>
      <c r="C12" s="32">
        <v>3</v>
      </c>
      <c r="D12" s="32">
        <v>4</v>
      </c>
      <c r="E12" s="32" t="s">
        <v>2</v>
      </c>
      <c r="F12" s="32" t="s">
        <v>3</v>
      </c>
      <c r="G12" s="33" t="s">
        <v>4</v>
      </c>
      <c r="H12" s="8" t="s">
        <v>5</v>
      </c>
      <c r="I12" s="8" t="s">
        <v>6</v>
      </c>
      <c r="J12" s="33" t="s">
        <v>41</v>
      </c>
      <c r="K12" s="33">
        <v>11</v>
      </c>
      <c r="L12" s="33" t="s">
        <v>42</v>
      </c>
      <c r="M12" s="33" t="s">
        <v>43</v>
      </c>
      <c r="N12" s="33" t="s">
        <v>51</v>
      </c>
      <c r="O12" s="33">
        <v>15</v>
      </c>
      <c r="P12" s="33">
        <v>16</v>
      </c>
    </row>
    <row r="13" spans="1:22" ht="18" customHeight="1" x14ac:dyDescent="0.25">
      <c r="A13" s="44" t="s">
        <v>14</v>
      </c>
      <c r="B13" s="62" t="s">
        <v>59</v>
      </c>
      <c r="C13" s="16" t="s">
        <v>1</v>
      </c>
      <c r="D13" s="23">
        <f>SUM(E13:P13)</f>
        <v>4854354.8394699991</v>
      </c>
      <c r="E13" s="24">
        <f>E14+E16+E18+E21</f>
        <v>267219.8</v>
      </c>
      <c r="F13" s="24">
        <f t="shared" ref="F13:O13" si="0">F14+F16+F18+F21</f>
        <v>253904.9</v>
      </c>
      <c r="G13" s="24">
        <f t="shared" si="0"/>
        <v>70890.600000000006</v>
      </c>
      <c r="H13" s="24">
        <f t="shared" si="0"/>
        <v>40525.9</v>
      </c>
      <c r="I13" s="24">
        <f t="shared" si="0"/>
        <v>13370.1</v>
      </c>
      <c r="J13" s="24">
        <f t="shared" si="0"/>
        <v>892302.29946999997</v>
      </c>
      <c r="K13" s="24">
        <f t="shared" si="0"/>
        <v>366209.2</v>
      </c>
      <c r="L13" s="24">
        <f t="shared" si="0"/>
        <v>424372.04</v>
      </c>
      <c r="M13" s="24">
        <f>M14+M16+M18+M21</f>
        <v>1279017.3999999999</v>
      </c>
      <c r="N13" s="24">
        <f>N14+N16+N18+N21</f>
        <v>1244263</v>
      </c>
      <c r="O13" s="24">
        <f t="shared" si="0"/>
        <v>1155</v>
      </c>
      <c r="P13" s="24">
        <f>P14+P16+P18+P21</f>
        <v>1124.6000000000001</v>
      </c>
    </row>
    <row r="14" spans="1:22" ht="15.95" customHeight="1" x14ac:dyDescent="0.25">
      <c r="A14" s="46"/>
      <c r="B14" s="39"/>
      <c r="C14" s="17" t="s">
        <v>15</v>
      </c>
      <c r="D14" s="9">
        <f t="shared" ref="D14:D20" si="1">SUM(E14:P14)</f>
        <v>1972889.5</v>
      </c>
      <c r="E14" s="9">
        <f>E23+E134</f>
        <v>241295.5</v>
      </c>
      <c r="F14" s="9">
        <f t="shared" ref="F14:P14" si="2">F23+F134</f>
        <v>235972</v>
      </c>
      <c r="G14" s="9">
        <f t="shared" si="2"/>
        <v>0</v>
      </c>
      <c r="H14" s="9">
        <f t="shared" si="2"/>
        <v>0</v>
      </c>
      <c r="I14" s="9">
        <f t="shared" si="2"/>
        <v>0</v>
      </c>
      <c r="J14" s="9">
        <f t="shared" si="2"/>
        <v>0</v>
      </c>
      <c r="K14" s="9">
        <f t="shared" si="2"/>
        <v>0</v>
      </c>
      <c r="L14" s="9">
        <f t="shared" si="2"/>
        <v>0</v>
      </c>
      <c r="M14" s="9">
        <f>M23+M134</f>
        <v>875000</v>
      </c>
      <c r="N14" s="9">
        <f t="shared" si="2"/>
        <v>620622</v>
      </c>
      <c r="O14" s="9">
        <f t="shared" si="2"/>
        <v>0</v>
      </c>
      <c r="P14" s="9">
        <f t="shared" si="2"/>
        <v>0</v>
      </c>
    </row>
    <row r="15" spans="1:22" ht="30.75" customHeight="1" x14ac:dyDescent="0.25">
      <c r="A15" s="46"/>
      <c r="B15" s="39"/>
      <c r="C15" s="21" t="s">
        <v>121</v>
      </c>
      <c r="D15" s="9">
        <f t="shared" si="1"/>
        <v>468355.1</v>
      </c>
      <c r="E15" s="9">
        <f>E24</f>
        <v>468355.1</v>
      </c>
      <c r="F15" s="9">
        <f t="shared" ref="F15:P15" si="3">F24</f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  <c r="K15" s="9">
        <f t="shared" si="3"/>
        <v>0</v>
      </c>
      <c r="L15" s="9">
        <f t="shared" si="3"/>
        <v>0</v>
      </c>
      <c r="M15" s="9">
        <f t="shared" si="3"/>
        <v>0</v>
      </c>
      <c r="N15" s="9">
        <f t="shared" si="3"/>
        <v>0</v>
      </c>
      <c r="O15" s="9">
        <f t="shared" si="3"/>
        <v>0</v>
      </c>
      <c r="P15" s="9">
        <f t="shared" si="3"/>
        <v>0</v>
      </c>
    </row>
    <row r="16" spans="1:22" ht="15.95" customHeight="1" x14ac:dyDescent="0.25">
      <c r="A16" s="46"/>
      <c r="B16" s="39"/>
      <c r="C16" s="17" t="s">
        <v>122</v>
      </c>
      <c r="D16" s="9">
        <f t="shared" si="1"/>
        <v>2585779.4088399997</v>
      </c>
      <c r="E16" s="9">
        <f>E25+E135</f>
        <v>14745</v>
      </c>
      <c r="F16" s="9">
        <f t="shared" ref="F16:P16" si="4">F25+F135</f>
        <v>11900.8</v>
      </c>
      <c r="G16" s="9">
        <f t="shared" si="4"/>
        <v>0</v>
      </c>
      <c r="H16" s="9">
        <f t="shared" si="4"/>
        <v>0</v>
      </c>
      <c r="I16" s="9">
        <f t="shared" si="4"/>
        <v>9000</v>
      </c>
      <c r="J16" s="9">
        <f t="shared" si="4"/>
        <v>837871.20883999998</v>
      </c>
      <c r="K16" s="9">
        <f t="shared" si="4"/>
        <v>343643.5</v>
      </c>
      <c r="L16" s="9">
        <f t="shared" si="4"/>
        <v>387340.1</v>
      </c>
      <c r="M16" s="9">
        <f>M25+M135</f>
        <v>379938.9</v>
      </c>
      <c r="N16" s="9">
        <f t="shared" si="4"/>
        <v>599320.4</v>
      </c>
      <c r="O16" s="9">
        <f t="shared" si="4"/>
        <v>1009.8</v>
      </c>
      <c r="P16" s="9">
        <f t="shared" si="4"/>
        <v>1009.7</v>
      </c>
    </row>
    <row r="17" spans="1:16" ht="30.75" customHeight="1" x14ac:dyDescent="0.25">
      <c r="A17" s="46"/>
      <c r="B17" s="39"/>
      <c r="C17" s="21" t="s">
        <v>121</v>
      </c>
      <c r="D17" s="9">
        <f t="shared" si="1"/>
        <v>599578.80000000005</v>
      </c>
      <c r="E17" s="9">
        <f>E26+E136</f>
        <v>190</v>
      </c>
      <c r="F17" s="9">
        <f t="shared" ref="F17:P17" si="5">F26+F136</f>
        <v>0</v>
      </c>
      <c r="G17" s="9">
        <f t="shared" si="5"/>
        <v>0</v>
      </c>
      <c r="H17" s="9">
        <f t="shared" si="5"/>
        <v>0</v>
      </c>
      <c r="I17" s="9">
        <f t="shared" si="5"/>
        <v>0</v>
      </c>
      <c r="J17" s="9">
        <f t="shared" si="5"/>
        <v>0</v>
      </c>
      <c r="K17" s="9">
        <f t="shared" si="5"/>
        <v>0</v>
      </c>
      <c r="L17" s="9">
        <f t="shared" si="5"/>
        <v>165421</v>
      </c>
      <c r="M17" s="9">
        <f t="shared" si="5"/>
        <v>220376.2</v>
      </c>
      <c r="N17" s="9">
        <f t="shared" si="5"/>
        <v>213591.6</v>
      </c>
      <c r="O17" s="9">
        <f t="shared" si="5"/>
        <v>0</v>
      </c>
      <c r="P17" s="9">
        <f t="shared" si="5"/>
        <v>0</v>
      </c>
    </row>
    <row r="18" spans="1:16" ht="16.5" customHeight="1" x14ac:dyDescent="0.25">
      <c r="A18" s="46"/>
      <c r="B18" s="39"/>
      <c r="C18" s="17" t="s">
        <v>25</v>
      </c>
      <c r="D18" s="9">
        <f t="shared" si="1"/>
        <v>290485.93063000002</v>
      </c>
      <c r="E18" s="9">
        <f>E27+E137</f>
        <v>11179.3</v>
      </c>
      <c r="F18" s="9">
        <f t="shared" ref="F18:P18" si="6">F27+F137</f>
        <v>4032.1</v>
      </c>
      <c r="G18" s="9">
        <f t="shared" si="6"/>
        <v>70190.600000000006</v>
      </c>
      <c r="H18" s="9">
        <f t="shared" si="6"/>
        <v>40325.9</v>
      </c>
      <c r="I18" s="9">
        <f t="shared" si="6"/>
        <v>3520.1</v>
      </c>
      <c r="J18" s="9">
        <f t="shared" si="6"/>
        <v>53481.090629999999</v>
      </c>
      <c r="K18" s="9">
        <f t="shared" si="6"/>
        <v>22065.7</v>
      </c>
      <c r="L18" s="9">
        <f t="shared" si="6"/>
        <v>37031.94</v>
      </c>
      <c r="M18" s="9">
        <f>M27+M137</f>
        <v>24078.5</v>
      </c>
      <c r="N18" s="9">
        <f>N27+N137</f>
        <v>24320.6</v>
      </c>
      <c r="O18" s="9">
        <f t="shared" si="6"/>
        <v>145.19999999999999</v>
      </c>
      <c r="P18" s="9">
        <f t="shared" si="6"/>
        <v>114.9</v>
      </c>
    </row>
    <row r="19" spans="1:16" ht="36" customHeight="1" x14ac:dyDescent="0.25">
      <c r="A19" s="46"/>
      <c r="B19" s="39"/>
      <c r="C19" s="21" t="s">
        <v>121</v>
      </c>
      <c r="D19" s="9">
        <f>SUM(E19:P19)</f>
        <v>38258.9</v>
      </c>
      <c r="E19" s="9">
        <f>E28</f>
        <v>0</v>
      </c>
      <c r="F19" s="9">
        <f t="shared" ref="F19:P19" si="7">F28</f>
        <v>0</v>
      </c>
      <c r="G19" s="9">
        <f t="shared" si="7"/>
        <v>0</v>
      </c>
      <c r="H19" s="9">
        <f t="shared" si="7"/>
        <v>0</v>
      </c>
      <c r="I19" s="9">
        <f t="shared" si="7"/>
        <v>0</v>
      </c>
      <c r="J19" s="9">
        <f t="shared" si="7"/>
        <v>0</v>
      </c>
      <c r="K19" s="9">
        <f t="shared" si="7"/>
        <v>0</v>
      </c>
      <c r="L19" s="9">
        <f t="shared" si="7"/>
        <v>10558.8</v>
      </c>
      <c r="M19" s="9">
        <f t="shared" si="7"/>
        <v>14066.6</v>
      </c>
      <c r="N19" s="9">
        <f t="shared" si="7"/>
        <v>13633.5</v>
      </c>
      <c r="O19" s="9">
        <f t="shared" si="7"/>
        <v>0</v>
      </c>
      <c r="P19" s="9">
        <f t="shared" si="7"/>
        <v>0</v>
      </c>
    </row>
    <row r="20" spans="1:16" s="18" customFormat="1" ht="15.95" customHeight="1" x14ac:dyDescent="0.25">
      <c r="A20" s="39"/>
      <c r="B20" s="39"/>
      <c r="C20" s="21" t="s">
        <v>26</v>
      </c>
      <c r="D20" s="9">
        <f t="shared" si="1"/>
        <v>40364.800000000003</v>
      </c>
      <c r="E20" s="9">
        <f>E29+E138</f>
        <v>364.8</v>
      </c>
      <c r="F20" s="9">
        <f t="shared" ref="F20:P20" si="8">F29+F138</f>
        <v>0</v>
      </c>
      <c r="G20" s="9">
        <f t="shared" si="8"/>
        <v>0</v>
      </c>
      <c r="H20" s="9">
        <f t="shared" si="8"/>
        <v>40000</v>
      </c>
      <c r="I20" s="9">
        <f t="shared" si="8"/>
        <v>0</v>
      </c>
      <c r="J20" s="9">
        <f t="shared" si="8"/>
        <v>0</v>
      </c>
      <c r="K20" s="9">
        <f t="shared" si="8"/>
        <v>0</v>
      </c>
      <c r="L20" s="9">
        <f t="shared" si="8"/>
        <v>0</v>
      </c>
      <c r="M20" s="9">
        <f t="shared" si="8"/>
        <v>0</v>
      </c>
      <c r="N20" s="9">
        <f t="shared" si="8"/>
        <v>0</v>
      </c>
      <c r="O20" s="9">
        <f t="shared" si="8"/>
        <v>0</v>
      </c>
      <c r="P20" s="9">
        <f t="shared" si="8"/>
        <v>0</v>
      </c>
    </row>
    <row r="21" spans="1:16" ht="15.95" customHeight="1" x14ac:dyDescent="0.25">
      <c r="A21" s="39"/>
      <c r="B21" s="39"/>
      <c r="C21" s="17" t="s">
        <v>18</v>
      </c>
      <c r="D21" s="9">
        <f>SUM(E21:P21)</f>
        <v>5200</v>
      </c>
      <c r="E21" s="9">
        <f>E30+E139</f>
        <v>0</v>
      </c>
      <c r="F21" s="9">
        <f t="shared" ref="F21:P21" si="9">F30+F139</f>
        <v>2000</v>
      </c>
      <c r="G21" s="9">
        <f t="shared" si="9"/>
        <v>700</v>
      </c>
      <c r="H21" s="9">
        <f t="shared" si="9"/>
        <v>200</v>
      </c>
      <c r="I21" s="9">
        <f t="shared" si="9"/>
        <v>850</v>
      </c>
      <c r="J21" s="9">
        <f t="shared" si="9"/>
        <v>950</v>
      </c>
      <c r="K21" s="9">
        <f t="shared" si="9"/>
        <v>500</v>
      </c>
      <c r="L21" s="9">
        <f t="shared" si="9"/>
        <v>0</v>
      </c>
      <c r="M21" s="9">
        <f t="shared" si="9"/>
        <v>0</v>
      </c>
      <c r="N21" s="9">
        <f t="shared" si="9"/>
        <v>0</v>
      </c>
      <c r="O21" s="9">
        <f t="shared" si="9"/>
        <v>0</v>
      </c>
      <c r="P21" s="9">
        <f t="shared" si="9"/>
        <v>0</v>
      </c>
    </row>
    <row r="22" spans="1:16" ht="15.95" customHeight="1" x14ac:dyDescent="0.25">
      <c r="A22" s="44" t="s">
        <v>19</v>
      </c>
      <c r="B22" s="62" t="s">
        <v>22</v>
      </c>
      <c r="C22" s="16" t="s">
        <v>1</v>
      </c>
      <c r="D22" s="23">
        <f>SUM(E22:P22)</f>
        <v>4518616.3000000007</v>
      </c>
      <c r="E22" s="23">
        <f>E23+E25+E27+E30</f>
        <v>223977.9</v>
      </c>
      <c r="F22" s="23">
        <f t="shared" ref="F22:O22" si="10">F23+F25+F27+F30</f>
        <v>210896.5</v>
      </c>
      <c r="G22" s="23">
        <f t="shared" si="10"/>
        <v>70318</v>
      </c>
      <c r="H22" s="23">
        <f>H23+H25+H27+H30</f>
        <v>40200</v>
      </c>
      <c r="I22" s="23">
        <f t="shared" si="10"/>
        <v>1238.5999999999999</v>
      </c>
      <c r="J22" s="23">
        <f t="shared" si="10"/>
        <v>800950</v>
      </c>
      <c r="K22" s="23">
        <f t="shared" si="10"/>
        <v>300625</v>
      </c>
      <c r="L22" s="23">
        <f t="shared" si="10"/>
        <v>376078.8</v>
      </c>
      <c r="M22" s="23">
        <f>M23+M25+M27+M30</f>
        <v>1258750.3999999999</v>
      </c>
      <c r="N22" s="23">
        <f t="shared" si="10"/>
        <v>1235581.1000000001</v>
      </c>
      <c r="O22" s="23">
        <f t="shared" si="10"/>
        <v>0</v>
      </c>
      <c r="P22" s="23">
        <f>P23+P25+P27+P30</f>
        <v>0</v>
      </c>
    </row>
    <row r="23" spans="1:16" ht="15.95" customHeight="1" x14ac:dyDescent="0.25">
      <c r="A23" s="46"/>
      <c r="B23" s="39"/>
      <c r="C23" s="17" t="s">
        <v>15</v>
      </c>
      <c r="D23" s="9">
        <f>SUM(E23:P23)</f>
        <v>1898180.5</v>
      </c>
      <c r="E23" s="9">
        <f>E32+E52+E62+E124</f>
        <v>204138.5</v>
      </c>
      <c r="F23" s="9">
        <f t="shared" ref="F23:P23" si="11">F32+F52+F62+F124</f>
        <v>198420</v>
      </c>
      <c r="G23" s="9">
        <f t="shared" si="11"/>
        <v>0</v>
      </c>
      <c r="H23" s="9">
        <f t="shared" si="11"/>
        <v>0</v>
      </c>
      <c r="I23" s="9">
        <f t="shared" si="11"/>
        <v>0</v>
      </c>
      <c r="J23" s="9">
        <f t="shared" si="11"/>
        <v>0</v>
      </c>
      <c r="K23" s="9">
        <f t="shared" si="11"/>
        <v>0</v>
      </c>
      <c r="L23" s="9">
        <f t="shared" si="11"/>
        <v>0</v>
      </c>
      <c r="M23" s="9">
        <f t="shared" si="11"/>
        <v>875000</v>
      </c>
      <c r="N23" s="9">
        <f t="shared" si="11"/>
        <v>620622</v>
      </c>
      <c r="O23" s="9">
        <f t="shared" si="11"/>
        <v>0</v>
      </c>
      <c r="P23" s="9">
        <f t="shared" si="11"/>
        <v>0</v>
      </c>
    </row>
    <row r="24" spans="1:16" ht="33.75" customHeight="1" x14ac:dyDescent="0.25">
      <c r="A24" s="46"/>
      <c r="B24" s="39"/>
      <c r="C24" s="21" t="s">
        <v>121</v>
      </c>
      <c r="D24" s="9">
        <f>SUM(E24:P24)</f>
        <v>468355.1</v>
      </c>
      <c r="E24" s="9">
        <f>E33</f>
        <v>468355.1</v>
      </c>
      <c r="F24" s="9">
        <f t="shared" ref="F24:P24" si="12">F33</f>
        <v>0</v>
      </c>
      <c r="G24" s="9">
        <f t="shared" si="12"/>
        <v>0</v>
      </c>
      <c r="H24" s="9">
        <f t="shared" si="12"/>
        <v>0</v>
      </c>
      <c r="I24" s="9">
        <f t="shared" si="12"/>
        <v>0</v>
      </c>
      <c r="J24" s="9">
        <f t="shared" si="12"/>
        <v>0</v>
      </c>
      <c r="K24" s="9">
        <f t="shared" si="12"/>
        <v>0</v>
      </c>
      <c r="L24" s="9">
        <f t="shared" si="12"/>
        <v>0</v>
      </c>
      <c r="M24" s="9">
        <f t="shared" si="12"/>
        <v>0</v>
      </c>
      <c r="N24" s="9">
        <f t="shared" si="12"/>
        <v>0</v>
      </c>
      <c r="O24" s="9">
        <f t="shared" si="12"/>
        <v>0</v>
      </c>
      <c r="P24" s="9">
        <f t="shared" si="12"/>
        <v>0</v>
      </c>
    </row>
    <row r="25" spans="1:16" ht="15.95" customHeight="1" x14ac:dyDescent="0.25">
      <c r="A25" s="46"/>
      <c r="B25" s="39"/>
      <c r="C25" s="17" t="s">
        <v>122</v>
      </c>
      <c r="D25" s="9">
        <f t="shared" ref="D25:D30" si="13">SUM(E25:P25)</f>
        <v>2363257.5999999996</v>
      </c>
      <c r="E25" s="9">
        <f>E34+E53+E63+E125</f>
        <v>12902</v>
      </c>
      <c r="F25" s="9">
        <f t="shared" ref="F25:P25" si="14">F34+F53+F63+F125</f>
        <v>9924.4</v>
      </c>
      <c r="G25" s="9">
        <f t="shared" si="14"/>
        <v>0</v>
      </c>
      <c r="H25" s="9">
        <f t="shared" si="14"/>
        <v>0</v>
      </c>
      <c r="I25" s="9">
        <f t="shared" si="14"/>
        <v>0</v>
      </c>
      <c r="J25" s="9">
        <f t="shared" si="14"/>
        <v>752000</v>
      </c>
      <c r="K25" s="9">
        <f t="shared" si="14"/>
        <v>282000</v>
      </c>
      <c r="L25" s="9">
        <f t="shared" si="14"/>
        <v>353421</v>
      </c>
      <c r="M25" s="9">
        <f t="shared" si="14"/>
        <v>361768.2</v>
      </c>
      <c r="N25" s="9">
        <f t="shared" si="14"/>
        <v>591242</v>
      </c>
      <c r="O25" s="9">
        <f t="shared" si="14"/>
        <v>0</v>
      </c>
      <c r="P25" s="9">
        <f t="shared" si="14"/>
        <v>0</v>
      </c>
    </row>
    <row r="26" spans="1:16" ht="36.75" customHeight="1" x14ac:dyDescent="0.25">
      <c r="A26" s="46"/>
      <c r="B26" s="39"/>
      <c r="C26" s="21" t="s">
        <v>121</v>
      </c>
      <c r="D26" s="9">
        <f t="shared" si="13"/>
        <v>599388.80000000005</v>
      </c>
      <c r="E26" s="9">
        <f>E64</f>
        <v>0</v>
      </c>
      <c r="F26" s="9">
        <f t="shared" ref="F26:P26" si="15">F64</f>
        <v>0</v>
      </c>
      <c r="G26" s="9">
        <f t="shared" si="15"/>
        <v>0</v>
      </c>
      <c r="H26" s="9">
        <f t="shared" si="15"/>
        <v>0</v>
      </c>
      <c r="I26" s="9">
        <f t="shared" si="15"/>
        <v>0</v>
      </c>
      <c r="J26" s="9">
        <f t="shared" si="15"/>
        <v>0</v>
      </c>
      <c r="K26" s="9">
        <f t="shared" si="15"/>
        <v>0</v>
      </c>
      <c r="L26" s="9">
        <f t="shared" si="15"/>
        <v>165421</v>
      </c>
      <c r="M26" s="9">
        <f t="shared" si="15"/>
        <v>220376.2</v>
      </c>
      <c r="N26" s="9">
        <f t="shared" si="15"/>
        <v>213591.6</v>
      </c>
      <c r="O26" s="9">
        <f t="shared" si="15"/>
        <v>0</v>
      </c>
      <c r="P26" s="9">
        <f t="shared" si="15"/>
        <v>0</v>
      </c>
    </row>
    <row r="27" spans="1:16" ht="15.95" customHeight="1" x14ac:dyDescent="0.25">
      <c r="A27" s="46"/>
      <c r="B27" s="39"/>
      <c r="C27" s="17" t="s">
        <v>25</v>
      </c>
      <c r="D27" s="9">
        <f>SUM(E27:P27)</f>
        <v>251978.2</v>
      </c>
      <c r="E27" s="9">
        <f>E35+E54+E65+E126</f>
        <v>6937.4</v>
      </c>
      <c r="F27" s="9">
        <f t="shared" ref="F27:P27" si="16">F35+F54+F65+F126</f>
        <v>552.1</v>
      </c>
      <c r="G27" s="9">
        <f t="shared" si="16"/>
        <v>69618</v>
      </c>
      <c r="H27" s="9">
        <f t="shared" si="16"/>
        <v>40000</v>
      </c>
      <c r="I27" s="9">
        <f t="shared" si="16"/>
        <v>388.6</v>
      </c>
      <c r="J27" s="9">
        <f t="shared" si="16"/>
        <v>48000</v>
      </c>
      <c r="K27" s="9">
        <f t="shared" si="16"/>
        <v>18125</v>
      </c>
      <c r="L27" s="9">
        <f t="shared" si="16"/>
        <v>22657.8</v>
      </c>
      <c r="M27" s="9">
        <f t="shared" si="16"/>
        <v>21982.2</v>
      </c>
      <c r="N27" s="9">
        <f t="shared" si="16"/>
        <v>23717.1</v>
      </c>
      <c r="O27" s="9">
        <f t="shared" si="16"/>
        <v>0</v>
      </c>
      <c r="P27" s="9">
        <f t="shared" si="16"/>
        <v>0</v>
      </c>
    </row>
    <row r="28" spans="1:16" ht="36" customHeight="1" x14ac:dyDescent="0.25">
      <c r="A28" s="46"/>
      <c r="B28" s="39"/>
      <c r="C28" s="21" t="s">
        <v>121</v>
      </c>
      <c r="D28" s="9">
        <f>SUM(E28:P28)</f>
        <v>38258.9</v>
      </c>
      <c r="E28" s="9">
        <f>E66</f>
        <v>0</v>
      </c>
      <c r="F28" s="9">
        <f t="shared" ref="F28:P28" si="17">F66</f>
        <v>0</v>
      </c>
      <c r="G28" s="9">
        <f t="shared" si="17"/>
        <v>0</v>
      </c>
      <c r="H28" s="9">
        <f t="shared" si="17"/>
        <v>0</v>
      </c>
      <c r="I28" s="9">
        <f t="shared" si="17"/>
        <v>0</v>
      </c>
      <c r="J28" s="9">
        <f t="shared" si="17"/>
        <v>0</v>
      </c>
      <c r="K28" s="9">
        <f t="shared" si="17"/>
        <v>0</v>
      </c>
      <c r="L28" s="9">
        <f t="shared" si="17"/>
        <v>10558.8</v>
      </c>
      <c r="M28" s="9">
        <f t="shared" si="17"/>
        <v>14066.6</v>
      </c>
      <c r="N28" s="9">
        <f t="shared" si="17"/>
        <v>13633.5</v>
      </c>
      <c r="O28" s="9">
        <f t="shared" si="17"/>
        <v>0</v>
      </c>
      <c r="P28" s="9">
        <f t="shared" si="17"/>
        <v>0</v>
      </c>
    </row>
    <row r="29" spans="1:16" ht="15.95" customHeight="1" x14ac:dyDescent="0.25">
      <c r="A29" s="39"/>
      <c r="B29" s="39"/>
      <c r="C29" s="21" t="s">
        <v>26</v>
      </c>
      <c r="D29" s="9">
        <f>SUM(E29:P29)</f>
        <v>40296.800000000003</v>
      </c>
      <c r="E29" s="9">
        <f>E36</f>
        <v>296.8</v>
      </c>
      <c r="F29" s="9">
        <f t="shared" ref="F29:P29" si="18">F36</f>
        <v>0</v>
      </c>
      <c r="G29" s="9">
        <f t="shared" si="18"/>
        <v>0</v>
      </c>
      <c r="H29" s="9">
        <f t="shared" si="18"/>
        <v>40000</v>
      </c>
      <c r="I29" s="9">
        <f t="shared" si="18"/>
        <v>0</v>
      </c>
      <c r="J29" s="9">
        <f t="shared" si="18"/>
        <v>0</v>
      </c>
      <c r="K29" s="9">
        <f t="shared" si="18"/>
        <v>0</v>
      </c>
      <c r="L29" s="9">
        <f t="shared" si="18"/>
        <v>0</v>
      </c>
      <c r="M29" s="9">
        <f t="shared" si="18"/>
        <v>0</v>
      </c>
      <c r="N29" s="9">
        <f t="shared" si="18"/>
        <v>0</v>
      </c>
      <c r="O29" s="9">
        <f t="shared" si="18"/>
        <v>0</v>
      </c>
      <c r="P29" s="9">
        <f t="shared" si="18"/>
        <v>0</v>
      </c>
    </row>
    <row r="30" spans="1:16" s="18" customFormat="1" ht="15.95" customHeight="1" x14ac:dyDescent="0.25">
      <c r="A30" s="39"/>
      <c r="B30" s="39"/>
      <c r="C30" s="17" t="s">
        <v>18</v>
      </c>
      <c r="D30" s="9">
        <f t="shared" si="13"/>
        <v>5200</v>
      </c>
      <c r="E30" s="9">
        <f>E37+E55+E67+E127</f>
        <v>0</v>
      </c>
      <c r="F30" s="9">
        <f t="shared" ref="F30:P30" si="19">F37+F55+F67+F127</f>
        <v>2000</v>
      </c>
      <c r="G30" s="9">
        <f t="shared" si="19"/>
        <v>700</v>
      </c>
      <c r="H30" s="9">
        <f t="shared" si="19"/>
        <v>200</v>
      </c>
      <c r="I30" s="9">
        <f t="shared" si="19"/>
        <v>850</v>
      </c>
      <c r="J30" s="9">
        <f t="shared" si="19"/>
        <v>950</v>
      </c>
      <c r="K30" s="9">
        <f t="shared" si="19"/>
        <v>500</v>
      </c>
      <c r="L30" s="9">
        <f t="shared" si="19"/>
        <v>0</v>
      </c>
      <c r="M30" s="9">
        <f t="shared" si="19"/>
        <v>0</v>
      </c>
      <c r="N30" s="9">
        <f t="shared" si="19"/>
        <v>0</v>
      </c>
      <c r="O30" s="9">
        <f t="shared" si="19"/>
        <v>0</v>
      </c>
      <c r="P30" s="9">
        <f t="shared" si="19"/>
        <v>0</v>
      </c>
    </row>
    <row r="31" spans="1:16" ht="15.95" customHeight="1" x14ac:dyDescent="0.25">
      <c r="A31" s="43" t="s">
        <v>71</v>
      </c>
      <c r="B31" s="44" t="s">
        <v>23</v>
      </c>
      <c r="C31" s="16" t="s">
        <v>1</v>
      </c>
      <c r="D31" s="9">
        <f>SUM(E31:P31)</f>
        <v>542492.4</v>
      </c>
      <c r="E31" s="9">
        <f>E32+E34+E35+E37</f>
        <v>223977.9</v>
      </c>
      <c r="F31" s="9">
        <f t="shared" ref="F31:O31" si="20">F32+F34+F35+F37</f>
        <v>208896.5</v>
      </c>
      <c r="G31" s="9">
        <f t="shared" si="20"/>
        <v>69618</v>
      </c>
      <c r="H31" s="9">
        <f t="shared" si="20"/>
        <v>40000</v>
      </c>
      <c r="I31" s="9">
        <f t="shared" si="20"/>
        <v>0</v>
      </c>
      <c r="J31" s="9">
        <f t="shared" si="20"/>
        <v>0</v>
      </c>
      <c r="K31" s="9">
        <f t="shared" si="20"/>
        <v>0</v>
      </c>
      <c r="L31" s="9">
        <f t="shared" si="20"/>
        <v>0</v>
      </c>
      <c r="M31" s="9">
        <f t="shared" si="20"/>
        <v>0</v>
      </c>
      <c r="N31" s="9">
        <f t="shared" si="20"/>
        <v>0</v>
      </c>
      <c r="O31" s="9">
        <f t="shared" si="20"/>
        <v>0</v>
      </c>
      <c r="P31" s="9">
        <f>P32+P34+P35+P37</f>
        <v>0</v>
      </c>
    </row>
    <row r="32" spans="1:16" ht="15.95" customHeight="1" x14ac:dyDescent="0.25">
      <c r="A32" s="39"/>
      <c r="B32" s="39"/>
      <c r="C32" s="17" t="s">
        <v>15</v>
      </c>
      <c r="D32" s="9">
        <f t="shared" ref="D32:D35" si="21">SUM(E32:P32)</f>
        <v>402558.5</v>
      </c>
      <c r="E32" s="9">
        <f>E39+E46</f>
        <v>204138.5</v>
      </c>
      <c r="F32" s="9">
        <f t="shared" ref="F32:P32" si="22">F39+F46</f>
        <v>198420</v>
      </c>
      <c r="G32" s="9">
        <f t="shared" si="22"/>
        <v>0</v>
      </c>
      <c r="H32" s="9">
        <f t="shared" si="22"/>
        <v>0</v>
      </c>
      <c r="I32" s="9">
        <f t="shared" si="22"/>
        <v>0</v>
      </c>
      <c r="J32" s="9">
        <f t="shared" si="22"/>
        <v>0</v>
      </c>
      <c r="K32" s="9">
        <f t="shared" si="22"/>
        <v>0</v>
      </c>
      <c r="L32" s="9">
        <f t="shared" si="22"/>
        <v>0</v>
      </c>
      <c r="M32" s="9">
        <f t="shared" si="22"/>
        <v>0</v>
      </c>
      <c r="N32" s="9">
        <f t="shared" si="22"/>
        <v>0</v>
      </c>
      <c r="O32" s="9">
        <f t="shared" si="22"/>
        <v>0</v>
      </c>
      <c r="P32" s="9">
        <f t="shared" si="22"/>
        <v>0</v>
      </c>
    </row>
    <row r="33" spans="1:16" ht="30.75" customHeight="1" x14ac:dyDescent="0.25">
      <c r="A33" s="39"/>
      <c r="B33" s="39"/>
      <c r="C33" s="21" t="s">
        <v>121</v>
      </c>
      <c r="D33" s="9">
        <f t="shared" si="21"/>
        <v>468355.1</v>
      </c>
      <c r="E33" s="9">
        <f>E40</f>
        <v>468355.1</v>
      </c>
      <c r="F33" s="9">
        <f t="shared" ref="F33:P33" si="23">F40</f>
        <v>0</v>
      </c>
      <c r="G33" s="9">
        <f t="shared" si="23"/>
        <v>0</v>
      </c>
      <c r="H33" s="9">
        <f t="shared" si="23"/>
        <v>0</v>
      </c>
      <c r="I33" s="9">
        <f t="shared" si="23"/>
        <v>0</v>
      </c>
      <c r="J33" s="9">
        <f t="shared" si="23"/>
        <v>0</v>
      </c>
      <c r="K33" s="9">
        <f t="shared" si="23"/>
        <v>0</v>
      </c>
      <c r="L33" s="9">
        <f t="shared" si="23"/>
        <v>0</v>
      </c>
      <c r="M33" s="9">
        <f t="shared" si="23"/>
        <v>0</v>
      </c>
      <c r="N33" s="9">
        <f t="shared" si="23"/>
        <v>0</v>
      </c>
      <c r="O33" s="9">
        <f t="shared" si="23"/>
        <v>0</v>
      </c>
      <c r="P33" s="9">
        <f t="shared" si="23"/>
        <v>0</v>
      </c>
    </row>
    <row r="34" spans="1:16" ht="15.95" customHeight="1" x14ac:dyDescent="0.25">
      <c r="A34" s="39"/>
      <c r="B34" s="39"/>
      <c r="C34" s="17" t="s">
        <v>16</v>
      </c>
      <c r="D34" s="9">
        <f>SUM(E34:P34)</f>
        <v>22826.400000000001</v>
      </c>
      <c r="E34" s="9">
        <f>E41+E47</f>
        <v>12902</v>
      </c>
      <c r="F34" s="9">
        <f t="shared" ref="F34:P34" si="24">F41+F47</f>
        <v>9924.4</v>
      </c>
      <c r="G34" s="9">
        <f t="shared" si="24"/>
        <v>0</v>
      </c>
      <c r="H34" s="9">
        <f t="shared" si="24"/>
        <v>0</v>
      </c>
      <c r="I34" s="9">
        <f t="shared" si="24"/>
        <v>0</v>
      </c>
      <c r="J34" s="9">
        <f t="shared" si="24"/>
        <v>0</v>
      </c>
      <c r="K34" s="9">
        <f t="shared" si="24"/>
        <v>0</v>
      </c>
      <c r="L34" s="9">
        <f t="shared" si="24"/>
        <v>0</v>
      </c>
      <c r="M34" s="9">
        <f t="shared" si="24"/>
        <v>0</v>
      </c>
      <c r="N34" s="9">
        <f t="shared" si="24"/>
        <v>0</v>
      </c>
      <c r="O34" s="9">
        <f t="shared" si="24"/>
        <v>0</v>
      </c>
      <c r="P34" s="9">
        <f t="shared" si="24"/>
        <v>0</v>
      </c>
    </row>
    <row r="35" spans="1:16" ht="15.75" customHeight="1" x14ac:dyDescent="0.25">
      <c r="A35" s="39"/>
      <c r="B35" s="39"/>
      <c r="C35" s="17" t="s">
        <v>25</v>
      </c>
      <c r="D35" s="9">
        <f t="shared" si="21"/>
        <v>117107.5</v>
      </c>
      <c r="E35" s="9">
        <f>E42+E48</f>
        <v>6937.4</v>
      </c>
      <c r="F35" s="9">
        <f t="shared" ref="F35:P35" si="25">F42+F48</f>
        <v>552.1</v>
      </c>
      <c r="G35" s="9">
        <f t="shared" si="25"/>
        <v>69618</v>
      </c>
      <c r="H35" s="9">
        <f t="shared" si="25"/>
        <v>40000</v>
      </c>
      <c r="I35" s="9">
        <f t="shared" si="25"/>
        <v>0</v>
      </c>
      <c r="J35" s="9">
        <f t="shared" si="25"/>
        <v>0</v>
      </c>
      <c r="K35" s="9">
        <f t="shared" si="25"/>
        <v>0</v>
      </c>
      <c r="L35" s="9">
        <f t="shared" si="25"/>
        <v>0</v>
      </c>
      <c r="M35" s="9">
        <f t="shared" si="25"/>
        <v>0</v>
      </c>
      <c r="N35" s="9">
        <f t="shared" si="25"/>
        <v>0</v>
      </c>
      <c r="O35" s="9">
        <f t="shared" si="25"/>
        <v>0</v>
      </c>
      <c r="P35" s="9">
        <f t="shared" si="25"/>
        <v>0</v>
      </c>
    </row>
    <row r="36" spans="1:16" ht="15.95" customHeight="1" x14ac:dyDescent="0.25">
      <c r="A36" s="39"/>
      <c r="B36" s="39"/>
      <c r="C36" s="21" t="s">
        <v>26</v>
      </c>
      <c r="D36" s="9">
        <f>SUM(E36:P36)</f>
        <v>40296.800000000003</v>
      </c>
      <c r="E36" s="9">
        <f>E43+E49</f>
        <v>296.8</v>
      </c>
      <c r="F36" s="9">
        <f t="shared" ref="F36:P36" si="26">F43+F49</f>
        <v>0</v>
      </c>
      <c r="G36" s="9">
        <f t="shared" si="26"/>
        <v>0</v>
      </c>
      <c r="H36" s="9">
        <f t="shared" si="26"/>
        <v>40000</v>
      </c>
      <c r="I36" s="9">
        <f t="shared" si="26"/>
        <v>0</v>
      </c>
      <c r="J36" s="9">
        <f t="shared" si="26"/>
        <v>0</v>
      </c>
      <c r="K36" s="9">
        <f t="shared" si="26"/>
        <v>0</v>
      </c>
      <c r="L36" s="9">
        <f t="shared" si="26"/>
        <v>0</v>
      </c>
      <c r="M36" s="9">
        <f t="shared" si="26"/>
        <v>0</v>
      </c>
      <c r="N36" s="9">
        <f t="shared" si="26"/>
        <v>0</v>
      </c>
      <c r="O36" s="9">
        <f t="shared" si="26"/>
        <v>0</v>
      </c>
      <c r="P36" s="9">
        <f t="shared" si="26"/>
        <v>0</v>
      </c>
    </row>
    <row r="37" spans="1:16" ht="15.95" customHeight="1" x14ac:dyDescent="0.25">
      <c r="A37" s="39"/>
      <c r="B37" s="39"/>
      <c r="C37" s="17" t="s">
        <v>18</v>
      </c>
      <c r="D37" s="9">
        <f>SUM(E37:P37)</f>
        <v>0</v>
      </c>
      <c r="E37" s="9">
        <f>E44+E50</f>
        <v>0</v>
      </c>
      <c r="F37" s="9">
        <f t="shared" ref="F37:P37" si="27">F44+F50</f>
        <v>0</v>
      </c>
      <c r="G37" s="9">
        <f t="shared" si="27"/>
        <v>0</v>
      </c>
      <c r="H37" s="9">
        <f t="shared" si="27"/>
        <v>0</v>
      </c>
      <c r="I37" s="9">
        <f t="shared" si="27"/>
        <v>0</v>
      </c>
      <c r="J37" s="9">
        <f t="shared" si="27"/>
        <v>0</v>
      </c>
      <c r="K37" s="9">
        <f t="shared" si="27"/>
        <v>0</v>
      </c>
      <c r="L37" s="9">
        <f t="shared" si="27"/>
        <v>0</v>
      </c>
      <c r="M37" s="9">
        <f t="shared" si="27"/>
        <v>0</v>
      </c>
      <c r="N37" s="9">
        <f t="shared" si="27"/>
        <v>0</v>
      </c>
      <c r="O37" s="9">
        <f t="shared" si="27"/>
        <v>0</v>
      </c>
      <c r="P37" s="9">
        <f t="shared" si="27"/>
        <v>0</v>
      </c>
    </row>
    <row r="38" spans="1:16" ht="15.95" customHeight="1" x14ac:dyDescent="0.25">
      <c r="A38" s="41" t="s">
        <v>39</v>
      </c>
      <c r="B38" s="38" t="s">
        <v>24</v>
      </c>
      <c r="C38" s="16" t="s">
        <v>1</v>
      </c>
      <c r="D38" s="9">
        <f>SUM(E38:P38)</f>
        <v>541190.9</v>
      </c>
      <c r="E38" s="1">
        <f>E39+E41+E42+E44</f>
        <v>222676.4</v>
      </c>
      <c r="F38" s="1">
        <f t="shared" ref="F38:P38" si="28">F39+F41+F42+F44</f>
        <v>208896.5</v>
      </c>
      <c r="G38" s="1">
        <f t="shared" si="28"/>
        <v>69618</v>
      </c>
      <c r="H38" s="1">
        <f t="shared" si="28"/>
        <v>40000</v>
      </c>
      <c r="I38" s="1">
        <f t="shared" si="28"/>
        <v>0</v>
      </c>
      <c r="J38" s="1">
        <f t="shared" si="28"/>
        <v>0</v>
      </c>
      <c r="K38" s="1">
        <f t="shared" si="28"/>
        <v>0</v>
      </c>
      <c r="L38" s="1">
        <f t="shared" si="28"/>
        <v>0</v>
      </c>
      <c r="M38" s="1">
        <f t="shared" si="28"/>
        <v>0</v>
      </c>
      <c r="N38" s="1">
        <f t="shared" si="28"/>
        <v>0</v>
      </c>
      <c r="O38" s="1">
        <f t="shared" si="28"/>
        <v>0</v>
      </c>
      <c r="P38" s="1">
        <f t="shared" si="28"/>
        <v>0</v>
      </c>
    </row>
    <row r="39" spans="1:16" ht="15.75" customHeight="1" x14ac:dyDescent="0.25">
      <c r="A39" s="47"/>
      <c r="B39" s="39"/>
      <c r="C39" s="17" t="s">
        <v>15</v>
      </c>
      <c r="D39" s="9">
        <f t="shared" ref="D39:D48" si="29">SUM(E39:P39)</f>
        <v>402558.5</v>
      </c>
      <c r="E39" s="1">
        <v>204138.5</v>
      </c>
      <c r="F39" s="1">
        <v>198420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</row>
    <row r="40" spans="1:16" ht="32.25" customHeight="1" x14ac:dyDescent="0.25">
      <c r="A40" s="47"/>
      <c r="B40" s="39"/>
      <c r="C40" s="21" t="s">
        <v>121</v>
      </c>
      <c r="D40" s="9">
        <f t="shared" si="29"/>
        <v>468355.1</v>
      </c>
      <c r="E40" s="1">
        <v>468355.1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</row>
    <row r="41" spans="1:16" ht="15.95" customHeight="1" x14ac:dyDescent="0.25">
      <c r="A41" s="47"/>
      <c r="B41" s="39"/>
      <c r="C41" s="17" t="s">
        <v>16</v>
      </c>
      <c r="D41" s="9">
        <f t="shared" si="29"/>
        <v>22826.400000000001</v>
      </c>
      <c r="E41" s="1">
        <v>12902</v>
      </c>
      <c r="F41" s="1">
        <v>9924.4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</row>
    <row r="42" spans="1:16" ht="15.95" customHeight="1" x14ac:dyDescent="0.25">
      <c r="A42" s="47"/>
      <c r="B42" s="39"/>
      <c r="C42" s="17" t="s">
        <v>25</v>
      </c>
      <c r="D42" s="9">
        <f t="shared" si="29"/>
        <v>115806</v>
      </c>
      <c r="E42" s="1">
        <v>5635.9</v>
      </c>
      <c r="F42" s="1">
        <v>552.1</v>
      </c>
      <c r="G42" s="1">
        <v>69618</v>
      </c>
      <c r="H42" s="1">
        <v>40000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</row>
    <row r="43" spans="1:16" ht="15.95" customHeight="1" x14ac:dyDescent="0.25">
      <c r="A43" s="47"/>
      <c r="B43" s="39"/>
      <c r="C43" s="21" t="s">
        <v>26</v>
      </c>
      <c r="D43" s="9">
        <f t="shared" si="29"/>
        <v>40000</v>
      </c>
      <c r="E43" s="1">
        <v>0</v>
      </c>
      <c r="F43" s="1">
        <v>0</v>
      </c>
      <c r="G43" s="1">
        <v>0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</row>
    <row r="44" spans="1:16" ht="15.95" customHeight="1" x14ac:dyDescent="0.25">
      <c r="A44" s="47"/>
      <c r="B44" s="39"/>
      <c r="C44" s="17" t="s">
        <v>18</v>
      </c>
      <c r="D44" s="9">
        <f>SUM(E44:P44)</f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</row>
    <row r="45" spans="1:16" ht="15.95" customHeight="1" x14ac:dyDescent="0.25">
      <c r="A45" s="41" t="s">
        <v>40</v>
      </c>
      <c r="B45" s="54" t="s">
        <v>80</v>
      </c>
      <c r="C45" s="16" t="s">
        <v>1</v>
      </c>
      <c r="D45" s="9">
        <f>SUM(E45:P45)</f>
        <v>1301.5</v>
      </c>
      <c r="E45" s="1">
        <f>E46+E47+E48+E50</f>
        <v>1301.5</v>
      </c>
      <c r="F45" s="1">
        <f t="shared" ref="F45:P45" si="30">F46+F47+F48+F50</f>
        <v>0</v>
      </c>
      <c r="G45" s="1">
        <f t="shared" si="30"/>
        <v>0</v>
      </c>
      <c r="H45" s="1">
        <f t="shared" si="30"/>
        <v>0</v>
      </c>
      <c r="I45" s="1">
        <f t="shared" si="30"/>
        <v>0</v>
      </c>
      <c r="J45" s="1">
        <f t="shared" si="30"/>
        <v>0</v>
      </c>
      <c r="K45" s="1">
        <f t="shared" si="30"/>
        <v>0</v>
      </c>
      <c r="L45" s="1">
        <f t="shared" si="30"/>
        <v>0</v>
      </c>
      <c r="M45" s="1">
        <f t="shared" si="30"/>
        <v>0</v>
      </c>
      <c r="N45" s="1">
        <f t="shared" si="30"/>
        <v>0</v>
      </c>
      <c r="O45" s="1">
        <f t="shared" si="30"/>
        <v>0</v>
      </c>
      <c r="P45" s="1">
        <f t="shared" si="30"/>
        <v>0</v>
      </c>
    </row>
    <row r="46" spans="1:16" ht="15.95" customHeight="1" x14ac:dyDescent="0.25">
      <c r="A46" s="42"/>
      <c r="B46" s="39"/>
      <c r="C46" s="17" t="s">
        <v>15</v>
      </c>
      <c r="D46" s="9">
        <f>SUM(E46:P46)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ht="15.95" customHeight="1" x14ac:dyDescent="0.25">
      <c r="A47" s="42"/>
      <c r="B47" s="39"/>
      <c r="C47" s="17" t="s">
        <v>16</v>
      </c>
      <c r="D47" s="9">
        <f>SUM(E47:P47)</f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</row>
    <row r="48" spans="1:16" ht="15.95" customHeight="1" x14ac:dyDescent="0.25">
      <c r="A48" s="42"/>
      <c r="B48" s="39"/>
      <c r="C48" s="17" t="s">
        <v>25</v>
      </c>
      <c r="D48" s="9">
        <f t="shared" si="29"/>
        <v>1301.5</v>
      </c>
      <c r="E48" s="1">
        <v>1301.5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ht="15.95" customHeight="1" x14ac:dyDescent="0.25">
      <c r="A49" s="42"/>
      <c r="B49" s="39"/>
      <c r="C49" s="21" t="s">
        <v>26</v>
      </c>
      <c r="D49" s="9">
        <f>SUM(E49:P49)</f>
        <v>296.8</v>
      </c>
      <c r="E49" s="1">
        <v>296.8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</row>
    <row r="50" spans="1:16" ht="15.95" customHeight="1" x14ac:dyDescent="0.25">
      <c r="A50" s="39"/>
      <c r="B50" s="39"/>
      <c r="C50" s="17" t="s">
        <v>18</v>
      </c>
      <c r="D50" s="9">
        <f>SUM(E50:P50)</f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</row>
    <row r="51" spans="1:16" ht="15.95" customHeight="1" x14ac:dyDescent="0.25">
      <c r="A51" s="43" t="s">
        <v>27</v>
      </c>
      <c r="B51" s="44" t="s">
        <v>28</v>
      </c>
      <c r="C51" s="16" t="s">
        <v>1</v>
      </c>
      <c r="D51" s="9">
        <f>SUM(E51:P51)</f>
        <v>0</v>
      </c>
      <c r="E51" s="1">
        <f>SUM(E52:E55)</f>
        <v>0</v>
      </c>
      <c r="F51" s="1">
        <f t="shared" ref="F51:P51" si="31">SUM(F52:F55)</f>
        <v>0</v>
      </c>
      <c r="G51" s="1">
        <f t="shared" si="31"/>
        <v>0</v>
      </c>
      <c r="H51" s="1">
        <f t="shared" si="31"/>
        <v>0</v>
      </c>
      <c r="I51" s="1">
        <f t="shared" si="31"/>
        <v>0</v>
      </c>
      <c r="J51" s="1">
        <f t="shared" si="31"/>
        <v>0</v>
      </c>
      <c r="K51" s="1">
        <f t="shared" si="31"/>
        <v>0</v>
      </c>
      <c r="L51" s="1">
        <f t="shared" si="31"/>
        <v>0</v>
      </c>
      <c r="M51" s="1">
        <f t="shared" si="31"/>
        <v>0</v>
      </c>
      <c r="N51" s="1">
        <f t="shared" si="31"/>
        <v>0</v>
      </c>
      <c r="O51" s="1">
        <f t="shared" si="31"/>
        <v>0</v>
      </c>
      <c r="P51" s="1">
        <f t="shared" si="31"/>
        <v>0</v>
      </c>
    </row>
    <row r="52" spans="1:16" ht="15.95" customHeight="1" x14ac:dyDescent="0.25">
      <c r="A52" s="45"/>
      <c r="B52" s="44"/>
      <c r="C52" s="17" t="s">
        <v>15</v>
      </c>
      <c r="D52" s="9">
        <f t="shared" ref="D52:D55" si="32">SUM(E52:P52)</f>
        <v>0</v>
      </c>
      <c r="E52" s="1">
        <f>E57</f>
        <v>0</v>
      </c>
      <c r="F52" s="1">
        <f>F57</f>
        <v>0</v>
      </c>
      <c r="G52" s="1">
        <f>G57</f>
        <v>0</v>
      </c>
      <c r="H52" s="1">
        <f t="shared" ref="H52:L52" si="33">H57</f>
        <v>0</v>
      </c>
      <c r="I52" s="1">
        <f t="shared" si="33"/>
        <v>0</v>
      </c>
      <c r="J52" s="1">
        <f t="shared" si="33"/>
        <v>0</v>
      </c>
      <c r="K52" s="1">
        <f t="shared" si="33"/>
        <v>0</v>
      </c>
      <c r="L52" s="1">
        <f t="shared" si="33"/>
        <v>0</v>
      </c>
      <c r="M52" s="1">
        <f t="shared" ref="M52:P52" si="34">M57</f>
        <v>0</v>
      </c>
      <c r="N52" s="1">
        <f t="shared" si="34"/>
        <v>0</v>
      </c>
      <c r="O52" s="1">
        <f t="shared" si="34"/>
        <v>0</v>
      </c>
      <c r="P52" s="1">
        <f t="shared" si="34"/>
        <v>0</v>
      </c>
    </row>
    <row r="53" spans="1:16" ht="15.95" customHeight="1" x14ac:dyDescent="0.25">
      <c r="A53" s="45"/>
      <c r="B53" s="44"/>
      <c r="C53" s="17" t="s">
        <v>16</v>
      </c>
      <c r="D53" s="9">
        <f t="shared" si="32"/>
        <v>0</v>
      </c>
      <c r="E53" s="1">
        <f t="shared" ref="E53:L55" si="35">E58</f>
        <v>0</v>
      </c>
      <c r="F53" s="1">
        <f t="shared" si="35"/>
        <v>0</v>
      </c>
      <c r="G53" s="1">
        <f t="shared" si="35"/>
        <v>0</v>
      </c>
      <c r="H53" s="1">
        <f t="shared" si="35"/>
        <v>0</v>
      </c>
      <c r="I53" s="1">
        <f t="shared" si="35"/>
        <v>0</v>
      </c>
      <c r="J53" s="1">
        <f t="shared" si="35"/>
        <v>0</v>
      </c>
      <c r="K53" s="1">
        <f t="shared" si="35"/>
        <v>0</v>
      </c>
      <c r="L53" s="1">
        <f t="shared" si="35"/>
        <v>0</v>
      </c>
      <c r="M53" s="1">
        <f t="shared" ref="M53:P53" si="36">M58</f>
        <v>0</v>
      </c>
      <c r="N53" s="1">
        <f t="shared" si="36"/>
        <v>0</v>
      </c>
      <c r="O53" s="1">
        <f t="shared" si="36"/>
        <v>0</v>
      </c>
      <c r="P53" s="1">
        <f t="shared" si="36"/>
        <v>0</v>
      </c>
    </row>
    <row r="54" spans="1:16" ht="15.95" customHeight="1" x14ac:dyDescent="0.25">
      <c r="A54" s="45"/>
      <c r="B54" s="44"/>
      <c r="C54" s="17" t="s">
        <v>17</v>
      </c>
      <c r="D54" s="9">
        <f t="shared" si="32"/>
        <v>0</v>
      </c>
      <c r="E54" s="1">
        <f t="shared" si="35"/>
        <v>0</v>
      </c>
      <c r="F54" s="1">
        <f t="shared" si="35"/>
        <v>0</v>
      </c>
      <c r="G54" s="1">
        <f t="shared" si="35"/>
        <v>0</v>
      </c>
      <c r="H54" s="1">
        <f>H59</f>
        <v>0</v>
      </c>
      <c r="I54" s="1">
        <f t="shared" si="35"/>
        <v>0</v>
      </c>
      <c r="J54" s="1">
        <f t="shared" si="35"/>
        <v>0</v>
      </c>
      <c r="K54" s="1">
        <f t="shared" si="35"/>
        <v>0</v>
      </c>
      <c r="L54" s="1">
        <f t="shared" si="35"/>
        <v>0</v>
      </c>
      <c r="M54" s="1">
        <f t="shared" ref="M54:P54" si="37">M59</f>
        <v>0</v>
      </c>
      <c r="N54" s="1">
        <f t="shared" si="37"/>
        <v>0</v>
      </c>
      <c r="O54" s="1">
        <f t="shared" si="37"/>
        <v>0</v>
      </c>
      <c r="P54" s="1">
        <f t="shared" si="37"/>
        <v>0</v>
      </c>
    </row>
    <row r="55" spans="1:16" ht="15.95" customHeight="1" x14ac:dyDescent="0.25">
      <c r="A55" s="46"/>
      <c r="B55" s="44"/>
      <c r="C55" s="17" t="s">
        <v>18</v>
      </c>
      <c r="D55" s="9">
        <f t="shared" si="32"/>
        <v>0</v>
      </c>
      <c r="E55" s="1">
        <f t="shared" si="35"/>
        <v>0</v>
      </c>
      <c r="F55" s="1">
        <f t="shared" si="35"/>
        <v>0</v>
      </c>
      <c r="G55" s="1">
        <f t="shared" si="35"/>
        <v>0</v>
      </c>
      <c r="H55" s="1">
        <f t="shared" si="35"/>
        <v>0</v>
      </c>
      <c r="I55" s="1">
        <f t="shared" si="35"/>
        <v>0</v>
      </c>
      <c r="J55" s="1">
        <f t="shared" si="35"/>
        <v>0</v>
      </c>
      <c r="K55" s="1">
        <f t="shared" si="35"/>
        <v>0</v>
      </c>
      <c r="L55" s="1">
        <v>0</v>
      </c>
      <c r="M55" s="1">
        <f t="shared" ref="M55:P55" si="38">M60</f>
        <v>0</v>
      </c>
      <c r="N55" s="1">
        <f t="shared" si="38"/>
        <v>0</v>
      </c>
      <c r="O55" s="1">
        <f t="shared" si="38"/>
        <v>0</v>
      </c>
      <c r="P55" s="1">
        <f t="shared" si="38"/>
        <v>0</v>
      </c>
    </row>
    <row r="56" spans="1:16" ht="15.95" customHeight="1" x14ac:dyDescent="0.25">
      <c r="A56" s="41" t="s">
        <v>72</v>
      </c>
      <c r="B56" s="63" t="s">
        <v>139</v>
      </c>
      <c r="C56" s="16" t="s">
        <v>1</v>
      </c>
      <c r="D56" s="9">
        <f>SUM(E56:P56)</f>
        <v>0</v>
      </c>
      <c r="E56" s="1">
        <f>SUM(E57:E60)</f>
        <v>0</v>
      </c>
      <c r="F56" s="1">
        <f t="shared" ref="F56:P56" si="39">SUM(F57:F60)</f>
        <v>0</v>
      </c>
      <c r="G56" s="1">
        <f t="shared" si="39"/>
        <v>0</v>
      </c>
      <c r="H56" s="1">
        <f t="shared" si="39"/>
        <v>0</v>
      </c>
      <c r="I56" s="1">
        <f t="shared" si="39"/>
        <v>0</v>
      </c>
      <c r="J56" s="1">
        <f t="shared" si="39"/>
        <v>0</v>
      </c>
      <c r="K56" s="1">
        <f t="shared" si="39"/>
        <v>0</v>
      </c>
      <c r="L56" s="1">
        <f t="shared" si="39"/>
        <v>0</v>
      </c>
      <c r="M56" s="1">
        <f t="shared" si="39"/>
        <v>0</v>
      </c>
      <c r="N56" s="1">
        <f t="shared" si="39"/>
        <v>0</v>
      </c>
      <c r="O56" s="1">
        <f t="shared" si="39"/>
        <v>0</v>
      </c>
      <c r="P56" s="1">
        <f t="shared" si="39"/>
        <v>0</v>
      </c>
    </row>
    <row r="57" spans="1:16" ht="15.95" customHeight="1" x14ac:dyDescent="0.25">
      <c r="A57" s="41"/>
      <c r="B57" s="39"/>
      <c r="C57" s="17" t="s">
        <v>15</v>
      </c>
      <c r="D57" s="9">
        <f t="shared" ref="D57:D59" si="40">SUM(E57:P57)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</row>
    <row r="58" spans="1:16" ht="15.95" customHeight="1" x14ac:dyDescent="0.25">
      <c r="A58" s="41"/>
      <c r="B58" s="39"/>
      <c r="C58" s="17" t="s">
        <v>16</v>
      </c>
      <c r="D58" s="9">
        <f t="shared" si="40"/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1:16" ht="15.95" customHeight="1" x14ac:dyDescent="0.25">
      <c r="A59" s="41"/>
      <c r="B59" s="39"/>
      <c r="C59" s="17" t="s">
        <v>17</v>
      </c>
      <c r="D59" s="9">
        <f t="shared" si="40"/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</row>
    <row r="60" spans="1:16" ht="15.95" customHeight="1" x14ac:dyDescent="0.25">
      <c r="A60" s="39"/>
      <c r="B60" s="39"/>
      <c r="C60" s="17" t="s">
        <v>18</v>
      </c>
      <c r="D60" s="9">
        <f>SUM(E60:P60)</f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</row>
    <row r="61" spans="1:16" s="7" customFormat="1" ht="15.95" customHeight="1" x14ac:dyDescent="0.25">
      <c r="A61" s="44" t="s">
        <v>73</v>
      </c>
      <c r="B61" s="44" t="s">
        <v>44</v>
      </c>
      <c r="C61" s="16" t="s">
        <v>1</v>
      </c>
      <c r="D61" s="9">
        <f>SUM(E61:P61)</f>
        <v>3975899.9</v>
      </c>
      <c r="E61" s="1">
        <f>E62+E63+E65+E67</f>
        <v>0</v>
      </c>
      <c r="F61" s="1">
        <f t="shared" ref="F61:P61" si="41">F62+F63+F65+F67</f>
        <v>2000</v>
      </c>
      <c r="G61" s="1">
        <f t="shared" si="41"/>
        <v>700</v>
      </c>
      <c r="H61" s="1">
        <f t="shared" si="41"/>
        <v>200</v>
      </c>
      <c r="I61" s="1">
        <f t="shared" si="41"/>
        <v>1238.5999999999999</v>
      </c>
      <c r="J61" s="1">
        <f t="shared" si="41"/>
        <v>800950</v>
      </c>
      <c r="K61" s="1">
        <f t="shared" si="41"/>
        <v>300500</v>
      </c>
      <c r="L61" s="1">
        <f t="shared" si="41"/>
        <v>375979.8</v>
      </c>
      <c r="M61" s="1">
        <f>M62+M63+M65+M67</f>
        <v>1258750.3999999999</v>
      </c>
      <c r="N61" s="1">
        <f>N62+N63+N65+N67</f>
        <v>1235581.1000000001</v>
      </c>
      <c r="O61" s="1">
        <f t="shared" si="41"/>
        <v>0</v>
      </c>
      <c r="P61" s="1">
        <f t="shared" si="41"/>
        <v>0</v>
      </c>
    </row>
    <row r="62" spans="1:16" s="7" customFormat="1" ht="15.95" customHeight="1" x14ac:dyDescent="0.25">
      <c r="A62" s="44"/>
      <c r="B62" s="44"/>
      <c r="C62" s="17" t="s">
        <v>15</v>
      </c>
      <c r="D62" s="9">
        <f t="shared" ref="D62:D66" si="42">SUM(E62:P62)</f>
        <v>1495622</v>
      </c>
      <c r="E62" s="1">
        <f>E69+E77+E82+E87+E94+E104</f>
        <v>0</v>
      </c>
      <c r="F62" s="1">
        <f t="shared" ref="F62:P62" si="43">F69+F77+F82+F87+F94+F104</f>
        <v>0</v>
      </c>
      <c r="G62" s="1">
        <f t="shared" si="43"/>
        <v>0</v>
      </c>
      <c r="H62" s="1">
        <f t="shared" si="43"/>
        <v>0</v>
      </c>
      <c r="I62" s="1">
        <f t="shared" si="43"/>
        <v>0</v>
      </c>
      <c r="J62" s="1">
        <f t="shared" si="43"/>
        <v>0</v>
      </c>
      <c r="K62" s="1">
        <f t="shared" si="43"/>
        <v>0</v>
      </c>
      <c r="L62" s="1">
        <f t="shared" si="43"/>
        <v>0</v>
      </c>
      <c r="M62" s="1">
        <f t="shared" si="43"/>
        <v>875000</v>
      </c>
      <c r="N62" s="1">
        <f>N69+N77+N82+N87+N94+N104+N114</f>
        <v>620622</v>
      </c>
      <c r="O62" s="1">
        <f t="shared" si="43"/>
        <v>0</v>
      </c>
      <c r="P62" s="1">
        <f t="shared" si="43"/>
        <v>0</v>
      </c>
    </row>
    <row r="63" spans="1:16" s="7" customFormat="1" ht="15.95" customHeight="1" x14ac:dyDescent="0.25">
      <c r="A63" s="44"/>
      <c r="B63" s="44"/>
      <c r="C63" s="17" t="s">
        <v>122</v>
      </c>
      <c r="D63" s="9">
        <f t="shared" si="42"/>
        <v>2340431.2000000002</v>
      </c>
      <c r="E63" s="1">
        <f>E70+E78+E83+E88+E95+E105</f>
        <v>0</v>
      </c>
      <c r="F63" s="1">
        <f t="shared" ref="F63:P63" si="44">F70+F78+F83+F88+F95+F105</f>
        <v>0</v>
      </c>
      <c r="G63" s="1">
        <f t="shared" si="44"/>
        <v>0</v>
      </c>
      <c r="H63" s="1">
        <f t="shared" si="44"/>
        <v>0</v>
      </c>
      <c r="I63" s="1">
        <f t="shared" si="44"/>
        <v>0</v>
      </c>
      <c r="J63" s="1">
        <f t="shared" si="44"/>
        <v>752000</v>
      </c>
      <c r="K63" s="1">
        <f t="shared" si="44"/>
        <v>282000</v>
      </c>
      <c r="L63" s="1">
        <f t="shared" si="44"/>
        <v>353421</v>
      </c>
      <c r="M63" s="1">
        <f t="shared" si="44"/>
        <v>361768.2</v>
      </c>
      <c r="N63" s="1">
        <f>N70+N78+N83+N88+N95+N105+N115</f>
        <v>591242</v>
      </c>
      <c r="O63" s="1">
        <f t="shared" si="44"/>
        <v>0</v>
      </c>
      <c r="P63" s="1">
        <f t="shared" si="44"/>
        <v>0</v>
      </c>
    </row>
    <row r="64" spans="1:16" s="7" customFormat="1" ht="32.25" customHeight="1" x14ac:dyDescent="0.25">
      <c r="A64" s="44"/>
      <c r="B64" s="44"/>
      <c r="C64" s="21" t="s">
        <v>121</v>
      </c>
      <c r="D64" s="9">
        <f>SUM(E64:P64)</f>
        <v>599388.80000000005</v>
      </c>
      <c r="E64" s="9">
        <f>E89</f>
        <v>0</v>
      </c>
      <c r="F64" s="9">
        <f t="shared" ref="F64:P64" si="45">F89</f>
        <v>0</v>
      </c>
      <c r="G64" s="9">
        <f t="shared" si="45"/>
        <v>0</v>
      </c>
      <c r="H64" s="9">
        <f t="shared" si="45"/>
        <v>0</v>
      </c>
      <c r="I64" s="9">
        <f t="shared" si="45"/>
        <v>0</v>
      </c>
      <c r="J64" s="9">
        <f t="shared" si="45"/>
        <v>0</v>
      </c>
      <c r="K64" s="9">
        <f t="shared" si="45"/>
        <v>0</v>
      </c>
      <c r="L64" s="9">
        <f t="shared" si="45"/>
        <v>165421</v>
      </c>
      <c r="M64" s="9">
        <f t="shared" si="45"/>
        <v>220376.2</v>
      </c>
      <c r="N64" s="9">
        <f t="shared" si="45"/>
        <v>213591.6</v>
      </c>
      <c r="O64" s="9">
        <f t="shared" si="45"/>
        <v>0</v>
      </c>
      <c r="P64" s="9">
        <f t="shared" si="45"/>
        <v>0</v>
      </c>
    </row>
    <row r="65" spans="1:17" s="7" customFormat="1" ht="15.95" customHeight="1" x14ac:dyDescent="0.25">
      <c r="A65" s="44"/>
      <c r="B65" s="44"/>
      <c r="C65" s="17" t="s">
        <v>25</v>
      </c>
      <c r="D65" s="9">
        <f t="shared" si="42"/>
        <v>134646.70000000001</v>
      </c>
      <c r="E65" s="1">
        <f>E71+E79+E84+E90+E96+E106</f>
        <v>0</v>
      </c>
      <c r="F65" s="1">
        <f t="shared" ref="F65:P65" si="46">F71+F79+F84+F90+F96+F106</f>
        <v>0</v>
      </c>
      <c r="G65" s="1">
        <f t="shared" si="46"/>
        <v>0</v>
      </c>
      <c r="H65" s="1">
        <f t="shared" si="46"/>
        <v>0</v>
      </c>
      <c r="I65" s="1">
        <f t="shared" si="46"/>
        <v>388.6</v>
      </c>
      <c r="J65" s="1">
        <f t="shared" si="46"/>
        <v>48000</v>
      </c>
      <c r="K65" s="1">
        <f t="shared" si="46"/>
        <v>18000</v>
      </c>
      <c r="L65" s="1">
        <f t="shared" si="46"/>
        <v>22558.799999999999</v>
      </c>
      <c r="M65" s="1">
        <f t="shared" si="46"/>
        <v>21982.2</v>
      </c>
      <c r="N65" s="1">
        <f>N71+N79+N84+N90+N96+N106+N116</f>
        <v>23717.1</v>
      </c>
      <c r="O65" s="1">
        <f t="shared" si="46"/>
        <v>0</v>
      </c>
      <c r="P65" s="1">
        <f t="shared" si="46"/>
        <v>0</v>
      </c>
    </row>
    <row r="66" spans="1:17" s="7" customFormat="1" ht="33" customHeight="1" x14ac:dyDescent="0.25">
      <c r="A66" s="44"/>
      <c r="B66" s="44"/>
      <c r="C66" s="21" t="s">
        <v>121</v>
      </c>
      <c r="D66" s="9">
        <f t="shared" si="42"/>
        <v>38258.9</v>
      </c>
      <c r="E66" s="9">
        <f>E91</f>
        <v>0</v>
      </c>
      <c r="F66" s="9">
        <f t="shared" ref="F66:P66" si="47">F91</f>
        <v>0</v>
      </c>
      <c r="G66" s="9">
        <f t="shared" si="47"/>
        <v>0</v>
      </c>
      <c r="H66" s="9">
        <f t="shared" si="47"/>
        <v>0</v>
      </c>
      <c r="I66" s="9">
        <f t="shared" si="47"/>
        <v>0</v>
      </c>
      <c r="J66" s="9">
        <f t="shared" si="47"/>
        <v>0</v>
      </c>
      <c r="K66" s="9">
        <f t="shared" si="47"/>
        <v>0</v>
      </c>
      <c r="L66" s="9">
        <f t="shared" si="47"/>
        <v>10558.8</v>
      </c>
      <c r="M66" s="9">
        <f t="shared" si="47"/>
        <v>14066.6</v>
      </c>
      <c r="N66" s="9">
        <f t="shared" si="47"/>
        <v>13633.5</v>
      </c>
      <c r="O66" s="9">
        <f t="shared" si="47"/>
        <v>0</v>
      </c>
      <c r="P66" s="9">
        <f t="shared" si="47"/>
        <v>0</v>
      </c>
    </row>
    <row r="67" spans="1:17" s="7" customFormat="1" ht="15.95" customHeight="1" x14ac:dyDescent="0.25">
      <c r="A67" s="44"/>
      <c r="B67" s="44"/>
      <c r="C67" s="17" t="s">
        <v>18</v>
      </c>
      <c r="D67" s="9">
        <f>SUM(E67:P67)</f>
        <v>5200</v>
      </c>
      <c r="E67" s="1">
        <f>E72+E80+E85+E92+E97+E107</f>
        <v>0</v>
      </c>
      <c r="F67" s="1">
        <f t="shared" ref="F67:P67" si="48">F72+F80+F85+F92+F97+F107</f>
        <v>2000</v>
      </c>
      <c r="G67" s="1">
        <f t="shared" si="48"/>
        <v>700</v>
      </c>
      <c r="H67" s="1">
        <f t="shared" si="48"/>
        <v>200</v>
      </c>
      <c r="I67" s="1">
        <f t="shared" si="48"/>
        <v>850</v>
      </c>
      <c r="J67" s="1">
        <f t="shared" si="48"/>
        <v>950</v>
      </c>
      <c r="K67" s="1">
        <f t="shared" si="48"/>
        <v>500</v>
      </c>
      <c r="L67" s="1">
        <f t="shared" si="48"/>
        <v>0</v>
      </c>
      <c r="M67" s="1">
        <f t="shared" si="48"/>
        <v>0</v>
      </c>
      <c r="N67" s="1">
        <f t="shared" si="48"/>
        <v>0</v>
      </c>
      <c r="O67" s="1">
        <f t="shared" si="48"/>
        <v>0</v>
      </c>
      <c r="P67" s="1">
        <f t="shared" si="48"/>
        <v>0</v>
      </c>
    </row>
    <row r="68" spans="1:17" s="7" customFormat="1" ht="15.95" customHeight="1" x14ac:dyDescent="0.25">
      <c r="A68" s="36" t="s">
        <v>74</v>
      </c>
      <c r="B68" s="38" t="s">
        <v>109</v>
      </c>
      <c r="C68" s="16" t="s">
        <v>1</v>
      </c>
      <c r="D68" s="9">
        <f>SUM(E68:P68)</f>
        <v>5200</v>
      </c>
      <c r="E68" s="1">
        <f>SUM(E69:E72)</f>
        <v>0</v>
      </c>
      <c r="F68" s="1">
        <f t="shared" ref="F68:O68" si="49">SUM(F69:F72)</f>
        <v>2000</v>
      </c>
      <c r="G68" s="1">
        <f t="shared" si="49"/>
        <v>700</v>
      </c>
      <c r="H68" s="1">
        <f t="shared" si="49"/>
        <v>200</v>
      </c>
      <c r="I68" s="1">
        <f t="shared" si="49"/>
        <v>850</v>
      </c>
      <c r="J68" s="1">
        <f t="shared" si="49"/>
        <v>950</v>
      </c>
      <c r="K68" s="1">
        <f t="shared" si="49"/>
        <v>500</v>
      </c>
      <c r="L68" s="1">
        <f t="shared" si="49"/>
        <v>0</v>
      </c>
      <c r="M68" s="1">
        <f t="shared" si="49"/>
        <v>0</v>
      </c>
      <c r="N68" s="1">
        <f t="shared" si="49"/>
        <v>0</v>
      </c>
      <c r="O68" s="1">
        <f t="shared" si="49"/>
        <v>0</v>
      </c>
      <c r="P68" s="1">
        <f>SUM(P69:P72)</f>
        <v>0</v>
      </c>
    </row>
    <row r="69" spans="1:17" s="7" customFormat="1" ht="15.95" customHeight="1" x14ac:dyDescent="0.25">
      <c r="A69" s="37"/>
      <c r="B69" s="39"/>
      <c r="C69" s="17" t="s">
        <v>15</v>
      </c>
      <c r="D69" s="9">
        <f t="shared" ref="D69:D72" si="50">SUM(E69:P69)</f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</row>
    <row r="70" spans="1:17" s="7" customFormat="1" ht="15.95" customHeight="1" x14ac:dyDescent="0.25">
      <c r="A70" s="37"/>
      <c r="B70" s="39"/>
      <c r="C70" s="17" t="s">
        <v>16</v>
      </c>
      <c r="D70" s="9">
        <f>SUM(E70:P70)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</row>
    <row r="71" spans="1:17" s="7" customFormat="1" ht="15.95" customHeight="1" x14ac:dyDescent="0.25">
      <c r="A71" s="37"/>
      <c r="B71" s="39"/>
      <c r="C71" s="17" t="s">
        <v>17</v>
      </c>
      <c r="D71" s="9">
        <f t="shared" si="50"/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</row>
    <row r="72" spans="1:17" s="7" customFormat="1" ht="15.95" customHeight="1" x14ac:dyDescent="0.25">
      <c r="A72" s="37"/>
      <c r="B72" s="39"/>
      <c r="C72" s="17" t="s">
        <v>18</v>
      </c>
      <c r="D72" s="9">
        <f t="shared" si="50"/>
        <v>5200</v>
      </c>
      <c r="E72" s="9">
        <v>0</v>
      </c>
      <c r="F72" s="1">
        <v>2000</v>
      </c>
      <c r="G72" s="1">
        <v>700</v>
      </c>
      <c r="H72" s="1">
        <v>200</v>
      </c>
      <c r="I72" s="1">
        <v>850</v>
      </c>
      <c r="J72" s="1">
        <v>950</v>
      </c>
      <c r="K72" s="1">
        <v>500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</row>
    <row r="73" spans="1:17" s="7" customFormat="1" ht="55.5" customHeight="1" x14ac:dyDescent="0.25">
      <c r="A73" s="30" t="s">
        <v>75</v>
      </c>
      <c r="B73" s="30" t="s">
        <v>54</v>
      </c>
      <c r="C73" s="31" t="s">
        <v>45</v>
      </c>
      <c r="D73" s="9">
        <f>SUM(E73:P73)</f>
        <v>0</v>
      </c>
      <c r="E73" s="9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</row>
    <row r="74" spans="1:17" s="7" customFormat="1" ht="65.25" customHeight="1" x14ac:dyDescent="0.25">
      <c r="A74" s="30" t="s">
        <v>76</v>
      </c>
      <c r="B74" s="30" t="s">
        <v>48</v>
      </c>
      <c r="C74" s="31" t="s">
        <v>45</v>
      </c>
      <c r="D74" s="9">
        <f>SUM(E74:P74)</f>
        <v>0</v>
      </c>
      <c r="E74" s="9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</row>
    <row r="75" spans="1:17" s="7" customFormat="1" ht="39.75" customHeight="1" x14ac:dyDescent="0.25">
      <c r="A75" s="30" t="s">
        <v>77</v>
      </c>
      <c r="B75" s="30" t="s">
        <v>47</v>
      </c>
      <c r="C75" s="31" t="s">
        <v>45</v>
      </c>
      <c r="D75" s="9">
        <f>SUM(E75:P75)</f>
        <v>0</v>
      </c>
      <c r="E75" s="9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</row>
    <row r="76" spans="1:17" s="7" customFormat="1" ht="15.95" customHeight="1" x14ac:dyDescent="0.4">
      <c r="A76" s="55" t="s">
        <v>78</v>
      </c>
      <c r="B76" s="38" t="s">
        <v>49</v>
      </c>
      <c r="C76" s="34" t="s">
        <v>1</v>
      </c>
      <c r="D76" s="9">
        <f>SUM(E76:P76)</f>
        <v>350</v>
      </c>
      <c r="E76" s="1">
        <f>SUM(E77:E80)</f>
        <v>0</v>
      </c>
      <c r="F76" s="1">
        <f t="shared" ref="F76:P76" si="51">SUM(F77:F80)</f>
        <v>0</v>
      </c>
      <c r="G76" s="1">
        <f t="shared" si="51"/>
        <v>0</v>
      </c>
      <c r="H76" s="1">
        <f t="shared" si="51"/>
        <v>0</v>
      </c>
      <c r="I76" s="1">
        <f t="shared" si="51"/>
        <v>350</v>
      </c>
      <c r="J76" s="1">
        <f t="shared" si="51"/>
        <v>0</v>
      </c>
      <c r="K76" s="1">
        <f t="shared" si="51"/>
        <v>0</v>
      </c>
      <c r="L76" s="1">
        <f t="shared" si="51"/>
        <v>0</v>
      </c>
      <c r="M76" s="1">
        <f t="shared" si="51"/>
        <v>0</v>
      </c>
      <c r="N76" s="1">
        <f t="shared" si="51"/>
        <v>0</v>
      </c>
      <c r="O76" s="1">
        <f t="shared" si="51"/>
        <v>0</v>
      </c>
      <c r="P76" s="1">
        <f t="shared" si="51"/>
        <v>0</v>
      </c>
      <c r="Q76" s="29"/>
    </row>
    <row r="77" spans="1:17" s="7" customFormat="1" ht="15.95" customHeight="1" x14ac:dyDescent="0.25">
      <c r="A77" s="56"/>
      <c r="B77" s="39"/>
      <c r="C77" s="17" t="s">
        <v>15</v>
      </c>
      <c r="D77" s="9">
        <f t="shared" ref="D77:D90" si="52">SUM(E77:P77)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</row>
    <row r="78" spans="1:17" s="7" customFormat="1" ht="15.95" customHeight="1" x14ac:dyDescent="0.25">
      <c r="A78" s="56"/>
      <c r="B78" s="39"/>
      <c r="C78" s="17" t="s">
        <v>16</v>
      </c>
      <c r="D78" s="9">
        <f t="shared" si="52"/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</row>
    <row r="79" spans="1:17" s="7" customFormat="1" ht="15.95" customHeight="1" x14ac:dyDescent="0.25">
      <c r="A79" s="56"/>
      <c r="B79" s="39"/>
      <c r="C79" s="17" t="s">
        <v>17</v>
      </c>
      <c r="D79" s="9">
        <f t="shared" si="52"/>
        <v>350</v>
      </c>
      <c r="E79" s="1">
        <v>0</v>
      </c>
      <c r="F79" s="1">
        <v>0</v>
      </c>
      <c r="G79" s="1">
        <v>0</v>
      </c>
      <c r="H79" s="1">
        <v>0</v>
      </c>
      <c r="I79" s="1">
        <v>350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</row>
    <row r="80" spans="1:17" s="7" customFormat="1" ht="15.95" customHeight="1" x14ac:dyDescent="0.25">
      <c r="A80" s="57"/>
      <c r="B80" s="39"/>
      <c r="C80" s="17" t="s">
        <v>18</v>
      </c>
      <c r="D80" s="9">
        <f t="shared" si="52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</row>
    <row r="81" spans="1:21" s="7" customFormat="1" ht="40.5" customHeight="1" x14ac:dyDescent="0.25">
      <c r="A81" s="36" t="s">
        <v>61</v>
      </c>
      <c r="B81" s="38" t="s">
        <v>60</v>
      </c>
      <c r="C81" s="16" t="s">
        <v>1</v>
      </c>
      <c r="D81" s="9">
        <f t="shared" si="52"/>
        <v>38.6</v>
      </c>
      <c r="E81" s="1">
        <f>SUM(E82:E85)</f>
        <v>0</v>
      </c>
      <c r="F81" s="1">
        <f t="shared" ref="F81:P81" si="53">SUM(F82:F85)</f>
        <v>0</v>
      </c>
      <c r="G81" s="1">
        <f t="shared" si="53"/>
        <v>0</v>
      </c>
      <c r="H81" s="1">
        <f t="shared" si="53"/>
        <v>0</v>
      </c>
      <c r="I81" s="1">
        <f t="shared" si="53"/>
        <v>38.6</v>
      </c>
      <c r="J81" s="1">
        <f t="shared" si="53"/>
        <v>0</v>
      </c>
      <c r="K81" s="1">
        <f t="shared" si="53"/>
        <v>0</v>
      </c>
      <c r="L81" s="1">
        <f t="shared" si="53"/>
        <v>0</v>
      </c>
      <c r="M81" s="1">
        <f t="shared" si="53"/>
        <v>0</v>
      </c>
      <c r="N81" s="1">
        <f t="shared" si="53"/>
        <v>0</v>
      </c>
      <c r="O81" s="1">
        <f t="shared" si="53"/>
        <v>0</v>
      </c>
      <c r="P81" s="1">
        <f t="shared" si="53"/>
        <v>0</v>
      </c>
    </row>
    <row r="82" spans="1:21" s="7" customFormat="1" ht="15.95" customHeight="1" x14ac:dyDescent="0.25">
      <c r="A82" s="37"/>
      <c r="B82" s="39"/>
      <c r="C82" s="17" t="s">
        <v>15</v>
      </c>
      <c r="D82" s="9">
        <f t="shared" si="52"/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</row>
    <row r="83" spans="1:21" s="7" customFormat="1" ht="15.95" customHeight="1" x14ac:dyDescent="0.25">
      <c r="A83" s="37"/>
      <c r="B83" s="39"/>
      <c r="C83" s="17" t="s">
        <v>16</v>
      </c>
      <c r="D83" s="9">
        <f t="shared" si="52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</row>
    <row r="84" spans="1:21" s="7" customFormat="1" ht="15.95" customHeight="1" x14ac:dyDescent="0.25">
      <c r="A84" s="37"/>
      <c r="B84" s="39"/>
      <c r="C84" s="17" t="s">
        <v>17</v>
      </c>
      <c r="D84" s="9">
        <f t="shared" si="52"/>
        <v>38.6</v>
      </c>
      <c r="E84" s="1">
        <v>0</v>
      </c>
      <c r="F84" s="1">
        <v>0</v>
      </c>
      <c r="G84" s="1">
        <v>0</v>
      </c>
      <c r="H84" s="1">
        <v>0</v>
      </c>
      <c r="I84" s="1">
        <v>38.6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</row>
    <row r="85" spans="1:21" s="7" customFormat="1" ht="15.95" customHeight="1" x14ac:dyDescent="0.25">
      <c r="A85" s="37"/>
      <c r="B85" s="39"/>
      <c r="C85" s="17" t="s">
        <v>18</v>
      </c>
      <c r="D85" s="9">
        <f t="shared" si="52"/>
        <v>0</v>
      </c>
      <c r="E85" s="9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</row>
    <row r="86" spans="1:21" s="7" customFormat="1" ht="15.75" customHeight="1" x14ac:dyDescent="0.25">
      <c r="A86" s="36" t="s">
        <v>62</v>
      </c>
      <c r="B86" s="38" t="s">
        <v>70</v>
      </c>
      <c r="C86" s="16" t="s">
        <v>1</v>
      </c>
      <c r="D86" s="9">
        <f>SUM(E86:P86)</f>
        <v>2069574.4000000001</v>
      </c>
      <c r="E86" s="1">
        <f>E87+E88+E90+E92</f>
        <v>0</v>
      </c>
      <c r="F86" s="1">
        <f t="shared" ref="F86:P86" si="54">F87+F88+F90+F92</f>
        <v>0</v>
      </c>
      <c r="G86" s="1">
        <f t="shared" si="54"/>
        <v>0</v>
      </c>
      <c r="H86" s="1">
        <f t="shared" si="54"/>
        <v>0</v>
      </c>
      <c r="I86" s="1">
        <f t="shared" si="54"/>
        <v>0</v>
      </c>
      <c r="J86" s="1">
        <f t="shared" si="54"/>
        <v>800000</v>
      </c>
      <c r="K86" s="1">
        <f t="shared" si="54"/>
        <v>300000</v>
      </c>
      <c r="L86" s="1">
        <f t="shared" si="54"/>
        <v>375979.8</v>
      </c>
      <c r="M86" s="1">
        <f t="shared" si="54"/>
        <v>366369.5</v>
      </c>
      <c r="N86" s="1">
        <f t="shared" si="54"/>
        <v>227225.1</v>
      </c>
      <c r="O86" s="1">
        <f t="shared" si="54"/>
        <v>0</v>
      </c>
      <c r="P86" s="1">
        <f t="shared" si="54"/>
        <v>0</v>
      </c>
    </row>
    <row r="87" spans="1:21" s="7" customFormat="1" ht="15.95" customHeight="1" x14ac:dyDescent="0.25">
      <c r="A87" s="37"/>
      <c r="B87" s="39"/>
      <c r="C87" s="17" t="s">
        <v>15</v>
      </c>
      <c r="D87" s="9">
        <f t="shared" si="52"/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</row>
    <row r="88" spans="1:21" s="7" customFormat="1" ht="15.95" customHeight="1" x14ac:dyDescent="0.25">
      <c r="A88" s="37"/>
      <c r="B88" s="39"/>
      <c r="C88" s="17" t="s">
        <v>122</v>
      </c>
      <c r="D88" s="9">
        <f t="shared" si="52"/>
        <v>1945399.9000000001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752000</v>
      </c>
      <c r="K88" s="1">
        <v>282000</v>
      </c>
      <c r="L88" s="1">
        <v>353421</v>
      </c>
      <c r="M88" s="1">
        <v>344387.3</v>
      </c>
      <c r="N88" s="1">
        <v>213591.6</v>
      </c>
      <c r="O88" s="1">
        <v>0</v>
      </c>
      <c r="P88" s="1">
        <v>0</v>
      </c>
    </row>
    <row r="89" spans="1:21" s="7" customFormat="1" ht="32.25" customHeight="1" x14ac:dyDescent="0.25">
      <c r="A89" s="37"/>
      <c r="B89" s="39"/>
      <c r="C89" s="21" t="s">
        <v>121</v>
      </c>
      <c r="D89" s="9">
        <f t="shared" si="52"/>
        <v>599388.80000000005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165421</v>
      </c>
      <c r="M89" s="1">
        <v>220376.2</v>
      </c>
      <c r="N89" s="1">
        <v>213591.6</v>
      </c>
      <c r="O89" s="1">
        <v>0</v>
      </c>
      <c r="P89" s="1">
        <v>0</v>
      </c>
      <c r="U89" s="20"/>
    </row>
    <row r="90" spans="1:21" s="7" customFormat="1" ht="15.95" customHeight="1" x14ac:dyDescent="0.25">
      <c r="A90" s="37"/>
      <c r="B90" s="39"/>
      <c r="C90" s="17" t="s">
        <v>25</v>
      </c>
      <c r="D90" s="9">
        <f t="shared" si="52"/>
        <v>124174.5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48000</v>
      </c>
      <c r="K90" s="1">
        <v>18000</v>
      </c>
      <c r="L90" s="1">
        <v>22558.799999999999</v>
      </c>
      <c r="M90" s="1">
        <v>21982.2</v>
      </c>
      <c r="N90" s="1">
        <v>13633.5</v>
      </c>
      <c r="O90" s="1">
        <v>0</v>
      </c>
      <c r="P90" s="1">
        <v>0</v>
      </c>
      <c r="U90" s="20"/>
    </row>
    <row r="91" spans="1:21" s="7" customFormat="1" ht="30.75" customHeight="1" x14ac:dyDescent="0.25">
      <c r="A91" s="37"/>
      <c r="B91" s="39"/>
      <c r="C91" s="21" t="s">
        <v>121</v>
      </c>
      <c r="D91" s="9">
        <f>SUM(E91:P91)</f>
        <v>38258.9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10558.8</v>
      </c>
      <c r="M91" s="1">
        <v>14066.6</v>
      </c>
      <c r="N91" s="1">
        <v>13633.5</v>
      </c>
      <c r="O91" s="1">
        <v>0</v>
      </c>
      <c r="P91" s="1">
        <v>0</v>
      </c>
    </row>
    <row r="92" spans="1:21" s="7" customFormat="1" ht="15.95" customHeight="1" x14ac:dyDescent="0.25">
      <c r="A92" s="37"/>
      <c r="B92" s="39"/>
      <c r="C92" s="17" t="s">
        <v>18</v>
      </c>
      <c r="D92" s="9">
        <f>SUM(E92:P92)</f>
        <v>0</v>
      </c>
      <c r="E92" s="9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</row>
    <row r="93" spans="1:21" s="7" customFormat="1" ht="24" customHeight="1" x14ac:dyDescent="0.25">
      <c r="A93" s="36" t="s">
        <v>128</v>
      </c>
      <c r="B93" s="38" t="s">
        <v>140</v>
      </c>
      <c r="C93" s="16" t="s">
        <v>1</v>
      </c>
      <c r="D93" s="9">
        <f>SUM(E93:P93)</f>
        <v>875000</v>
      </c>
      <c r="E93" s="9">
        <f>SUM(E94:E97)</f>
        <v>0</v>
      </c>
      <c r="F93" s="9">
        <f t="shared" ref="F93:P93" si="55">SUM(F94:F97)</f>
        <v>0</v>
      </c>
      <c r="G93" s="9">
        <f t="shared" si="55"/>
        <v>0</v>
      </c>
      <c r="H93" s="9">
        <f t="shared" si="55"/>
        <v>0</v>
      </c>
      <c r="I93" s="9">
        <f t="shared" si="55"/>
        <v>0</v>
      </c>
      <c r="J93" s="9">
        <f t="shared" si="55"/>
        <v>0</v>
      </c>
      <c r="K93" s="9">
        <f t="shared" si="55"/>
        <v>0</v>
      </c>
      <c r="L93" s="9">
        <f t="shared" si="55"/>
        <v>0</v>
      </c>
      <c r="M93" s="9">
        <f t="shared" si="55"/>
        <v>875000</v>
      </c>
      <c r="N93" s="9">
        <f t="shared" si="55"/>
        <v>0</v>
      </c>
      <c r="O93" s="9">
        <f t="shared" si="55"/>
        <v>0</v>
      </c>
      <c r="P93" s="9">
        <f t="shared" si="55"/>
        <v>0</v>
      </c>
    </row>
    <row r="94" spans="1:21" s="7" customFormat="1" ht="24" customHeight="1" x14ac:dyDescent="0.25">
      <c r="A94" s="37"/>
      <c r="B94" s="39"/>
      <c r="C94" s="17" t="s">
        <v>15</v>
      </c>
      <c r="D94" s="9">
        <f t="shared" ref="D94:D97" si="56">SUM(E94:P94)</f>
        <v>875000</v>
      </c>
      <c r="E94" s="9">
        <f>E99</f>
        <v>0</v>
      </c>
      <c r="F94" s="9">
        <f>F99</f>
        <v>0</v>
      </c>
      <c r="G94" s="9">
        <f t="shared" ref="G94:P94" si="57">G99</f>
        <v>0</v>
      </c>
      <c r="H94" s="9">
        <f t="shared" si="57"/>
        <v>0</v>
      </c>
      <c r="I94" s="9">
        <f t="shared" si="57"/>
        <v>0</v>
      </c>
      <c r="J94" s="9">
        <f t="shared" si="57"/>
        <v>0</v>
      </c>
      <c r="K94" s="9">
        <f t="shared" si="57"/>
        <v>0</v>
      </c>
      <c r="L94" s="9">
        <f t="shared" si="57"/>
        <v>0</v>
      </c>
      <c r="M94" s="9">
        <f>M99</f>
        <v>875000</v>
      </c>
      <c r="N94" s="9">
        <f>N99</f>
        <v>0</v>
      </c>
      <c r="O94" s="9">
        <f t="shared" si="57"/>
        <v>0</v>
      </c>
      <c r="P94" s="9">
        <f t="shared" si="57"/>
        <v>0</v>
      </c>
    </row>
    <row r="95" spans="1:21" s="7" customFormat="1" ht="24" customHeight="1" x14ac:dyDescent="0.25">
      <c r="A95" s="37"/>
      <c r="B95" s="39"/>
      <c r="C95" s="17" t="s">
        <v>16</v>
      </c>
      <c r="D95" s="9">
        <f>SUM(E95:P95)</f>
        <v>0</v>
      </c>
      <c r="E95" s="9">
        <f t="shared" ref="E95:E97" si="58">E100</f>
        <v>0</v>
      </c>
      <c r="F95" s="9">
        <f t="shared" ref="F95:P95" si="59">F100</f>
        <v>0</v>
      </c>
      <c r="G95" s="9">
        <f>G100</f>
        <v>0</v>
      </c>
      <c r="H95" s="9">
        <f t="shared" si="59"/>
        <v>0</v>
      </c>
      <c r="I95" s="9">
        <f t="shared" si="59"/>
        <v>0</v>
      </c>
      <c r="J95" s="9">
        <f t="shared" si="59"/>
        <v>0</v>
      </c>
      <c r="K95" s="9">
        <f t="shared" si="59"/>
        <v>0</v>
      </c>
      <c r="L95" s="9">
        <f t="shared" si="59"/>
        <v>0</v>
      </c>
      <c r="M95" s="9">
        <f t="shared" si="59"/>
        <v>0</v>
      </c>
      <c r="N95" s="9">
        <f t="shared" ref="N95" si="60">N100</f>
        <v>0</v>
      </c>
      <c r="O95" s="9">
        <f t="shared" si="59"/>
        <v>0</v>
      </c>
      <c r="P95" s="9">
        <f t="shared" si="59"/>
        <v>0</v>
      </c>
    </row>
    <row r="96" spans="1:21" s="7" customFormat="1" ht="24" customHeight="1" x14ac:dyDescent="0.25">
      <c r="A96" s="37"/>
      <c r="B96" s="39"/>
      <c r="C96" s="17" t="s">
        <v>17</v>
      </c>
      <c r="D96" s="9">
        <f t="shared" si="56"/>
        <v>0</v>
      </c>
      <c r="E96" s="9">
        <f t="shared" si="58"/>
        <v>0</v>
      </c>
      <c r="F96" s="9">
        <f t="shared" ref="F96:P97" si="61">F101</f>
        <v>0</v>
      </c>
      <c r="G96" s="9">
        <f t="shared" si="61"/>
        <v>0</v>
      </c>
      <c r="H96" s="9">
        <f t="shared" si="61"/>
        <v>0</v>
      </c>
      <c r="I96" s="9">
        <f t="shared" si="61"/>
        <v>0</v>
      </c>
      <c r="J96" s="9">
        <f t="shared" si="61"/>
        <v>0</v>
      </c>
      <c r="K96" s="9">
        <f t="shared" si="61"/>
        <v>0</v>
      </c>
      <c r="L96" s="9">
        <f t="shared" si="61"/>
        <v>0</v>
      </c>
      <c r="M96" s="9">
        <f>M101</f>
        <v>0</v>
      </c>
      <c r="N96" s="9">
        <f>N101</f>
        <v>0</v>
      </c>
      <c r="O96" s="9">
        <f t="shared" si="61"/>
        <v>0</v>
      </c>
      <c r="P96" s="9">
        <f t="shared" si="61"/>
        <v>0</v>
      </c>
    </row>
    <row r="97" spans="1:16" s="7" customFormat="1" ht="24" customHeight="1" x14ac:dyDescent="0.25">
      <c r="A97" s="37"/>
      <c r="B97" s="39"/>
      <c r="C97" s="17" t="s">
        <v>18</v>
      </c>
      <c r="D97" s="9">
        <f t="shared" si="56"/>
        <v>0</v>
      </c>
      <c r="E97" s="9">
        <f t="shared" si="58"/>
        <v>0</v>
      </c>
      <c r="F97" s="9">
        <f t="shared" si="61"/>
        <v>0</v>
      </c>
      <c r="G97" s="9">
        <f t="shared" si="61"/>
        <v>0</v>
      </c>
      <c r="H97" s="9">
        <f t="shared" si="61"/>
        <v>0</v>
      </c>
      <c r="I97" s="9">
        <f t="shared" si="61"/>
        <v>0</v>
      </c>
      <c r="J97" s="9">
        <f t="shared" si="61"/>
        <v>0</v>
      </c>
      <c r="K97" s="9">
        <f t="shared" si="61"/>
        <v>0</v>
      </c>
      <c r="L97" s="9">
        <f t="shared" si="61"/>
        <v>0</v>
      </c>
      <c r="M97" s="9">
        <f t="shared" si="61"/>
        <v>0</v>
      </c>
      <c r="N97" s="9">
        <f t="shared" ref="N97" si="62">N102</f>
        <v>0</v>
      </c>
      <c r="O97" s="9">
        <f t="shared" si="61"/>
        <v>0</v>
      </c>
      <c r="P97" s="9">
        <f t="shared" si="61"/>
        <v>0</v>
      </c>
    </row>
    <row r="98" spans="1:16" s="7" customFormat="1" ht="21.75" customHeight="1" x14ac:dyDescent="0.25">
      <c r="A98" s="36" t="s">
        <v>133</v>
      </c>
      <c r="B98" s="38" t="s">
        <v>132</v>
      </c>
      <c r="C98" s="16" t="s">
        <v>1</v>
      </c>
      <c r="D98" s="9">
        <f>SUM(E98:P98)</f>
        <v>875000</v>
      </c>
      <c r="E98" s="9">
        <f>SUM(E99:E102)</f>
        <v>0</v>
      </c>
      <c r="F98" s="9">
        <f t="shared" ref="F98:O98" si="63">SUM(F99:F102)</f>
        <v>0</v>
      </c>
      <c r="G98" s="9">
        <f t="shared" si="63"/>
        <v>0</v>
      </c>
      <c r="H98" s="9">
        <f t="shared" si="63"/>
        <v>0</v>
      </c>
      <c r="I98" s="9">
        <f t="shared" si="63"/>
        <v>0</v>
      </c>
      <c r="J98" s="9">
        <f t="shared" si="63"/>
        <v>0</v>
      </c>
      <c r="K98" s="9">
        <f t="shared" si="63"/>
        <v>0</v>
      </c>
      <c r="L98" s="9">
        <f t="shared" si="63"/>
        <v>0</v>
      </c>
      <c r="M98" s="9">
        <f t="shared" si="63"/>
        <v>875000</v>
      </c>
      <c r="N98" s="9">
        <f>SUM(N99:N102)</f>
        <v>0</v>
      </c>
      <c r="O98" s="9">
        <f t="shared" si="63"/>
        <v>0</v>
      </c>
      <c r="P98" s="9">
        <f>SUM(P99:P102)</f>
        <v>0</v>
      </c>
    </row>
    <row r="99" spans="1:16" s="7" customFormat="1" ht="21.75" customHeight="1" x14ac:dyDescent="0.25">
      <c r="A99" s="37"/>
      <c r="B99" s="39"/>
      <c r="C99" s="17" t="s">
        <v>15</v>
      </c>
      <c r="D99" s="9">
        <f>SUM(E99:P99)</f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875000</v>
      </c>
      <c r="N99" s="9">
        <v>0</v>
      </c>
      <c r="O99" s="9">
        <v>0</v>
      </c>
      <c r="P99" s="9">
        <v>0</v>
      </c>
    </row>
    <row r="100" spans="1:16" s="7" customFormat="1" ht="21.75" customHeight="1" x14ac:dyDescent="0.25">
      <c r="A100" s="37"/>
      <c r="B100" s="39"/>
      <c r="C100" s="17" t="s">
        <v>16</v>
      </c>
      <c r="D100" s="9">
        <f t="shared" ref="D100:D101" si="64">SUM(E100:P100)</f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1">
        <v>0</v>
      </c>
      <c r="N100" s="1">
        <v>0</v>
      </c>
      <c r="O100" s="1">
        <v>0</v>
      </c>
      <c r="P100" s="9">
        <v>0</v>
      </c>
    </row>
    <row r="101" spans="1:16" s="7" customFormat="1" ht="21.75" customHeight="1" x14ac:dyDescent="0.25">
      <c r="A101" s="37"/>
      <c r="B101" s="39"/>
      <c r="C101" s="17" t="s">
        <v>17</v>
      </c>
      <c r="D101" s="9">
        <f t="shared" si="64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</row>
    <row r="102" spans="1:16" s="7" customFormat="1" ht="21.75" customHeight="1" x14ac:dyDescent="0.25">
      <c r="A102" s="37"/>
      <c r="B102" s="39"/>
      <c r="C102" s="17" t="s">
        <v>18</v>
      </c>
      <c r="D102" s="9">
        <f>SUM(E102:P102)</f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</row>
    <row r="103" spans="1:16" s="7" customFormat="1" ht="29.25" customHeight="1" x14ac:dyDescent="0.25">
      <c r="A103" s="36" t="s">
        <v>129</v>
      </c>
      <c r="B103" s="38" t="s">
        <v>141</v>
      </c>
      <c r="C103" s="16" t="s">
        <v>1</v>
      </c>
      <c r="D103" s="9">
        <f>SUM(E103:P103)</f>
        <v>17380.900000000001</v>
      </c>
      <c r="E103" s="9">
        <f>SUM(E104:E107)</f>
        <v>0</v>
      </c>
      <c r="F103" s="9">
        <f t="shared" ref="F103:P103" si="65">SUM(F104:F107)</f>
        <v>0</v>
      </c>
      <c r="G103" s="9">
        <f t="shared" si="65"/>
        <v>0</v>
      </c>
      <c r="H103" s="9">
        <f t="shared" si="65"/>
        <v>0</v>
      </c>
      <c r="I103" s="9">
        <f t="shared" si="65"/>
        <v>0</v>
      </c>
      <c r="J103" s="9">
        <f t="shared" si="65"/>
        <v>0</v>
      </c>
      <c r="K103" s="9">
        <f t="shared" si="65"/>
        <v>0</v>
      </c>
      <c r="L103" s="9">
        <f t="shared" si="65"/>
        <v>0</v>
      </c>
      <c r="M103" s="9">
        <f t="shared" si="65"/>
        <v>17380.900000000001</v>
      </c>
      <c r="N103" s="9">
        <f t="shared" si="65"/>
        <v>0</v>
      </c>
      <c r="O103" s="9">
        <f t="shared" si="65"/>
        <v>0</v>
      </c>
      <c r="P103" s="9">
        <f t="shared" si="65"/>
        <v>0</v>
      </c>
    </row>
    <row r="104" spans="1:16" s="7" customFormat="1" ht="25.5" customHeight="1" x14ac:dyDescent="0.25">
      <c r="A104" s="37"/>
      <c r="B104" s="39"/>
      <c r="C104" s="17" t="s">
        <v>15</v>
      </c>
      <c r="D104" s="9">
        <f t="shared" ref="D104:D112" si="66">SUM(E104:P104)</f>
        <v>0</v>
      </c>
      <c r="E104" s="9">
        <f>E109</f>
        <v>0</v>
      </c>
      <c r="F104" s="9">
        <f t="shared" ref="F104:P104" si="67">F109</f>
        <v>0</v>
      </c>
      <c r="G104" s="9">
        <f t="shared" si="67"/>
        <v>0</v>
      </c>
      <c r="H104" s="9">
        <f t="shared" si="67"/>
        <v>0</v>
      </c>
      <c r="I104" s="9">
        <f t="shared" si="67"/>
        <v>0</v>
      </c>
      <c r="J104" s="9">
        <f t="shared" si="67"/>
        <v>0</v>
      </c>
      <c r="K104" s="9">
        <f t="shared" si="67"/>
        <v>0</v>
      </c>
      <c r="L104" s="9">
        <f t="shared" si="67"/>
        <v>0</v>
      </c>
      <c r="M104" s="9">
        <f t="shared" si="67"/>
        <v>0</v>
      </c>
      <c r="N104" s="9">
        <f t="shared" si="67"/>
        <v>0</v>
      </c>
      <c r="O104" s="9">
        <f t="shared" si="67"/>
        <v>0</v>
      </c>
      <c r="P104" s="9">
        <f t="shared" si="67"/>
        <v>0</v>
      </c>
    </row>
    <row r="105" spans="1:16" s="7" customFormat="1" ht="25.5" customHeight="1" x14ac:dyDescent="0.25">
      <c r="A105" s="37"/>
      <c r="B105" s="39"/>
      <c r="C105" s="17" t="s">
        <v>16</v>
      </c>
      <c r="D105" s="9">
        <f t="shared" si="66"/>
        <v>17380.900000000001</v>
      </c>
      <c r="E105" s="9">
        <f>E110</f>
        <v>0</v>
      </c>
      <c r="F105" s="9">
        <f t="shared" ref="F105:P105" si="68">F110</f>
        <v>0</v>
      </c>
      <c r="G105" s="9">
        <f t="shared" si="68"/>
        <v>0</v>
      </c>
      <c r="H105" s="9">
        <f t="shared" si="68"/>
        <v>0</v>
      </c>
      <c r="I105" s="9">
        <f t="shared" si="68"/>
        <v>0</v>
      </c>
      <c r="J105" s="9">
        <f t="shared" si="68"/>
        <v>0</v>
      </c>
      <c r="K105" s="9">
        <f t="shared" si="68"/>
        <v>0</v>
      </c>
      <c r="L105" s="9">
        <f t="shared" si="68"/>
        <v>0</v>
      </c>
      <c r="M105" s="9">
        <f t="shared" si="68"/>
        <v>17380.900000000001</v>
      </c>
      <c r="N105" s="9">
        <f t="shared" si="68"/>
        <v>0</v>
      </c>
      <c r="O105" s="9">
        <f t="shared" si="68"/>
        <v>0</v>
      </c>
      <c r="P105" s="9">
        <f t="shared" si="68"/>
        <v>0</v>
      </c>
    </row>
    <row r="106" spans="1:16" s="7" customFormat="1" ht="25.5" customHeight="1" x14ac:dyDescent="0.25">
      <c r="A106" s="37"/>
      <c r="B106" s="39"/>
      <c r="C106" s="17" t="s">
        <v>17</v>
      </c>
      <c r="D106" s="9">
        <f t="shared" si="66"/>
        <v>0</v>
      </c>
      <c r="E106" s="9">
        <f>E111</f>
        <v>0</v>
      </c>
      <c r="F106" s="9">
        <f t="shared" ref="F106:O106" si="69">F111</f>
        <v>0</v>
      </c>
      <c r="G106" s="9">
        <f t="shared" si="69"/>
        <v>0</v>
      </c>
      <c r="H106" s="9">
        <f t="shared" si="69"/>
        <v>0</v>
      </c>
      <c r="I106" s="9">
        <f t="shared" si="69"/>
        <v>0</v>
      </c>
      <c r="J106" s="9">
        <f t="shared" si="69"/>
        <v>0</v>
      </c>
      <c r="K106" s="9">
        <f t="shared" si="69"/>
        <v>0</v>
      </c>
      <c r="L106" s="9">
        <f t="shared" si="69"/>
        <v>0</v>
      </c>
      <c r="M106" s="9">
        <f t="shared" si="69"/>
        <v>0</v>
      </c>
      <c r="N106" s="9">
        <f t="shared" si="69"/>
        <v>0</v>
      </c>
      <c r="O106" s="9">
        <f t="shared" si="69"/>
        <v>0</v>
      </c>
      <c r="P106" s="9">
        <f>P111</f>
        <v>0</v>
      </c>
    </row>
    <row r="107" spans="1:16" s="7" customFormat="1" ht="25.5" customHeight="1" x14ac:dyDescent="0.25">
      <c r="A107" s="37"/>
      <c r="B107" s="39"/>
      <c r="C107" s="17" t="s">
        <v>18</v>
      </c>
      <c r="D107" s="9">
        <f t="shared" si="66"/>
        <v>0</v>
      </c>
      <c r="E107" s="9">
        <f t="shared" ref="E107:P107" si="70">E112</f>
        <v>0</v>
      </c>
      <c r="F107" s="9">
        <f t="shared" si="70"/>
        <v>0</v>
      </c>
      <c r="G107" s="9">
        <f t="shared" si="70"/>
        <v>0</v>
      </c>
      <c r="H107" s="9">
        <f t="shared" si="70"/>
        <v>0</v>
      </c>
      <c r="I107" s="9">
        <f t="shared" si="70"/>
        <v>0</v>
      </c>
      <c r="J107" s="9">
        <f t="shared" si="70"/>
        <v>0</v>
      </c>
      <c r="K107" s="9">
        <f t="shared" si="70"/>
        <v>0</v>
      </c>
      <c r="L107" s="9">
        <f t="shared" si="70"/>
        <v>0</v>
      </c>
      <c r="M107" s="9">
        <f t="shared" si="70"/>
        <v>0</v>
      </c>
      <c r="N107" s="9">
        <f t="shared" si="70"/>
        <v>0</v>
      </c>
      <c r="O107" s="9">
        <f t="shared" si="70"/>
        <v>0</v>
      </c>
      <c r="P107" s="9">
        <f t="shared" si="70"/>
        <v>0</v>
      </c>
    </row>
    <row r="108" spans="1:16" s="7" customFormat="1" ht="21" customHeight="1" x14ac:dyDescent="0.25">
      <c r="A108" s="36" t="s">
        <v>134</v>
      </c>
      <c r="B108" s="38" t="s">
        <v>132</v>
      </c>
      <c r="C108" s="16" t="s">
        <v>1</v>
      </c>
      <c r="D108" s="9">
        <f>SUM(E108:P108)</f>
        <v>17380.900000000001</v>
      </c>
      <c r="E108" s="9">
        <f>SUM(E109:E112)</f>
        <v>0</v>
      </c>
      <c r="F108" s="9">
        <f t="shared" ref="F108:O108" si="71">SUM(F109:F112)</f>
        <v>0</v>
      </c>
      <c r="G108" s="9">
        <f t="shared" si="71"/>
        <v>0</v>
      </c>
      <c r="H108" s="9">
        <f t="shared" si="71"/>
        <v>0</v>
      </c>
      <c r="I108" s="9">
        <f t="shared" si="71"/>
        <v>0</v>
      </c>
      <c r="J108" s="9">
        <f t="shared" si="71"/>
        <v>0</v>
      </c>
      <c r="K108" s="9">
        <f t="shared" si="71"/>
        <v>0</v>
      </c>
      <c r="L108" s="9">
        <f t="shared" si="71"/>
        <v>0</v>
      </c>
      <c r="M108" s="9">
        <f t="shared" si="71"/>
        <v>17380.900000000001</v>
      </c>
      <c r="N108" s="9">
        <f t="shared" si="71"/>
        <v>0</v>
      </c>
      <c r="O108" s="9">
        <f t="shared" si="71"/>
        <v>0</v>
      </c>
      <c r="P108" s="9">
        <f>SUM(P109:P112)</f>
        <v>0</v>
      </c>
    </row>
    <row r="109" spans="1:16" s="7" customFormat="1" ht="21" customHeight="1" x14ac:dyDescent="0.25">
      <c r="A109" s="37"/>
      <c r="B109" s="39"/>
      <c r="C109" s="17" t="s">
        <v>15</v>
      </c>
      <c r="D109" s="9">
        <f>SUM(E109:P109)</f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</row>
    <row r="110" spans="1:16" s="7" customFormat="1" ht="21" customHeight="1" x14ac:dyDescent="0.25">
      <c r="A110" s="37"/>
      <c r="B110" s="39"/>
      <c r="C110" s="17" t="s">
        <v>16</v>
      </c>
      <c r="D110" s="9">
        <f t="shared" si="66"/>
        <v>17380.900000000001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17380.900000000001</v>
      </c>
      <c r="N110" s="9">
        <v>0</v>
      </c>
      <c r="O110" s="9">
        <v>0</v>
      </c>
      <c r="P110" s="9">
        <v>0</v>
      </c>
    </row>
    <row r="111" spans="1:16" s="7" customFormat="1" ht="21" customHeight="1" x14ac:dyDescent="0.25">
      <c r="A111" s="37"/>
      <c r="B111" s="39"/>
      <c r="C111" s="17" t="s">
        <v>17</v>
      </c>
      <c r="D111" s="9">
        <f t="shared" si="66"/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</row>
    <row r="112" spans="1:16" s="7" customFormat="1" ht="21" customHeight="1" x14ac:dyDescent="0.25">
      <c r="A112" s="37"/>
      <c r="B112" s="39"/>
      <c r="C112" s="17" t="s">
        <v>18</v>
      </c>
      <c r="D112" s="9">
        <f t="shared" si="66"/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</row>
    <row r="113" spans="1:16" s="7" customFormat="1" ht="24" customHeight="1" x14ac:dyDescent="0.25">
      <c r="A113" s="36" t="s">
        <v>144</v>
      </c>
      <c r="B113" s="38" t="s">
        <v>146</v>
      </c>
      <c r="C113" s="16" t="s">
        <v>1</v>
      </c>
      <c r="D113" s="9">
        <f>SUM(E113:P113)</f>
        <v>1008356</v>
      </c>
      <c r="E113" s="9">
        <f>SUM(E114:E117)</f>
        <v>0</v>
      </c>
      <c r="F113" s="9">
        <f t="shared" ref="F113:P113" si="72">SUM(F114:F117)</f>
        <v>0</v>
      </c>
      <c r="G113" s="9">
        <f t="shared" si="72"/>
        <v>0</v>
      </c>
      <c r="H113" s="9">
        <f t="shared" si="72"/>
        <v>0</v>
      </c>
      <c r="I113" s="9">
        <f t="shared" si="72"/>
        <v>0</v>
      </c>
      <c r="J113" s="9">
        <f t="shared" si="72"/>
        <v>0</v>
      </c>
      <c r="K113" s="9">
        <f t="shared" si="72"/>
        <v>0</v>
      </c>
      <c r="L113" s="9">
        <f t="shared" si="72"/>
        <v>0</v>
      </c>
      <c r="M113" s="9">
        <f t="shared" si="72"/>
        <v>0</v>
      </c>
      <c r="N113" s="9">
        <f t="shared" si="72"/>
        <v>1008356</v>
      </c>
      <c r="O113" s="9">
        <f t="shared" si="72"/>
        <v>0</v>
      </c>
      <c r="P113" s="9">
        <f t="shared" si="72"/>
        <v>0</v>
      </c>
    </row>
    <row r="114" spans="1:16" s="7" customFormat="1" ht="24" customHeight="1" x14ac:dyDescent="0.25">
      <c r="A114" s="37"/>
      <c r="B114" s="39"/>
      <c r="C114" s="17" t="s">
        <v>15</v>
      </c>
      <c r="D114" s="9">
        <f t="shared" ref="D114" si="73">SUM(E114:P114)</f>
        <v>620622</v>
      </c>
      <c r="E114" s="9">
        <f>E119</f>
        <v>0</v>
      </c>
      <c r="F114" s="9">
        <f>F119</f>
        <v>0</v>
      </c>
      <c r="G114" s="9">
        <f t="shared" ref="G114:L114" si="74">G119</f>
        <v>0</v>
      </c>
      <c r="H114" s="9">
        <f t="shared" si="74"/>
        <v>0</v>
      </c>
      <c r="I114" s="9">
        <f t="shared" si="74"/>
        <v>0</v>
      </c>
      <c r="J114" s="9">
        <f t="shared" si="74"/>
        <v>0</v>
      </c>
      <c r="K114" s="9">
        <f t="shared" si="74"/>
        <v>0</v>
      </c>
      <c r="L114" s="9">
        <f t="shared" si="74"/>
        <v>0</v>
      </c>
      <c r="M114" s="9">
        <f>M119</f>
        <v>0</v>
      </c>
      <c r="N114" s="9">
        <f>N119</f>
        <v>620622</v>
      </c>
      <c r="O114" s="9">
        <f t="shared" ref="O114:P114" si="75">O119</f>
        <v>0</v>
      </c>
      <c r="P114" s="9">
        <f t="shared" si="75"/>
        <v>0</v>
      </c>
    </row>
    <row r="115" spans="1:16" s="7" customFormat="1" ht="24" customHeight="1" x14ac:dyDescent="0.25">
      <c r="A115" s="37"/>
      <c r="B115" s="39"/>
      <c r="C115" s="17" t="s">
        <v>16</v>
      </c>
      <c r="D115" s="9">
        <f>SUM(E115:P115)</f>
        <v>377650.4</v>
      </c>
      <c r="E115" s="9">
        <f t="shared" ref="E115:P117" si="76">E120</f>
        <v>0</v>
      </c>
      <c r="F115" s="9">
        <f t="shared" si="76"/>
        <v>0</v>
      </c>
      <c r="G115" s="9">
        <f>G120</f>
        <v>0</v>
      </c>
      <c r="H115" s="9">
        <f t="shared" ref="H115:M115" si="77">H120</f>
        <v>0</v>
      </c>
      <c r="I115" s="9">
        <f t="shared" si="77"/>
        <v>0</v>
      </c>
      <c r="J115" s="9">
        <f t="shared" si="77"/>
        <v>0</v>
      </c>
      <c r="K115" s="9">
        <f t="shared" si="77"/>
        <v>0</v>
      </c>
      <c r="L115" s="9">
        <f t="shared" si="77"/>
        <v>0</v>
      </c>
      <c r="M115" s="9">
        <f t="shared" si="77"/>
        <v>0</v>
      </c>
      <c r="N115" s="9">
        <f t="shared" ref="N115" si="78">N120</f>
        <v>377650.4</v>
      </c>
      <c r="O115" s="9">
        <f t="shared" ref="O115:P115" si="79">O120</f>
        <v>0</v>
      </c>
      <c r="P115" s="9">
        <f t="shared" si="79"/>
        <v>0</v>
      </c>
    </row>
    <row r="116" spans="1:16" s="7" customFormat="1" ht="24" customHeight="1" x14ac:dyDescent="0.25">
      <c r="A116" s="37"/>
      <c r="B116" s="39"/>
      <c r="C116" s="17" t="s">
        <v>17</v>
      </c>
      <c r="D116" s="9">
        <f t="shared" ref="D116:D117" si="80">SUM(E116:P116)</f>
        <v>10083.6</v>
      </c>
      <c r="E116" s="9">
        <f t="shared" si="76"/>
        <v>0</v>
      </c>
      <c r="F116" s="9">
        <f t="shared" si="76"/>
        <v>0</v>
      </c>
      <c r="G116" s="9">
        <f t="shared" si="76"/>
        <v>0</v>
      </c>
      <c r="H116" s="9">
        <f t="shared" si="76"/>
        <v>0</v>
      </c>
      <c r="I116" s="9">
        <f t="shared" si="76"/>
        <v>0</v>
      </c>
      <c r="J116" s="9">
        <f t="shared" si="76"/>
        <v>0</v>
      </c>
      <c r="K116" s="9">
        <f t="shared" si="76"/>
        <v>0</v>
      </c>
      <c r="L116" s="9">
        <f t="shared" si="76"/>
        <v>0</v>
      </c>
      <c r="M116" s="9">
        <f>M121</f>
        <v>0</v>
      </c>
      <c r="N116" s="9">
        <f>N121</f>
        <v>10083.6</v>
      </c>
      <c r="O116" s="9">
        <f t="shared" ref="O116:P116" si="81">O121</f>
        <v>0</v>
      </c>
      <c r="P116" s="9">
        <f t="shared" si="81"/>
        <v>0</v>
      </c>
    </row>
    <row r="117" spans="1:16" s="7" customFormat="1" ht="24" customHeight="1" x14ac:dyDescent="0.25">
      <c r="A117" s="37"/>
      <c r="B117" s="39"/>
      <c r="C117" s="17" t="s">
        <v>18</v>
      </c>
      <c r="D117" s="9">
        <f t="shared" si="80"/>
        <v>0</v>
      </c>
      <c r="E117" s="9">
        <f t="shared" si="76"/>
        <v>0</v>
      </c>
      <c r="F117" s="9">
        <f t="shared" si="76"/>
        <v>0</v>
      </c>
      <c r="G117" s="9">
        <f t="shared" si="76"/>
        <v>0</v>
      </c>
      <c r="H117" s="9">
        <f t="shared" si="76"/>
        <v>0</v>
      </c>
      <c r="I117" s="9">
        <f t="shared" si="76"/>
        <v>0</v>
      </c>
      <c r="J117" s="9">
        <f t="shared" si="76"/>
        <v>0</v>
      </c>
      <c r="K117" s="9">
        <f t="shared" si="76"/>
        <v>0</v>
      </c>
      <c r="L117" s="9">
        <f t="shared" si="76"/>
        <v>0</v>
      </c>
      <c r="M117" s="9">
        <f t="shared" si="76"/>
        <v>0</v>
      </c>
      <c r="N117" s="9">
        <f t="shared" ref="N117" si="82">N122</f>
        <v>0</v>
      </c>
      <c r="O117" s="9">
        <f t="shared" si="76"/>
        <v>0</v>
      </c>
      <c r="P117" s="9">
        <f t="shared" si="76"/>
        <v>0</v>
      </c>
    </row>
    <row r="118" spans="1:16" s="7" customFormat="1" ht="21.75" customHeight="1" x14ac:dyDescent="0.25">
      <c r="A118" s="36" t="s">
        <v>145</v>
      </c>
      <c r="B118" s="38" t="s">
        <v>147</v>
      </c>
      <c r="C118" s="16" t="s">
        <v>1</v>
      </c>
      <c r="D118" s="9">
        <f>SUM(E118:P118)</f>
        <v>1008356</v>
      </c>
      <c r="E118" s="9">
        <f>SUM(E119:E122)</f>
        <v>0</v>
      </c>
      <c r="F118" s="9">
        <f t="shared" ref="F118:M118" si="83">SUM(F119:F122)</f>
        <v>0</v>
      </c>
      <c r="G118" s="9">
        <f t="shared" si="83"/>
        <v>0</v>
      </c>
      <c r="H118" s="9">
        <f t="shared" si="83"/>
        <v>0</v>
      </c>
      <c r="I118" s="9">
        <f t="shared" si="83"/>
        <v>0</v>
      </c>
      <c r="J118" s="9">
        <f t="shared" si="83"/>
        <v>0</v>
      </c>
      <c r="K118" s="9">
        <f t="shared" si="83"/>
        <v>0</v>
      </c>
      <c r="L118" s="9">
        <f t="shared" si="83"/>
        <v>0</v>
      </c>
      <c r="M118" s="9">
        <f t="shared" si="83"/>
        <v>0</v>
      </c>
      <c r="N118" s="9">
        <f>SUM(N119:N122)</f>
        <v>1008356</v>
      </c>
      <c r="O118" s="9">
        <f t="shared" ref="O118" si="84">SUM(O119:O122)</f>
        <v>0</v>
      </c>
      <c r="P118" s="9">
        <f>SUM(P119:P122)</f>
        <v>0</v>
      </c>
    </row>
    <row r="119" spans="1:16" s="7" customFormat="1" ht="21.75" customHeight="1" x14ac:dyDescent="0.25">
      <c r="A119" s="37"/>
      <c r="B119" s="39"/>
      <c r="C119" s="17" t="s">
        <v>15</v>
      </c>
      <c r="D119" s="9">
        <f>SUM(E119:P119)</f>
        <v>620622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620622</v>
      </c>
      <c r="O119" s="9">
        <v>0</v>
      </c>
      <c r="P119" s="9">
        <v>0</v>
      </c>
    </row>
    <row r="120" spans="1:16" s="7" customFormat="1" ht="21.75" customHeight="1" x14ac:dyDescent="0.25">
      <c r="A120" s="37"/>
      <c r="B120" s="39"/>
      <c r="C120" s="17" t="s">
        <v>16</v>
      </c>
      <c r="D120" s="9">
        <f t="shared" ref="D120:D121" si="85">SUM(E120:P120)</f>
        <v>377650.4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1">
        <v>0</v>
      </c>
      <c r="N120" s="9">
        <v>377650.4</v>
      </c>
      <c r="O120" s="1">
        <v>0</v>
      </c>
      <c r="P120" s="9">
        <v>0</v>
      </c>
    </row>
    <row r="121" spans="1:16" s="7" customFormat="1" ht="21.75" customHeight="1" x14ac:dyDescent="0.25">
      <c r="A121" s="37"/>
      <c r="B121" s="39"/>
      <c r="C121" s="17" t="s">
        <v>17</v>
      </c>
      <c r="D121" s="9">
        <f t="shared" si="85"/>
        <v>10083.6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10083.6</v>
      </c>
      <c r="O121" s="9">
        <v>0</v>
      </c>
      <c r="P121" s="9">
        <v>0</v>
      </c>
    </row>
    <row r="122" spans="1:16" s="7" customFormat="1" ht="21.75" customHeight="1" x14ac:dyDescent="0.25">
      <c r="A122" s="37"/>
      <c r="B122" s="39"/>
      <c r="C122" s="17" t="s">
        <v>18</v>
      </c>
      <c r="D122" s="9">
        <f>SUM(E122:P122)</f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</row>
    <row r="123" spans="1:16" s="7" customFormat="1" ht="15.95" customHeight="1" x14ac:dyDescent="0.25">
      <c r="A123" s="44" t="s">
        <v>116</v>
      </c>
      <c r="B123" s="48" t="s">
        <v>115</v>
      </c>
      <c r="C123" s="16" t="s">
        <v>1</v>
      </c>
      <c r="D123" s="9">
        <f>SUM(E123:P123)</f>
        <v>224</v>
      </c>
      <c r="E123" s="1">
        <f>SUM(E124:E127)</f>
        <v>0</v>
      </c>
      <c r="F123" s="1">
        <f t="shared" ref="F123:P123" si="86">SUM(F124:F127)</f>
        <v>0</v>
      </c>
      <c r="G123" s="1">
        <f t="shared" si="86"/>
        <v>0</v>
      </c>
      <c r="H123" s="1">
        <f t="shared" si="86"/>
        <v>0</v>
      </c>
      <c r="I123" s="1">
        <f t="shared" si="86"/>
        <v>0</v>
      </c>
      <c r="J123" s="1">
        <f t="shared" si="86"/>
        <v>0</v>
      </c>
      <c r="K123" s="1">
        <f t="shared" si="86"/>
        <v>125</v>
      </c>
      <c r="L123" s="1">
        <f t="shared" si="86"/>
        <v>99</v>
      </c>
      <c r="M123" s="1">
        <f t="shared" si="86"/>
        <v>0</v>
      </c>
      <c r="N123" s="1">
        <f t="shared" si="86"/>
        <v>0</v>
      </c>
      <c r="O123" s="1">
        <f t="shared" si="86"/>
        <v>0</v>
      </c>
      <c r="P123" s="1">
        <f t="shared" si="86"/>
        <v>0</v>
      </c>
    </row>
    <row r="124" spans="1:16" s="7" customFormat="1" ht="15.95" customHeight="1" x14ac:dyDescent="0.25">
      <c r="A124" s="44"/>
      <c r="B124" s="49"/>
      <c r="C124" s="17" t="s">
        <v>15</v>
      </c>
      <c r="D124" s="9">
        <f t="shared" ref="D124:D127" si="87">SUM(E124:O124)</f>
        <v>0</v>
      </c>
      <c r="E124" s="1">
        <f>E129</f>
        <v>0</v>
      </c>
      <c r="F124" s="1">
        <f t="shared" ref="F124:O124" si="88">F129</f>
        <v>0</v>
      </c>
      <c r="G124" s="1">
        <f t="shared" si="88"/>
        <v>0</v>
      </c>
      <c r="H124" s="1">
        <f t="shared" si="88"/>
        <v>0</v>
      </c>
      <c r="I124" s="1">
        <f t="shared" si="88"/>
        <v>0</v>
      </c>
      <c r="J124" s="1">
        <f t="shared" si="88"/>
        <v>0</v>
      </c>
      <c r="K124" s="1">
        <f t="shared" si="88"/>
        <v>0</v>
      </c>
      <c r="L124" s="1">
        <f t="shared" si="88"/>
        <v>0</v>
      </c>
      <c r="M124" s="1">
        <f t="shared" si="88"/>
        <v>0</v>
      </c>
      <c r="N124" s="1">
        <f t="shared" si="88"/>
        <v>0</v>
      </c>
      <c r="O124" s="1">
        <f t="shared" si="88"/>
        <v>0</v>
      </c>
      <c r="P124" s="1">
        <f>P129</f>
        <v>0</v>
      </c>
    </row>
    <row r="125" spans="1:16" s="7" customFormat="1" ht="15.95" customHeight="1" x14ac:dyDescent="0.25">
      <c r="A125" s="44"/>
      <c r="B125" s="49"/>
      <c r="C125" s="17" t="s">
        <v>16</v>
      </c>
      <c r="D125" s="9">
        <f t="shared" si="87"/>
        <v>0</v>
      </c>
      <c r="E125" s="1">
        <f t="shared" ref="E125:P127" si="89">E130</f>
        <v>0</v>
      </c>
      <c r="F125" s="1">
        <f t="shared" si="89"/>
        <v>0</v>
      </c>
      <c r="G125" s="1">
        <f t="shared" si="89"/>
        <v>0</v>
      </c>
      <c r="H125" s="1">
        <f t="shared" si="89"/>
        <v>0</v>
      </c>
      <c r="I125" s="1">
        <f t="shared" si="89"/>
        <v>0</v>
      </c>
      <c r="J125" s="1">
        <f t="shared" si="89"/>
        <v>0</v>
      </c>
      <c r="K125" s="1">
        <f t="shared" si="89"/>
        <v>0</v>
      </c>
      <c r="L125" s="1">
        <f t="shared" si="89"/>
        <v>0</v>
      </c>
      <c r="M125" s="1">
        <f t="shared" si="89"/>
        <v>0</v>
      </c>
      <c r="N125" s="1">
        <f t="shared" si="89"/>
        <v>0</v>
      </c>
      <c r="O125" s="1">
        <f t="shared" si="89"/>
        <v>0</v>
      </c>
      <c r="P125" s="1">
        <f>P130</f>
        <v>0</v>
      </c>
    </row>
    <row r="126" spans="1:16" s="7" customFormat="1" ht="15.95" customHeight="1" x14ac:dyDescent="0.25">
      <c r="A126" s="44"/>
      <c r="B126" s="49"/>
      <c r="C126" s="17" t="s">
        <v>17</v>
      </c>
      <c r="D126" s="9">
        <f t="shared" si="87"/>
        <v>224</v>
      </c>
      <c r="E126" s="1">
        <f t="shared" si="89"/>
        <v>0</v>
      </c>
      <c r="F126" s="1">
        <f t="shared" si="89"/>
        <v>0</v>
      </c>
      <c r="G126" s="1">
        <f t="shared" si="89"/>
        <v>0</v>
      </c>
      <c r="H126" s="1">
        <f t="shared" si="89"/>
        <v>0</v>
      </c>
      <c r="I126" s="1">
        <f>I131</f>
        <v>0</v>
      </c>
      <c r="J126" s="1">
        <f t="shared" si="89"/>
        <v>0</v>
      </c>
      <c r="K126" s="1">
        <f t="shared" si="89"/>
        <v>125</v>
      </c>
      <c r="L126" s="1">
        <f t="shared" si="89"/>
        <v>99</v>
      </c>
      <c r="M126" s="1">
        <f t="shared" si="89"/>
        <v>0</v>
      </c>
      <c r="N126" s="1">
        <f t="shared" si="89"/>
        <v>0</v>
      </c>
      <c r="O126" s="1">
        <f t="shared" si="89"/>
        <v>0</v>
      </c>
      <c r="P126" s="1">
        <f t="shared" si="89"/>
        <v>0</v>
      </c>
    </row>
    <row r="127" spans="1:16" s="7" customFormat="1" ht="15.95" customHeight="1" x14ac:dyDescent="0.25">
      <c r="A127" s="44"/>
      <c r="B127" s="50"/>
      <c r="C127" s="17" t="s">
        <v>18</v>
      </c>
      <c r="D127" s="9">
        <f t="shared" si="87"/>
        <v>0</v>
      </c>
      <c r="E127" s="1">
        <f t="shared" si="89"/>
        <v>0</v>
      </c>
      <c r="F127" s="1">
        <f t="shared" si="89"/>
        <v>0</v>
      </c>
      <c r="G127" s="1">
        <f t="shared" si="89"/>
        <v>0</v>
      </c>
      <c r="H127" s="1">
        <f t="shared" si="89"/>
        <v>0</v>
      </c>
      <c r="I127" s="1">
        <f t="shared" si="89"/>
        <v>0</v>
      </c>
      <c r="J127" s="1">
        <f t="shared" si="89"/>
        <v>0</v>
      </c>
      <c r="K127" s="1">
        <f t="shared" si="89"/>
        <v>0</v>
      </c>
      <c r="L127" s="1">
        <f t="shared" si="89"/>
        <v>0</v>
      </c>
      <c r="M127" s="1">
        <f t="shared" si="89"/>
        <v>0</v>
      </c>
      <c r="N127" s="1">
        <f t="shared" si="89"/>
        <v>0</v>
      </c>
      <c r="O127" s="1">
        <f t="shared" si="89"/>
        <v>0</v>
      </c>
      <c r="P127" s="1">
        <f t="shared" si="89"/>
        <v>0</v>
      </c>
    </row>
    <row r="128" spans="1:16" s="7" customFormat="1" ht="15.95" customHeight="1" x14ac:dyDescent="0.25">
      <c r="A128" s="36" t="s">
        <v>117</v>
      </c>
      <c r="B128" s="51" t="s">
        <v>118</v>
      </c>
      <c r="C128" s="16" t="s">
        <v>1</v>
      </c>
      <c r="D128" s="9">
        <f>SUM(E128:P128)</f>
        <v>224</v>
      </c>
      <c r="E128" s="9">
        <f>SUM(E129:E132)</f>
        <v>0</v>
      </c>
      <c r="F128" s="9">
        <f t="shared" ref="F128:P128" si="90">SUM(F129:F132)</f>
        <v>0</v>
      </c>
      <c r="G128" s="9">
        <f t="shared" si="90"/>
        <v>0</v>
      </c>
      <c r="H128" s="9">
        <f t="shared" si="90"/>
        <v>0</v>
      </c>
      <c r="I128" s="9">
        <f t="shared" si="90"/>
        <v>0</v>
      </c>
      <c r="J128" s="9">
        <f t="shared" si="90"/>
        <v>0</v>
      </c>
      <c r="K128" s="9">
        <f t="shared" si="90"/>
        <v>125</v>
      </c>
      <c r="L128" s="9">
        <f t="shared" si="90"/>
        <v>99</v>
      </c>
      <c r="M128" s="9">
        <f t="shared" si="90"/>
        <v>0</v>
      </c>
      <c r="N128" s="9">
        <f t="shared" si="90"/>
        <v>0</v>
      </c>
      <c r="O128" s="9">
        <f t="shared" si="90"/>
        <v>0</v>
      </c>
      <c r="P128" s="9">
        <f t="shared" si="90"/>
        <v>0</v>
      </c>
    </row>
    <row r="129" spans="1:16" s="7" customFormat="1" ht="15.95" customHeight="1" x14ac:dyDescent="0.25">
      <c r="A129" s="37"/>
      <c r="B129" s="52"/>
      <c r="C129" s="17" t="s">
        <v>15</v>
      </c>
      <c r="D129" s="9">
        <f t="shared" ref="D129:D132" si="91">SUM(E129:P129)</f>
        <v>0</v>
      </c>
      <c r="E129" s="9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</row>
    <row r="130" spans="1:16" s="7" customFormat="1" ht="15.95" customHeight="1" x14ac:dyDescent="0.25">
      <c r="A130" s="37"/>
      <c r="B130" s="52"/>
      <c r="C130" s="17" t="s">
        <v>16</v>
      </c>
      <c r="D130" s="9">
        <f t="shared" si="91"/>
        <v>0</v>
      </c>
      <c r="E130" s="9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</row>
    <row r="131" spans="1:16" s="7" customFormat="1" ht="15.95" customHeight="1" x14ac:dyDescent="0.25">
      <c r="A131" s="37"/>
      <c r="B131" s="52"/>
      <c r="C131" s="17" t="s">
        <v>17</v>
      </c>
      <c r="D131" s="9">
        <f t="shared" si="91"/>
        <v>224</v>
      </c>
      <c r="E131" s="9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125</v>
      </c>
      <c r="L131" s="1">
        <v>99</v>
      </c>
      <c r="M131" s="1">
        <v>0</v>
      </c>
      <c r="N131" s="1">
        <v>0</v>
      </c>
      <c r="O131" s="1">
        <v>0</v>
      </c>
      <c r="P131" s="1">
        <v>0</v>
      </c>
    </row>
    <row r="132" spans="1:16" s="7" customFormat="1" ht="15.95" customHeight="1" x14ac:dyDescent="0.25">
      <c r="A132" s="37"/>
      <c r="B132" s="53"/>
      <c r="C132" s="17" t="s">
        <v>18</v>
      </c>
      <c r="D132" s="9">
        <f t="shared" si="91"/>
        <v>0</v>
      </c>
      <c r="E132" s="9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</row>
    <row r="133" spans="1:16" ht="15.95" customHeight="1" x14ac:dyDescent="0.25">
      <c r="A133" s="43" t="s">
        <v>52</v>
      </c>
      <c r="B133" s="44" t="s">
        <v>29</v>
      </c>
      <c r="C133" s="16" t="s">
        <v>1</v>
      </c>
      <c r="D133" s="23">
        <f>SUM(E133:P133)</f>
        <v>335738.53947000002</v>
      </c>
      <c r="E133" s="23">
        <f>E134+E135+E137+E139</f>
        <v>43241.9</v>
      </c>
      <c r="F133" s="23">
        <f t="shared" ref="F133:O133" si="92">F134+F135+F137+F139</f>
        <v>43008.4</v>
      </c>
      <c r="G133" s="23">
        <f t="shared" si="92"/>
        <v>572.59999999999991</v>
      </c>
      <c r="H133" s="23">
        <f t="shared" si="92"/>
        <v>325.89999999999998</v>
      </c>
      <c r="I133" s="23">
        <f t="shared" si="92"/>
        <v>12131.5</v>
      </c>
      <c r="J133" s="23">
        <f t="shared" si="92"/>
        <v>91352.299469999998</v>
      </c>
      <c r="K133" s="23">
        <f t="shared" si="92"/>
        <v>65584.2</v>
      </c>
      <c r="L133" s="23">
        <f t="shared" si="92"/>
        <v>48293.24</v>
      </c>
      <c r="M133" s="23">
        <f>M134+M135+M137+M139</f>
        <v>20267</v>
      </c>
      <c r="N133" s="23">
        <f t="shared" si="92"/>
        <v>8681.9</v>
      </c>
      <c r="O133" s="23">
        <f t="shared" si="92"/>
        <v>1155</v>
      </c>
      <c r="P133" s="23">
        <f>P134+P135+P137+P139</f>
        <v>1124.6000000000001</v>
      </c>
    </row>
    <row r="134" spans="1:16" ht="15.95" customHeight="1" x14ac:dyDescent="0.25">
      <c r="A134" s="39"/>
      <c r="B134" s="39"/>
      <c r="C134" s="17" t="s">
        <v>15</v>
      </c>
      <c r="D134" s="9">
        <f t="shared" ref="D134:D146" si="93">SUM(E134:P134)</f>
        <v>74709</v>
      </c>
      <c r="E134" s="9">
        <f t="shared" ref="E134:P134" si="94">E141+E295</f>
        <v>37157</v>
      </c>
      <c r="F134" s="9">
        <f t="shared" si="94"/>
        <v>37552</v>
      </c>
      <c r="G134" s="9">
        <f t="shared" si="94"/>
        <v>0</v>
      </c>
      <c r="H134" s="9">
        <f t="shared" si="94"/>
        <v>0</v>
      </c>
      <c r="I134" s="9">
        <f t="shared" si="94"/>
        <v>0</v>
      </c>
      <c r="J134" s="9">
        <f t="shared" si="94"/>
        <v>0</v>
      </c>
      <c r="K134" s="9">
        <f t="shared" si="94"/>
        <v>0</v>
      </c>
      <c r="L134" s="9">
        <f t="shared" si="94"/>
        <v>0</v>
      </c>
      <c r="M134" s="9">
        <f t="shared" si="94"/>
        <v>0</v>
      </c>
      <c r="N134" s="9">
        <f t="shared" si="94"/>
        <v>0</v>
      </c>
      <c r="O134" s="9">
        <f t="shared" si="94"/>
        <v>0</v>
      </c>
      <c r="P134" s="9">
        <f t="shared" si="94"/>
        <v>0</v>
      </c>
    </row>
    <row r="135" spans="1:16" ht="15.95" customHeight="1" x14ac:dyDescent="0.25">
      <c r="A135" s="39"/>
      <c r="B135" s="39"/>
      <c r="C135" s="17" t="s">
        <v>122</v>
      </c>
      <c r="D135" s="9">
        <f t="shared" si="93"/>
        <v>222521.80884000001</v>
      </c>
      <c r="E135" s="9">
        <f t="shared" ref="E135:P135" si="95">E142+E296</f>
        <v>1843</v>
      </c>
      <c r="F135" s="9">
        <f t="shared" si="95"/>
        <v>1976.4</v>
      </c>
      <c r="G135" s="9">
        <f t="shared" si="95"/>
        <v>0</v>
      </c>
      <c r="H135" s="9">
        <f t="shared" si="95"/>
        <v>0</v>
      </c>
      <c r="I135" s="9">
        <f t="shared" si="95"/>
        <v>9000</v>
      </c>
      <c r="J135" s="9">
        <f t="shared" si="95"/>
        <v>85871.208839999992</v>
      </c>
      <c r="K135" s="9">
        <f t="shared" si="95"/>
        <v>61643.5</v>
      </c>
      <c r="L135" s="9">
        <f t="shared" si="95"/>
        <v>33919.1</v>
      </c>
      <c r="M135" s="9">
        <f>M142+M296</f>
        <v>18170.7</v>
      </c>
      <c r="N135" s="9">
        <f t="shared" si="95"/>
        <v>8078.4</v>
      </c>
      <c r="O135" s="9">
        <f t="shared" si="95"/>
        <v>1009.8</v>
      </c>
      <c r="P135" s="9">
        <f t="shared" si="95"/>
        <v>1009.7</v>
      </c>
    </row>
    <row r="136" spans="1:16" ht="31.5" customHeight="1" x14ac:dyDescent="0.25">
      <c r="A136" s="39"/>
      <c r="B136" s="39"/>
      <c r="C136" s="21" t="s">
        <v>121</v>
      </c>
      <c r="D136" s="9">
        <f>SUM(E136:P136)</f>
        <v>190</v>
      </c>
      <c r="E136" s="9">
        <f>E143</f>
        <v>190</v>
      </c>
      <c r="F136" s="9">
        <f t="shared" ref="F136:P136" si="96">F143</f>
        <v>0</v>
      </c>
      <c r="G136" s="9">
        <f t="shared" si="96"/>
        <v>0</v>
      </c>
      <c r="H136" s="9">
        <f t="shared" si="96"/>
        <v>0</v>
      </c>
      <c r="I136" s="9">
        <f t="shared" si="96"/>
        <v>0</v>
      </c>
      <c r="J136" s="9">
        <f t="shared" si="96"/>
        <v>0</v>
      </c>
      <c r="K136" s="9">
        <f t="shared" si="96"/>
        <v>0</v>
      </c>
      <c r="L136" s="9">
        <f t="shared" si="96"/>
        <v>0</v>
      </c>
      <c r="M136" s="9">
        <f t="shared" si="96"/>
        <v>0</v>
      </c>
      <c r="N136" s="9">
        <f t="shared" si="96"/>
        <v>0</v>
      </c>
      <c r="O136" s="9">
        <f t="shared" si="96"/>
        <v>0</v>
      </c>
      <c r="P136" s="9">
        <f t="shared" si="96"/>
        <v>0</v>
      </c>
    </row>
    <row r="137" spans="1:16" ht="15.95" customHeight="1" x14ac:dyDescent="0.25">
      <c r="A137" s="39"/>
      <c r="B137" s="39"/>
      <c r="C137" s="17" t="s">
        <v>25</v>
      </c>
      <c r="D137" s="9">
        <f t="shared" si="93"/>
        <v>38507.730630000005</v>
      </c>
      <c r="E137" s="9">
        <f t="shared" ref="E137:P137" si="97">E144+E297</f>
        <v>4241.8999999999996</v>
      </c>
      <c r="F137" s="9">
        <f t="shared" si="97"/>
        <v>3480</v>
      </c>
      <c r="G137" s="9">
        <f t="shared" si="97"/>
        <v>572.59999999999991</v>
      </c>
      <c r="H137" s="9">
        <f t="shared" si="97"/>
        <v>325.89999999999998</v>
      </c>
      <c r="I137" s="9">
        <f t="shared" si="97"/>
        <v>3131.5</v>
      </c>
      <c r="J137" s="9">
        <f t="shared" si="97"/>
        <v>5481.0906299999997</v>
      </c>
      <c r="K137" s="9">
        <f t="shared" si="97"/>
        <v>3940.6999999999994</v>
      </c>
      <c r="L137" s="9">
        <f t="shared" si="97"/>
        <v>14374.140000000001</v>
      </c>
      <c r="M137" s="9">
        <f>M144+M297</f>
        <v>2096.3000000000002</v>
      </c>
      <c r="N137" s="9">
        <f>N144+N297</f>
        <v>603.5</v>
      </c>
      <c r="O137" s="9">
        <f t="shared" si="97"/>
        <v>145.19999999999999</v>
      </c>
      <c r="P137" s="9">
        <f t="shared" si="97"/>
        <v>114.9</v>
      </c>
    </row>
    <row r="138" spans="1:16" ht="15.95" customHeight="1" x14ac:dyDescent="0.25">
      <c r="A138" s="39"/>
      <c r="B138" s="39"/>
      <c r="C138" s="21" t="s">
        <v>26</v>
      </c>
      <c r="D138" s="9">
        <f t="shared" si="93"/>
        <v>68</v>
      </c>
      <c r="E138" s="9">
        <f>E145</f>
        <v>68</v>
      </c>
      <c r="F138" s="9">
        <f t="shared" ref="F138:P138" si="98">F145</f>
        <v>0</v>
      </c>
      <c r="G138" s="9">
        <f t="shared" si="98"/>
        <v>0</v>
      </c>
      <c r="H138" s="9">
        <f t="shared" si="98"/>
        <v>0</v>
      </c>
      <c r="I138" s="9">
        <f t="shared" si="98"/>
        <v>0</v>
      </c>
      <c r="J138" s="9">
        <f t="shared" si="98"/>
        <v>0</v>
      </c>
      <c r="K138" s="9">
        <f t="shared" si="98"/>
        <v>0</v>
      </c>
      <c r="L138" s="9">
        <f t="shared" si="98"/>
        <v>0</v>
      </c>
      <c r="M138" s="9">
        <f t="shared" si="98"/>
        <v>0</v>
      </c>
      <c r="N138" s="9">
        <f t="shared" si="98"/>
        <v>0</v>
      </c>
      <c r="O138" s="9">
        <f t="shared" si="98"/>
        <v>0</v>
      </c>
      <c r="P138" s="9">
        <f t="shared" si="98"/>
        <v>0</v>
      </c>
    </row>
    <row r="139" spans="1:16" ht="15.95" customHeight="1" x14ac:dyDescent="0.25">
      <c r="A139" s="39"/>
      <c r="B139" s="39"/>
      <c r="C139" s="17" t="s">
        <v>18</v>
      </c>
      <c r="D139" s="9">
        <f t="shared" si="93"/>
        <v>0</v>
      </c>
      <c r="E139" s="9">
        <f t="shared" ref="E139:P139" si="99">E146+E298</f>
        <v>0</v>
      </c>
      <c r="F139" s="9">
        <f t="shared" si="99"/>
        <v>0</v>
      </c>
      <c r="G139" s="9">
        <f t="shared" si="99"/>
        <v>0</v>
      </c>
      <c r="H139" s="9">
        <f t="shared" si="99"/>
        <v>0</v>
      </c>
      <c r="I139" s="9">
        <f t="shared" si="99"/>
        <v>0</v>
      </c>
      <c r="J139" s="9">
        <f t="shared" si="99"/>
        <v>0</v>
      </c>
      <c r="K139" s="9">
        <f t="shared" si="99"/>
        <v>0</v>
      </c>
      <c r="L139" s="9">
        <f t="shared" si="99"/>
        <v>0</v>
      </c>
      <c r="M139" s="9">
        <f t="shared" si="99"/>
        <v>0</v>
      </c>
      <c r="N139" s="9">
        <f t="shared" si="99"/>
        <v>0</v>
      </c>
      <c r="O139" s="9">
        <f t="shared" si="99"/>
        <v>0</v>
      </c>
      <c r="P139" s="9">
        <f t="shared" si="99"/>
        <v>0</v>
      </c>
    </row>
    <row r="140" spans="1:16" ht="15.95" customHeight="1" x14ac:dyDescent="0.25">
      <c r="A140" s="43" t="s">
        <v>21</v>
      </c>
      <c r="B140" s="44" t="s">
        <v>30</v>
      </c>
      <c r="C140" s="16" t="s">
        <v>1</v>
      </c>
      <c r="D140" s="9">
        <f>SUM(E140:P140)</f>
        <v>314537.73946999997</v>
      </c>
      <c r="E140" s="9">
        <f t="shared" ref="E140:P140" si="100">E141+E142+E144+E146-E269</f>
        <v>41273.800000000003</v>
      </c>
      <c r="F140" s="9">
        <f t="shared" si="100"/>
        <v>43008.4</v>
      </c>
      <c r="G140" s="9">
        <f t="shared" si="100"/>
        <v>572.59999999999991</v>
      </c>
      <c r="H140" s="9">
        <f t="shared" si="100"/>
        <v>325.89999999999998</v>
      </c>
      <c r="I140" s="9">
        <f t="shared" si="100"/>
        <v>12131.5</v>
      </c>
      <c r="J140" s="9">
        <f t="shared" si="100"/>
        <v>91352.299469999998</v>
      </c>
      <c r="K140" s="9">
        <f t="shared" si="100"/>
        <v>65584.2</v>
      </c>
      <c r="L140" s="9">
        <f t="shared" si="100"/>
        <v>29060.539999999997</v>
      </c>
      <c r="M140" s="9">
        <f>M141+M142+M144+M146-M269</f>
        <v>20267</v>
      </c>
      <c r="N140" s="9">
        <f>N141+N142+N144+N146-N269</f>
        <v>8681.9</v>
      </c>
      <c r="O140" s="9">
        <f t="shared" si="100"/>
        <v>1155</v>
      </c>
      <c r="P140" s="9">
        <f t="shared" si="100"/>
        <v>1124.6000000000001</v>
      </c>
    </row>
    <row r="141" spans="1:16" ht="15.95" customHeight="1" x14ac:dyDescent="0.25">
      <c r="A141" s="45"/>
      <c r="B141" s="46"/>
      <c r="C141" s="17" t="s">
        <v>15</v>
      </c>
      <c r="D141" s="9">
        <f>SUM(E141:P141)</f>
        <v>74709</v>
      </c>
      <c r="E141" s="9">
        <f t="shared" ref="E141:P141" si="101">E148+E154+E159+E165+E170+E175+E270+E285</f>
        <v>37157</v>
      </c>
      <c r="F141" s="9">
        <f t="shared" si="101"/>
        <v>37552</v>
      </c>
      <c r="G141" s="9">
        <f t="shared" si="101"/>
        <v>0</v>
      </c>
      <c r="H141" s="9">
        <f t="shared" si="101"/>
        <v>0</v>
      </c>
      <c r="I141" s="9">
        <f t="shared" si="101"/>
        <v>0</v>
      </c>
      <c r="J141" s="9">
        <f t="shared" si="101"/>
        <v>0</v>
      </c>
      <c r="K141" s="9">
        <f t="shared" si="101"/>
        <v>0</v>
      </c>
      <c r="L141" s="9">
        <f t="shared" si="101"/>
        <v>0</v>
      </c>
      <c r="M141" s="9">
        <f t="shared" si="101"/>
        <v>0</v>
      </c>
      <c r="N141" s="9">
        <f t="shared" si="101"/>
        <v>0</v>
      </c>
      <c r="O141" s="9">
        <f t="shared" si="101"/>
        <v>0</v>
      </c>
      <c r="P141" s="9">
        <f t="shared" si="101"/>
        <v>0</v>
      </c>
    </row>
    <row r="142" spans="1:16" ht="15.95" customHeight="1" x14ac:dyDescent="0.25">
      <c r="A142" s="45"/>
      <c r="B142" s="46"/>
      <c r="C142" s="17" t="s">
        <v>122</v>
      </c>
      <c r="D142" s="9">
        <f t="shared" si="93"/>
        <v>222521.80884000001</v>
      </c>
      <c r="E142" s="9">
        <f t="shared" ref="E142:P142" si="102">E149+E155+E160+E166+E171+E176+E271+E286</f>
        <v>1843</v>
      </c>
      <c r="F142" s="9">
        <f t="shared" si="102"/>
        <v>1976.4</v>
      </c>
      <c r="G142" s="9">
        <f t="shared" si="102"/>
        <v>0</v>
      </c>
      <c r="H142" s="9">
        <f t="shared" si="102"/>
        <v>0</v>
      </c>
      <c r="I142" s="9">
        <f t="shared" si="102"/>
        <v>9000</v>
      </c>
      <c r="J142" s="9">
        <f t="shared" si="102"/>
        <v>85871.208839999992</v>
      </c>
      <c r="K142" s="9">
        <f t="shared" si="102"/>
        <v>61643.5</v>
      </c>
      <c r="L142" s="9">
        <f t="shared" si="102"/>
        <v>33919.1</v>
      </c>
      <c r="M142" s="9">
        <f>M149+M155+M160+M166+M171+M176+M271+M286</f>
        <v>18170.7</v>
      </c>
      <c r="N142" s="9">
        <f t="shared" si="102"/>
        <v>8078.4</v>
      </c>
      <c r="O142" s="9">
        <f t="shared" si="102"/>
        <v>1009.8</v>
      </c>
      <c r="P142" s="9">
        <f t="shared" si="102"/>
        <v>1009.7</v>
      </c>
    </row>
    <row r="143" spans="1:16" ht="32.25" customHeight="1" x14ac:dyDescent="0.25">
      <c r="A143" s="45"/>
      <c r="B143" s="46"/>
      <c r="C143" s="21" t="s">
        <v>121</v>
      </c>
      <c r="D143" s="9">
        <f>SUM(E143:P143)</f>
        <v>190</v>
      </c>
      <c r="E143" s="9">
        <f>E161</f>
        <v>190</v>
      </c>
      <c r="F143" s="9">
        <f t="shared" ref="F143:P143" si="103">F161</f>
        <v>0</v>
      </c>
      <c r="G143" s="9">
        <f t="shared" si="103"/>
        <v>0</v>
      </c>
      <c r="H143" s="9">
        <f t="shared" si="103"/>
        <v>0</v>
      </c>
      <c r="I143" s="9">
        <f t="shared" si="103"/>
        <v>0</v>
      </c>
      <c r="J143" s="9">
        <f t="shared" si="103"/>
        <v>0</v>
      </c>
      <c r="K143" s="9">
        <f t="shared" si="103"/>
        <v>0</v>
      </c>
      <c r="L143" s="9">
        <f t="shared" si="103"/>
        <v>0</v>
      </c>
      <c r="M143" s="9">
        <f t="shared" si="103"/>
        <v>0</v>
      </c>
      <c r="N143" s="9">
        <f t="shared" si="103"/>
        <v>0</v>
      </c>
      <c r="O143" s="9">
        <f t="shared" si="103"/>
        <v>0</v>
      </c>
      <c r="P143" s="9">
        <f t="shared" si="103"/>
        <v>0</v>
      </c>
    </row>
    <row r="144" spans="1:16" ht="15.95" customHeight="1" x14ac:dyDescent="0.25">
      <c r="A144" s="45"/>
      <c r="B144" s="46"/>
      <c r="C144" s="17" t="s">
        <v>25</v>
      </c>
      <c r="D144" s="9">
        <f>SUM(E144:P144)</f>
        <v>36539.63063</v>
      </c>
      <c r="E144" s="9">
        <f t="shared" ref="E144:L144" si="104">E150+E156+E162+E167+E172+E177+E272+E287</f>
        <v>2273.8000000000002</v>
      </c>
      <c r="F144" s="9">
        <f t="shared" si="104"/>
        <v>3480</v>
      </c>
      <c r="G144" s="9">
        <f t="shared" si="104"/>
        <v>572.59999999999991</v>
      </c>
      <c r="H144" s="9">
        <f t="shared" si="104"/>
        <v>325.89999999999998</v>
      </c>
      <c r="I144" s="9">
        <f t="shared" si="104"/>
        <v>3131.5</v>
      </c>
      <c r="J144" s="9">
        <f t="shared" si="104"/>
        <v>5481.0906299999997</v>
      </c>
      <c r="K144" s="9">
        <f t="shared" si="104"/>
        <v>3940.6999999999994</v>
      </c>
      <c r="L144" s="9">
        <f t="shared" si="104"/>
        <v>14374.140000000001</v>
      </c>
      <c r="M144" s="9">
        <f>M150+M156+M162+M167+M172+M177+M272+M287+M292</f>
        <v>2096.3000000000002</v>
      </c>
      <c r="N144" s="9">
        <f>N150+N156+N162+N167+N172+N177+N272+N287+N292</f>
        <v>603.5</v>
      </c>
      <c r="O144" s="9">
        <f>O150+O156+O162+O167+O172+O177+O272+O287</f>
        <v>145.19999999999999</v>
      </c>
      <c r="P144" s="9">
        <f>P150+P156+P162+P167+P172+P177+P272+P287</f>
        <v>114.9</v>
      </c>
    </row>
    <row r="145" spans="1:16" ht="15.95" customHeight="1" x14ac:dyDescent="0.25">
      <c r="A145" s="45"/>
      <c r="B145" s="46"/>
      <c r="C145" s="21" t="s">
        <v>26</v>
      </c>
      <c r="D145" s="9">
        <f t="shared" si="93"/>
        <v>68</v>
      </c>
      <c r="E145" s="9">
        <f>E151</f>
        <v>68</v>
      </c>
      <c r="F145" s="9">
        <f t="shared" ref="F145:O145" si="105">F151</f>
        <v>0</v>
      </c>
      <c r="G145" s="9">
        <f t="shared" si="105"/>
        <v>0</v>
      </c>
      <c r="H145" s="9">
        <f t="shared" si="105"/>
        <v>0</v>
      </c>
      <c r="I145" s="9">
        <f t="shared" si="105"/>
        <v>0</v>
      </c>
      <c r="J145" s="9">
        <f t="shared" si="105"/>
        <v>0</v>
      </c>
      <c r="K145" s="9">
        <f t="shared" si="105"/>
        <v>0</v>
      </c>
      <c r="L145" s="9">
        <f t="shared" si="105"/>
        <v>0</v>
      </c>
      <c r="M145" s="9">
        <f t="shared" si="105"/>
        <v>0</v>
      </c>
      <c r="N145" s="9">
        <f t="shared" si="105"/>
        <v>0</v>
      </c>
      <c r="O145" s="9">
        <f t="shared" si="105"/>
        <v>0</v>
      </c>
      <c r="P145" s="9">
        <f>P151</f>
        <v>0</v>
      </c>
    </row>
    <row r="146" spans="1:16" ht="15.95" customHeight="1" x14ac:dyDescent="0.25">
      <c r="A146" s="46"/>
      <c r="B146" s="46"/>
      <c r="C146" s="17" t="s">
        <v>18</v>
      </c>
      <c r="D146" s="9">
        <f t="shared" si="93"/>
        <v>0</v>
      </c>
      <c r="E146" s="9">
        <f t="shared" ref="E146:P146" si="106">E152+E157+E163+E168+E173+E178+E273+E288</f>
        <v>0</v>
      </c>
      <c r="F146" s="9">
        <f t="shared" si="106"/>
        <v>0</v>
      </c>
      <c r="G146" s="9">
        <f t="shared" si="106"/>
        <v>0</v>
      </c>
      <c r="H146" s="9">
        <f t="shared" si="106"/>
        <v>0</v>
      </c>
      <c r="I146" s="9">
        <f t="shared" si="106"/>
        <v>0</v>
      </c>
      <c r="J146" s="9">
        <f t="shared" si="106"/>
        <v>0</v>
      </c>
      <c r="K146" s="9">
        <f t="shared" si="106"/>
        <v>0</v>
      </c>
      <c r="L146" s="9">
        <f t="shared" si="106"/>
        <v>0</v>
      </c>
      <c r="M146" s="9">
        <f t="shared" si="106"/>
        <v>0</v>
      </c>
      <c r="N146" s="9">
        <f t="shared" si="106"/>
        <v>0</v>
      </c>
      <c r="O146" s="9">
        <f t="shared" si="106"/>
        <v>0</v>
      </c>
      <c r="P146" s="9">
        <f t="shared" si="106"/>
        <v>0</v>
      </c>
    </row>
    <row r="147" spans="1:16" ht="15.95" customHeight="1" x14ac:dyDescent="0.25">
      <c r="A147" s="41" t="s">
        <v>31</v>
      </c>
      <c r="B147" s="38" t="s">
        <v>37</v>
      </c>
      <c r="C147" s="16" t="s">
        <v>1</v>
      </c>
      <c r="D147" s="9">
        <f>SUM(E147:P147)</f>
        <v>4576.4999999999991</v>
      </c>
      <c r="E147" s="1">
        <f>E148+E149+E150+E152</f>
        <v>474.5</v>
      </c>
      <c r="F147" s="1">
        <f t="shared" ref="F147:P147" si="107">F148+F149+F150+F152</f>
        <v>391.1</v>
      </c>
      <c r="G147" s="1">
        <f t="shared" si="107"/>
        <v>149.69999999999999</v>
      </c>
      <c r="H147" s="1">
        <f t="shared" si="107"/>
        <v>325.89999999999998</v>
      </c>
      <c r="I147" s="1">
        <f t="shared" si="107"/>
        <v>2657.8</v>
      </c>
      <c r="J147" s="1">
        <f t="shared" si="107"/>
        <v>0</v>
      </c>
      <c r="K147" s="1">
        <f t="shared" si="107"/>
        <v>0</v>
      </c>
      <c r="L147" s="1">
        <f t="shared" si="107"/>
        <v>0</v>
      </c>
      <c r="M147" s="1">
        <f>M148+M149+M150+M152</f>
        <v>358.5</v>
      </c>
      <c r="N147" s="1">
        <f t="shared" si="107"/>
        <v>87.9</v>
      </c>
      <c r="O147" s="1">
        <f t="shared" si="107"/>
        <v>80.7</v>
      </c>
      <c r="P147" s="1">
        <f t="shared" si="107"/>
        <v>50.4</v>
      </c>
    </row>
    <row r="148" spans="1:16" ht="15.95" customHeight="1" x14ac:dyDescent="0.25">
      <c r="A148" s="39"/>
      <c r="B148" s="47"/>
      <c r="C148" s="17" t="s">
        <v>15</v>
      </c>
      <c r="D148" s="9">
        <f t="shared" ref="D148:D149" si="108">SUM(E148:P148)</f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</row>
    <row r="149" spans="1:16" ht="15.95" customHeight="1" x14ac:dyDescent="0.25">
      <c r="A149" s="39"/>
      <c r="B149" s="47"/>
      <c r="C149" s="17" t="s">
        <v>16</v>
      </c>
      <c r="D149" s="9">
        <f t="shared" si="108"/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</row>
    <row r="150" spans="1:16" ht="15.95" customHeight="1" x14ac:dyDescent="0.25">
      <c r="A150" s="39"/>
      <c r="B150" s="47"/>
      <c r="C150" s="17" t="s">
        <v>25</v>
      </c>
      <c r="D150" s="9">
        <f>SUM(E150:P150)</f>
        <v>4576.4999999999991</v>
      </c>
      <c r="E150" s="1">
        <v>474.5</v>
      </c>
      <c r="F150" s="1">
        <v>391.1</v>
      </c>
      <c r="G150" s="1">
        <v>149.69999999999999</v>
      </c>
      <c r="H150" s="1">
        <v>325.89999999999998</v>
      </c>
      <c r="I150" s="1">
        <v>2657.8</v>
      </c>
      <c r="J150" s="1">
        <v>0</v>
      </c>
      <c r="K150" s="1">
        <v>0</v>
      </c>
      <c r="L150" s="1">
        <v>0</v>
      </c>
      <c r="M150" s="1">
        <f>358.5</f>
        <v>358.5</v>
      </c>
      <c r="N150" s="1">
        <v>87.9</v>
      </c>
      <c r="O150" s="1">
        <v>80.7</v>
      </c>
      <c r="P150" s="1">
        <v>50.4</v>
      </c>
    </row>
    <row r="151" spans="1:16" ht="15.95" customHeight="1" x14ac:dyDescent="0.25">
      <c r="A151" s="39"/>
      <c r="B151" s="47"/>
      <c r="C151" s="21" t="s">
        <v>26</v>
      </c>
      <c r="D151" s="9">
        <f>SUM(E151:P151)</f>
        <v>68</v>
      </c>
      <c r="E151" s="1">
        <v>68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</row>
    <row r="152" spans="1:16" ht="15.95" customHeight="1" x14ac:dyDescent="0.25">
      <c r="A152" s="39"/>
      <c r="B152" s="47"/>
      <c r="C152" s="17" t="s">
        <v>18</v>
      </c>
      <c r="D152" s="9">
        <f>SUM(E152:P152)</f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</row>
    <row r="153" spans="1:16" ht="15.95" customHeight="1" x14ac:dyDescent="0.25">
      <c r="A153" s="41" t="s">
        <v>33</v>
      </c>
      <c r="B153" s="38" t="s">
        <v>32</v>
      </c>
      <c r="C153" s="16" t="s">
        <v>1</v>
      </c>
      <c r="D153" s="9">
        <f>SUM(E153:P153)</f>
        <v>14320.4</v>
      </c>
      <c r="E153" s="1">
        <f>SUM(E154:E157)</f>
        <v>7853.5</v>
      </c>
      <c r="F153" s="1">
        <f t="shared" ref="F153:P153" si="109">SUM(F154:F157)</f>
        <v>6044</v>
      </c>
      <c r="G153" s="1">
        <f t="shared" si="109"/>
        <v>422.9</v>
      </c>
      <c r="H153" s="1">
        <f t="shared" si="109"/>
        <v>0</v>
      </c>
      <c r="I153" s="1">
        <f t="shared" si="109"/>
        <v>0</v>
      </c>
      <c r="J153" s="1">
        <f t="shared" si="109"/>
        <v>0</v>
      </c>
      <c r="K153" s="1">
        <f t="shared" si="109"/>
        <v>0</v>
      </c>
      <c r="L153" s="1">
        <f t="shared" si="109"/>
        <v>0</v>
      </c>
      <c r="M153" s="1">
        <f t="shared" si="109"/>
        <v>0</v>
      </c>
      <c r="N153" s="1">
        <f t="shared" si="109"/>
        <v>0</v>
      </c>
      <c r="O153" s="1">
        <f t="shared" si="109"/>
        <v>0</v>
      </c>
      <c r="P153" s="1">
        <f t="shared" si="109"/>
        <v>0</v>
      </c>
    </row>
    <row r="154" spans="1:16" ht="15.95" customHeight="1" x14ac:dyDescent="0.25">
      <c r="A154" s="42"/>
      <c r="B154" s="39"/>
      <c r="C154" s="17" t="s">
        <v>15</v>
      </c>
      <c r="D154" s="9">
        <f t="shared" ref="D154:D157" si="110">SUM(E154:P154)</f>
        <v>13597.810000000001</v>
      </c>
      <c r="E154" s="1">
        <v>7853.5</v>
      </c>
      <c r="F154" s="1">
        <v>5744.31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</row>
    <row r="155" spans="1:16" ht="15.95" customHeight="1" x14ac:dyDescent="0.25">
      <c r="A155" s="42"/>
      <c r="B155" s="39"/>
      <c r="C155" s="17" t="s">
        <v>16</v>
      </c>
      <c r="D155" s="9">
        <f t="shared" si="110"/>
        <v>149.69</v>
      </c>
      <c r="E155" s="1">
        <v>0</v>
      </c>
      <c r="F155" s="1">
        <v>149.69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</row>
    <row r="156" spans="1:16" ht="15.95" customHeight="1" x14ac:dyDescent="0.25">
      <c r="A156" s="42"/>
      <c r="B156" s="39"/>
      <c r="C156" s="17" t="s">
        <v>17</v>
      </c>
      <c r="D156" s="9">
        <f t="shared" si="110"/>
        <v>572.9</v>
      </c>
      <c r="E156" s="1">
        <v>0</v>
      </c>
      <c r="F156" s="1">
        <v>150</v>
      </c>
      <c r="G156" s="1">
        <v>422.9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</row>
    <row r="157" spans="1:16" ht="15.95" customHeight="1" x14ac:dyDescent="0.25">
      <c r="A157" s="39"/>
      <c r="B157" s="39"/>
      <c r="C157" s="17" t="s">
        <v>18</v>
      </c>
      <c r="D157" s="9">
        <f t="shared" si="110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</row>
    <row r="158" spans="1:16" ht="15.95" customHeight="1" x14ac:dyDescent="0.25">
      <c r="A158" s="41" t="s">
        <v>63</v>
      </c>
      <c r="B158" s="63" t="s">
        <v>34</v>
      </c>
      <c r="C158" s="16" t="s">
        <v>1</v>
      </c>
      <c r="D158" s="9">
        <f>SUM(E158:P158)</f>
        <v>65985.02</v>
      </c>
      <c r="E158" s="1">
        <f>E159+E160+E162+E163</f>
        <v>32038.7</v>
      </c>
      <c r="F158" s="1">
        <f t="shared" ref="F158:P158" si="111">F159+F160+F162+F163</f>
        <v>33946.32</v>
      </c>
      <c r="G158" s="1">
        <f t="shared" si="111"/>
        <v>0</v>
      </c>
      <c r="H158" s="1">
        <f t="shared" si="111"/>
        <v>0</v>
      </c>
      <c r="I158" s="1">
        <f t="shared" si="111"/>
        <v>0</v>
      </c>
      <c r="J158" s="1">
        <f t="shared" si="111"/>
        <v>0</v>
      </c>
      <c r="K158" s="1">
        <f t="shared" si="111"/>
        <v>0</v>
      </c>
      <c r="L158" s="1">
        <f t="shared" si="111"/>
        <v>0</v>
      </c>
      <c r="M158" s="1">
        <f t="shared" si="111"/>
        <v>0</v>
      </c>
      <c r="N158" s="1">
        <f t="shared" si="111"/>
        <v>0</v>
      </c>
      <c r="O158" s="1">
        <f t="shared" si="111"/>
        <v>0</v>
      </c>
      <c r="P158" s="1">
        <f t="shared" si="111"/>
        <v>0</v>
      </c>
    </row>
    <row r="159" spans="1:16" ht="15.95" customHeight="1" x14ac:dyDescent="0.25">
      <c r="A159" s="39"/>
      <c r="B159" s="39"/>
      <c r="C159" s="17" t="s">
        <v>15</v>
      </c>
      <c r="D159" s="9">
        <f t="shared" ref="D159:D163" si="112">SUM(E159:P159)</f>
        <v>59603.82</v>
      </c>
      <c r="E159" s="1">
        <v>28396.400000000001</v>
      </c>
      <c r="F159" s="1">
        <v>31207.42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</row>
    <row r="160" spans="1:16" ht="15.95" customHeight="1" x14ac:dyDescent="0.25">
      <c r="A160" s="39"/>
      <c r="B160" s="39"/>
      <c r="C160" s="17" t="s">
        <v>122</v>
      </c>
      <c r="D160" s="9">
        <f t="shared" si="112"/>
        <v>1843</v>
      </c>
      <c r="E160" s="1">
        <v>1843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</row>
    <row r="161" spans="1:16" ht="30" customHeight="1" x14ac:dyDescent="0.25">
      <c r="A161" s="39"/>
      <c r="B161" s="39"/>
      <c r="C161" s="21" t="s">
        <v>121</v>
      </c>
      <c r="D161" s="9">
        <f>SUM(E161:P161)</f>
        <v>190</v>
      </c>
      <c r="E161" s="1">
        <v>190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</row>
    <row r="162" spans="1:16" ht="15.95" customHeight="1" x14ac:dyDescent="0.25">
      <c r="A162" s="39"/>
      <c r="B162" s="39"/>
      <c r="C162" s="17" t="s">
        <v>17</v>
      </c>
      <c r="D162" s="9">
        <f t="shared" si="112"/>
        <v>4538.2</v>
      </c>
      <c r="E162" s="1">
        <v>1799.3</v>
      </c>
      <c r="F162" s="1">
        <v>2738.9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</row>
    <row r="163" spans="1:16" ht="25.5" customHeight="1" x14ac:dyDescent="0.25">
      <c r="A163" s="39"/>
      <c r="B163" s="39"/>
      <c r="C163" s="17" t="s">
        <v>18</v>
      </c>
      <c r="D163" s="9">
        <f t="shared" si="112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</row>
    <row r="164" spans="1:16" ht="100.5" customHeight="1" x14ac:dyDescent="0.2">
      <c r="A164" s="41" t="s">
        <v>64</v>
      </c>
      <c r="B164" s="38" t="s">
        <v>35</v>
      </c>
      <c r="C164" s="34" t="s">
        <v>1</v>
      </c>
      <c r="D164" s="9">
        <f>SUM(E164:P164)</f>
        <v>3063.36</v>
      </c>
      <c r="E164" s="1">
        <f>SUM(E165:E168)</f>
        <v>907.1</v>
      </c>
      <c r="F164" s="1">
        <f t="shared" ref="F164:O164" si="113">SUM(F165:F168)</f>
        <v>2156.2600000000002</v>
      </c>
      <c r="G164" s="1">
        <f t="shared" si="113"/>
        <v>0</v>
      </c>
      <c r="H164" s="1">
        <f t="shared" si="113"/>
        <v>0</v>
      </c>
      <c r="I164" s="1">
        <f t="shared" si="113"/>
        <v>0</v>
      </c>
      <c r="J164" s="1">
        <f t="shared" si="113"/>
        <v>0</v>
      </c>
      <c r="K164" s="1">
        <f t="shared" si="113"/>
        <v>0</v>
      </c>
      <c r="L164" s="1">
        <f t="shared" si="113"/>
        <v>0</v>
      </c>
      <c r="M164" s="1">
        <f t="shared" si="113"/>
        <v>0</v>
      </c>
      <c r="N164" s="1">
        <f t="shared" si="113"/>
        <v>0</v>
      </c>
      <c r="O164" s="1">
        <f t="shared" si="113"/>
        <v>0</v>
      </c>
      <c r="P164" s="1">
        <f>SUM(P165:P168)</f>
        <v>0</v>
      </c>
    </row>
    <row r="165" spans="1:16" ht="15.95" customHeight="1" x14ac:dyDescent="0.25">
      <c r="A165" s="39"/>
      <c r="B165" s="39"/>
      <c r="C165" s="17" t="s">
        <v>15</v>
      </c>
      <c r="D165" s="9">
        <f t="shared" ref="D165:D168" si="114">SUM(E165:P165)</f>
        <v>1136.6500000000001</v>
      </c>
      <c r="E165" s="1">
        <v>907.1</v>
      </c>
      <c r="F165" s="1">
        <v>229.55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</row>
    <row r="166" spans="1:16" ht="15.95" customHeight="1" x14ac:dyDescent="0.25">
      <c r="A166" s="39"/>
      <c r="B166" s="39"/>
      <c r="C166" s="17" t="s">
        <v>16</v>
      </c>
      <c r="D166" s="9">
        <f t="shared" si="114"/>
        <v>1826.71</v>
      </c>
      <c r="E166" s="1">
        <v>0</v>
      </c>
      <c r="F166" s="1">
        <v>1826.71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</row>
    <row r="167" spans="1:16" ht="15.95" customHeight="1" x14ac:dyDescent="0.25">
      <c r="A167" s="39"/>
      <c r="B167" s="39"/>
      <c r="C167" s="17" t="s">
        <v>17</v>
      </c>
      <c r="D167" s="9">
        <f t="shared" si="114"/>
        <v>100</v>
      </c>
      <c r="E167" s="1">
        <v>0</v>
      </c>
      <c r="F167" s="1">
        <v>100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</row>
    <row r="168" spans="1:16" ht="20.25" customHeight="1" x14ac:dyDescent="0.25">
      <c r="A168" s="39"/>
      <c r="B168" s="39"/>
      <c r="C168" s="17" t="s">
        <v>18</v>
      </c>
      <c r="D168" s="9">
        <f t="shared" si="114"/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</row>
    <row r="169" spans="1:16" ht="133.5" customHeight="1" x14ac:dyDescent="0.2">
      <c r="A169" s="41" t="s">
        <v>65</v>
      </c>
      <c r="B169" s="38" t="s">
        <v>36</v>
      </c>
      <c r="C169" s="34" t="s">
        <v>1</v>
      </c>
      <c r="D169" s="9">
        <f>SUM(E169:P169)</f>
        <v>470.72</v>
      </c>
      <c r="E169" s="1">
        <f>SUM(E170:E173)</f>
        <v>0</v>
      </c>
      <c r="F169" s="1">
        <f t="shared" ref="F169:P169" si="115">SUM(F170:F173)</f>
        <v>470.72</v>
      </c>
      <c r="G169" s="1">
        <f t="shared" si="115"/>
        <v>0</v>
      </c>
      <c r="H169" s="1">
        <f t="shared" si="115"/>
        <v>0</v>
      </c>
      <c r="I169" s="1">
        <f t="shared" si="115"/>
        <v>0</v>
      </c>
      <c r="J169" s="1">
        <f t="shared" si="115"/>
        <v>0</v>
      </c>
      <c r="K169" s="1">
        <f t="shared" si="115"/>
        <v>0</v>
      </c>
      <c r="L169" s="1">
        <f t="shared" si="115"/>
        <v>0</v>
      </c>
      <c r="M169" s="1">
        <f t="shared" si="115"/>
        <v>0</v>
      </c>
      <c r="N169" s="1">
        <f t="shared" si="115"/>
        <v>0</v>
      </c>
      <c r="O169" s="1">
        <f t="shared" si="115"/>
        <v>0</v>
      </c>
      <c r="P169" s="1">
        <f t="shared" si="115"/>
        <v>0</v>
      </c>
    </row>
    <row r="170" spans="1:16" ht="15.95" customHeight="1" x14ac:dyDescent="0.25">
      <c r="A170" s="39"/>
      <c r="B170" s="39"/>
      <c r="C170" s="17" t="s">
        <v>15</v>
      </c>
      <c r="D170" s="9">
        <f t="shared" ref="D170:D173" si="116">SUM(E170:P170)</f>
        <v>370.72</v>
      </c>
      <c r="E170" s="1">
        <v>0</v>
      </c>
      <c r="F170" s="1">
        <v>370.72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</row>
    <row r="171" spans="1:16" ht="15.95" customHeight="1" x14ac:dyDescent="0.25">
      <c r="A171" s="39"/>
      <c r="B171" s="39"/>
      <c r="C171" s="17" t="s">
        <v>16</v>
      </c>
      <c r="D171" s="9">
        <f t="shared" si="116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</row>
    <row r="172" spans="1:16" ht="15.95" customHeight="1" x14ac:dyDescent="0.25">
      <c r="A172" s="39"/>
      <c r="B172" s="39"/>
      <c r="C172" s="17" t="s">
        <v>17</v>
      </c>
      <c r="D172" s="9">
        <f t="shared" si="116"/>
        <v>100</v>
      </c>
      <c r="E172" s="1">
        <v>0</v>
      </c>
      <c r="F172" s="1">
        <v>100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</row>
    <row r="173" spans="1:16" ht="15.95" customHeight="1" x14ac:dyDescent="0.2">
      <c r="A173" s="39"/>
      <c r="B173" s="39"/>
      <c r="C173" s="31" t="s">
        <v>18</v>
      </c>
      <c r="D173" s="9">
        <f t="shared" si="116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</row>
    <row r="174" spans="1:16" ht="63.75" customHeight="1" x14ac:dyDescent="0.2">
      <c r="A174" s="41" t="s">
        <v>66</v>
      </c>
      <c r="B174" s="64" t="s">
        <v>149</v>
      </c>
      <c r="C174" s="34" t="s">
        <v>1</v>
      </c>
      <c r="D174" s="9">
        <f>SUM(E174:P174)</f>
        <v>225543.73947</v>
      </c>
      <c r="E174" s="1">
        <f>SUM(E175:E178)</f>
        <v>0</v>
      </c>
      <c r="F174" s="1">
        <f t="shared" ref="F174:O174" si="117">SUM(F175:F178)</f>
        <v>0</v>
      </c>
      <c r="G174" s="1">
        <f t="shared" si="117"/>
        <v>0</v>
      </c>
      <c r="H174" s="1">
        <f t="shared" si="117"/>
        <v>0</v>
      </c>
      <c r="I174" s="1">
        <f t="shared" si="117"/>
        <v>9473.7000000000007</v>
      </c>
      <c r="J174" s="1">
        <f t="shared" si="117"/>
        <v>91352.299469999998</v>
      </c>
      <c r="K174" s="1">
        <f t="shared" si="117"/>
        <v>65584.2</v>
      </c>
      <c r="L174" s="1">
        <f t="shared" si="117"/>
        <v>29060.54</v>
      </c>
      <c r="M174" s="1">
        <f>SUM(M175:M178)</f>
        <v>19330.5</v>
      </c>
      <c r="N174" s="1">
        <f t="shared" si="117"/>
        <v>8594</v>
      </c>
      <c r="O174" s="1">
        <f t="shared" si="117"/>
        <v>1074.3</v>
      </c>
      <c r="P174" s="1">
        <f>SUM(P175:P178)</f>
        <v>1074.2</v>
      </c>
    </row>
    <row r="175" spans="1:16" ht="15.95" customHeight="1" x14ac:dyDescent="0.25">
      <c r="A175" s="39"/>
      <c r="B175" s="65"/>
      <c r="C175" s="17" t="s">
        <v>15</v>
      </c>
      <c r="D175" s="9">
        <f>SUM(E175:P175)</f>
        <v>0</v>
      </c>
      <c r="E175" s="9">
        <f>E180+E185+E190+E195+E200+E205+E210+E215+E220+E225+E230+E235+E240+E245+E250+E255+E260+E265</f>
        <v>0</v>
      </c>
      <c r="F175" s="9">
        <f t="shared" ref="F175:P175" si="118">F180+F185+F190+F195+F200+F205+F210+F215+F220+F225+F230+F235+F240+F245+F250+F255+F260+F265</f>
        <v>0</v>
      </c>
      <c r="G175" s="9">
        <f t="shared" si="118"/>
        <v>0</v>
      </c>
      <c r="H175" s="9">
        <f t="shared" si="118"/>
        <v>0</v>
      </c>
      <c r="I175" s="9">
        <f t="shared" si="118"/>
        <v>0</v>
      </c>
      <c r="J175" s="9">
        <f t="shared" si="118"/>
        <v>0</v>
      </c>
      <c r="K175" s="9">
        <f t="shared" si="118"/>
        <v>0</v>
      </c>
      <c r="L175" s="9">
        <f t="shared" si="118"/>
        <v>0</v>
      </c>
      <c r="M175" s="9">
        <f t="shared" si="118"/>
        <v>0</v>
      </c>
      <c r="N175" s="9">
        <f t="shared" si="118"/>
        <v>0</v>
      </c>
      <c r="O175" s="9">
        <f t="shared" si="118"/>
        <v>0</v>
      </c>
      <c r="P175" s="9">
        <f t="shared" si="118"/>
        <v>0</v>
      </c>
    </row>
    <row r="176" spans="1:16" ht="15.95" customHeight="1" x14ac:dyDescent="0.25">
      <c r="A176" s="39"/>
      <c r="B176" s="65"/>
      <c r="C176" s="17" t="s">
        <v>16</v>
      </c>
      <c r="D176" s="9">
        <f t="shared" ref="D176:D238" si="119">SUM(E176:P176)</f>
        <v>200623.60883999997</v>
      </c>
      <c r="E176" s="9">
        <f t="shared" ref="E176:P178" si="120">E181+E186+E191+E196+E201+E206+E211+E216+E221+E226+E231+E236+E241+E246+E251+E256+E261+E266</f>
        <v>0</v>
      </c>
      <c r="F176" s="9">
        <f t="shared" si="120"/>
        <v>0</v>
      </c>
      <c r="G176" s="9">
        <f t="shared" si="120"/>
        <v>0</v>
      </c>
      <c r="H176" s="9">
        <f t="shared" si="120"/>
        <v>0</v>
      </c>
      <c r="I176" s="9">
        <f t="shared" si="120"/>
        <v>9000</v>
      </c>
      <c r="J176" s="9">
        <f t="shared" si="120"/>
        <v>85871.208839999992</v>
      </c>
      <c r="K176" s="9">
        <f t="shared" si="120"/>
        <v>61643.5</v>
      </c>
      <c r="L176" s="9">
        <f t="shared" si="120"/>
        <v>15840.3</v>
      </c>
      <c r="M176" s="9">
        <f>M181+M186+M191+M196+M201+M206+M211+M216+M221+M226+M231+M236+M241+M246+M251+M256+M261+M266</f>
        <v>18170.7</v>
      </c>
      <c r="N176" s="9">
        <f t="shared" si="120"/>
        <v>8078.4</v>
      </c>
      <c r="O176" s="9">
        <f t="shared" si="120"/>
        <v>1009.8</v>
      </c>
      <c r="P176" s="9">
        <f t="shared" si="120"/>
        <v>1009.7</v>
      </c>
    </row>
    <row r="177" spans="1:16" ht="15.95" customHeight="1" x14ac:dyDescent="0.25">
      <c r="A177" s="39"/>
      <c r="B177" s="65"/>
      <c r="C177" s="17" t="s">
        <v>17</v>
      </c>
      <c r="D177" s="9">
        <f t="shared" si="119"/>
        <v>24920.130629999996</v>
      </c>
      <c r="E177" s="9">
        <f t="shared" si="120"/>
        <v>0</v>
      </c>
      <c r="F177" s="9">
        <f t="shared" si="120"/>
        <v>0</v>
      </c>
      <c r="G177" s="9">
        <f t="shared" si="120"/>
        <v>0</v>
      </c>
      <c r="H177" s="9">
        <f t="shared" si="120"/>
        <v>0</v>
      </c>
      <c r="I177" s="9">
        <f t="shared" si="120"/>
        <v>473.7</v>
      </c>
      <c r="J177" s="9">
        <f t="shared" si="120"/>
        <v>5481.0906299999997</v>
      </c>
      <c r="K177" s="9">
        <f t="shared" si="120"/>
        <v>3940.6999999999994</v>
      </c>
      <c r="L177" s="9">
        <f t="shared" si="120"/>
        <v>13220.240000000002</v>
      </c>
      <c r="M177" s="9">
        <f>M182+M187+M192+M197+M202+M207+M212+M217+M222+M227+M232+M237+M242+M247+M252+M257+M262+M267</f>
        <v>1159.8</v>
      </c>
      <c r="N177" s="9">
        <f>N182+N187+N192+N197+N202+N207+N212+N217+N222+N227+N232+N237+N242+N247+N252+N257+N262+N267</f>
        <v>515.6</v>
      </c>
      <c r="O177" s="9">
        <f t="shared" si="120"/>
        <v>64.5</v>
      </c>
      <c r="P177" s="9">
        <f t="shared" si="120"/>
        <v>64.5</v>
      </c>
    </row>
    <row r="178" spans="1:16" ht="15.95" customHeight="1" x14ac:dyDescent="0.2">
      <c r="A178" s="39"/>
      <c r="B178" s="65"/>
      <c r="C178" s="31" t="s">
        <v>18</v>
      </c>
      <c r="D178" s="9">
        <f t="shared" si="119"/>
        <v>0</v>
      </c>
      <c r="E178" s="9">
        <f t="shared" si="120"/>
        <v>0</v>
      </c>
      <c r="F178" s="9">
        <f t="shared" si="120"/>
        <v>0</v>
      </c>
      <c r="G178" s="9">
        <f t="shared" si="120"/>
        <v>0</v>
      </c>
      <c r="H178" s="9">
        <f t="shared" si="120"/>
        <v>0</v>
      </c>
      <c r="I178" s="9">
        <f t="shared" si="120"/>
        <v>0</v>
      </c>
      <c r="J178" s="9">
        <f t="shared" si="120"/>
        <v>0</v>
      </c>
      <c r="K178" s="9">
        <f t="shared" si="120"/>
        <v>0</v>
      </c>
      <c r="L178" s="9">
        <f t="shared" si="120"/>
        <v>0</v>
      </c>
      <c r="M178" s="9">
        <f t="shared" si="120"/>
        <v>0</v>
      </c>
      <c r="N178" s="9">
        <f t="shared" si="120"/>
        <v>0</v>
      </c>
      <c r="O178" s="9">
        <f t="shared" si="120"/>
        <v>0</v>
      </c>
      <c r="P178" s="9">
        <f t="shared" si="120"/>
        <v>0</v>
      </c>
    </row>
    <row r="179" spans="1:16" ht="51.75" customHeight="1" x14ac:dyDescent="0.2">
      <c r="A179" s="41" t="s">
        <v>67</v>
      </c>
      <c r="B179" s="38" t="s">
        <v>85</v>
      </c>
      <c r="C179" s="31" t="s">
        <v>1</v>
      </c>
      <c r="D179" s="9">
        <f>SUM(E179:P179)</f>
        <v>36835.778569999995</v>
      </c>
      <c r="E179" s="1">
        <f>SUM(E180:E183)</f>
        <v>0</v>
      </c>
      <c r="F179" s="1">
        <f t="shared" ref="F179:P179" si="121">SUM(F180:F183)</f>
        <v>0</v>
      </c>
      <c r="G179" s="1">
        <f t="shared" si="121"/>
        <v>0</v>
      </c>
      <c r="H179" s="1">
        <f t="shared" si="121"/>
        <v>0</v>
      </c>
      <c r="I179" s="1">
        <f t="shared" si="121"/>
        <v>9473.7000000000007</v>
      </c>
      <c r="J179" s="1">
        <f t="shared" si="121"/>
        <v>27362.078569999998</v>
      </c>
      <c r="K179" s="1">
        <f t="shared" si="121"/>
        <v>0</v>
      </c>
      <c r="L179" s="1">
        <f t="shared" si="121"/>
        <v>0</v>
      </c>
      <c r="M179" s="1">
        <f t="shared" si="121"/>
        <v>0</v>
      </c>
      <c r="N179" s="1">
        <f t="shared" si="121"/>
        <v>0</v>
      </c>
      <c r="O179" s="1">
        <f t="shared" si="121"/>
        <v>0</v>
      </c>
      <c r="P179" s="1">
        <f t="shared" si="121"/>
        <v>0</v>
      </c>
    </row>
    <row r="180" spans="1:16" ht="15.95" customHeight="1" x14ac:dyDescent="0.25">
      <c r="A180" s="39"/>
      <c r="B180" s="39"/>
      <c r="C180" s="17" t="s">
        <v>15</v>
      </c>
      <c r="D180" s="9">
        <f t="shared" si="119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</row>
    <row r="181" spans="1:16" ht="15.95" customHeight="1" x14ac:dyDescent="0.25">
      <c r="A181" s="39"/>
      <c r="B181" s="39"/>
      <c r="C181" s="17" t="s">
        <v>16</v>
      </c>
      <c r="D181" s="9">
        <f t="shared" si="119"/>
        <v>34720.35385</v>
      </c>
      <c r="E181" s="1">
        <v>0</v>
      </c>
      <c r="F181" s="1">
        <v>0</v>
      </c>
      <c r="G181" s="1">
        <v>0</v>
      </c>
      <c r="H181" s="1">
        <v>0</v>
      </c>
      <c r="I181" s="1">
        <v>9000</v>
      </c>
      <c r="J181" s="1">
        <v>25720.35385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</row>
    <row r="182" spans="1:16" ht="15.95" customHeight="1" x14ac:dyDescent="0.25">
      <c r="A182" s="39"/>
      <c r="B182" s="39"/>
      <c r="C182" s="17" t="s">
        <v>17</v>
      </c>
      <c r="D182" s="9">
        <f t="shared" si="119"/>
        <v>2115.42472</v>
      </c>
      <c r="E182" s="1">
        <v>0</v>
      </c>
      <c r="F182" s="1">
        <v>0</v>
      </c>
      <c r="G182" s="1">
        <v>0</v>
      </c>
      <c r="H182" s="1">
        <v>0</v>
      </c>
      <c r="I182" s="1">
        <v>473.7</v>
      </c>
      <c r="J182" s="1">
        <v>1641.7247199999999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</row>
    <row r="183" spans="1:16" ht="15.95" customHeight="1" x14ac:dyDescent="0.2">
      <c r="A183" s="39"/>
      <c r="B183" s="39"/>
      <c r="C183" s="31" t="s">
        <v>18</v>
      </c>
      <c r="D183" s="9">
        <f t="shared" si="119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</row>
    <row r="184" spans="1:16" ht="38.25" customHeight="1" x14ac:dyDescent="0.2">
      <c r="A184" s="41" t="s">
        <v>68</v>
      </c>
      <c r="B184" s="38" t="s">
        <v>84</v>
      </c>
      <c r="C184" s="31" t="s">
        <v>1</v>
      </c>
      <c r="D184" s="9">
        <f>SUM(E184:P184)</f>
        <v>5946.38364</v>
      </c>
      <c r="E184" s="1">
        <f>SUM(E185:E188)</f>
        <v>0</v>
      </c>
      <c r="F184" s="1">
        <f t="shared" ref="F184:P184" si="122">SUM(F185:F188)</f>
        <v>0</v>
      </c>
      <c r="G184" s="1">
        <f t="shared" si="122"/>
        <v>0</v>
      </c>
      <c r="H184" s="1">
        <f t="shared" si="122"/>
        <v>0</v>
      </c>
      <c r="I184" s="1">
        <f t="shared" si="122"/>
        <v>0</v>
      </c>
      <c r="J184" s="1">
        <f t="shared" si="122"/>
        <v>5946.38364</v>
      </c>
      <c r="K184" s="1">
        <f t="shared" si="122"/>
        <v>0</v>
      </c>
      <c r="L184" s="1">
        <f t="shared" si="122"/>
        <v>0</v>
      </c>
      <c r="M184" s="1">
        <f t="shared" si="122"/>
        <v>0</v>
      </c>
      <c r="N184" s="1">
        <f t="shared" si="122"/>
        <v>0</v>
      </c>
      <c r="O184" s="1">
        <f t="shared" si="122"/>
        <v>0</v>
      </c>
      <c r="P184" s="1">
        <f t="shared" si="122"/>
        <v>0</v>
      </c>
    </row>
    <row r="185" spans="1:16" ht="15.95" customHeight="1" x14ac:dyDescent="0.25">
      <c r="A185" s="39"/>
      <c r="B185" s="39"/>
      <c r="C185" s="17" t="s">
        <v>15</v>
      </c>
      <c r="D185" s="9">
        <f t="shared" si="119"/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</row>
    <row r="186" spans="1:16" ht="15.95" customHeight="1" x14ac:dyDescent="0.25">
      <c r="A186" s="39"/>
      <c r="B186" s="39"/>
      <c r="C186" s="17" t="s">
        <v>16</v>
      </c>
      <c r="D186" s="9">
        <f t="shared" si="119"/>
        <v>5589.6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5589.6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</row>
    <row r="187" spans="1:16" ht="15.95" customHeight="1" x14ac:dyDescent="0.25">
      <c r="A187" s="39"/>
      <c r="B187" s="39"/>
      <c r="C187" s="17" t="s">
        <v>17</v>
      </c>
      <c r="D187" s="9">
        <f t="shared" si="119"/>
        <v>356.78363999999999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356.78363999999999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</row>
    <row r="188" spans="1:16" ht="15.95" customHeight="1" x14ac:dyDescent="0.2">
      <c r="A188" s="39"/>
      <c r="B188" s="39"/>
      <c r="C188" s="31" t="s">
        <v>18</v>
      </c>
      <c r="D188" s="9">
        <f t="shared" si="119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</row>
    <row r="189" spans="1:16" ht="15.95" customHeight="1" x14ac:dyDescent="0.2">
      <c r="A189" s="41" t="s">
        <v>81</v>
      </c>
      <c r="B189" s="38" t="s">
        <v>82</v>
      </c>
      <c r="C189" s="31" t="s">
        <v>1</v>
      </c>
      <c r="D189" s="9">
        <f t="shared" si="119"/>
        <v>10289.047860000001</v>
      </c>
      <c r="E189" s="1">
        <f>SUM(E190:E193)</f>
        <v>0</v>
      </c>
      <c r="F189" s="1">
        <f t="shared" ref="F189:P189" si="123">SUM(F190:F193)</f>
        <v>0</v>
      </c>
      <c r="G189" s="1">
        <f t="shared" si="123"/>
        <v>0</v>
      </c>
      <c r="H189" s="1">
        <f t="shared" si="123"/>
        <v>0</v>
      </c>
      <c r="I189" s="1">
        <f t="shared" si="123"/>
        <v>0</v>
      </c>
      <c r="J189" s="1">
        <f t="shared" si="123"/>
        <v>10289.047860000001</v>
      </c>
      <c r="K189" s="1">
        <f t="shared" si="123"/>
        <v>0</v>
      </c>
      <c r="L189" s="1">
        <f t="shared" si="123"/>
        <v>0</v>
      </c>
      <c r="M189" s="1">
        <f t="shared" si="123"/>
        <v>0</v>
      </c>
      <c r="N189" s="1">
        <f t="shared" si="123"/>
        <v>0</v>
      </c>
      <c r="O189" s="1">
        <f t="shared" si="123"/>
        <v>0</v>
      </c>
      <c r="P189" s="1">
        <f t="shared" si="123"/>
        <v>0</v>
      </c>
    </row>
    <row r="190" spans="1:16" ht="15.95" customHeight="1" x14ac:dyDescent="0.2">
      <c r="A190" s="39"/>
      <c r="B190" s="39"/>
      <c r="C190" s="31" t="s">
        <v>15</v>
      </c>
      <c r="D190" s="9">
        <f t="shared" si="119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</row>
    <row r="191" spans="1:16" ht="15.95" customHeight="1" x14ac:dyDescent="0.2">
      <c r="A191" s="39"/>
      <c r="B191" s="39"/>
      <c r="C191" s="31" t="s">
        <v>16</v>
      </c>
      <c r="D191" s="9">
        <f t="shared" si="119"/>
        <v>9671.7049900000002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9671.7049900000002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</row>
    <row r="192" spans="1:16" ht="15.95" customHeight="1" x14ac:dyDescent="0.2">
      <c r="A192" s="39"/>
      <c r="B192" s="39"/>
      <c r="C192" s="31" t="s">
        <v>17</v>
      </c>
      <c r="D192" s="9">
        <f t="shared" si="119"/>
        <v>617.34286999999995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617.34286999999995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</row>
    <row r="193" spans="1:16" ht="15.95" customHeight="1" x14ac:dyDescent="0.2">
      <c r="A193" s="39"/>
      <c r="B193" s="39"/>
      <c r="C193" s="31" t="s">
        <v>18</v>
      </c>
      <c r="D193" s="9">
        <f t="shared" si="119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</row>
    <row r="194" spans="1:16" ht="50.25" customHeight="1" x14ac:dyDescent="0.2">
      <c r="A194" s="41" t="s">
        <v>86</v>
      </c>
      <c r="B194" s="38" t="s">
        <v>91</v>
      </c>
      <c r="C194" s="31" t="s">
        <v>1</v>
      </c>
      <c r="D194" s="9">
        <f>SUM(E194:P194)</f>
        <v>5577.1260000000002</v>
      </c>
      <c r="E194" s="1">
        <f>SUM(E195:E198)</f>
        <v>0</v>
      </c>
      <c r="F194" s="1">
        <f t="shared" ref="F194:P194" si="124">SUM(F195:F198)</f>
        <v>0</v>
      </c>
      <c r="G194" s="1">
        <f t="shared" si="124"/>
        <v>0</v>
      </c>
      <c r="H194" s="1">
        <f t="shared" si="124"/>
        <v>0</v>
      </c>
      <c r="I194" s="1">
        <f t="shared" si="124"/>
        <v>0</v>
      </c>
      <c r="J194" s="1">
        <f t="shared" si="124"/>
        <v>5577.1260000000002</v>
      </c>
      <c r="K194" s="1">
        <f t="shared" si="124"/>
        <v>0</v>
      </c>
      <c r="L194" s="1">
        <f t="shared" si="124"/>
        <v>0</v>
      </c>
      <c r="M194" s="1">
        <f t="shared" si="124"/>
        <v>0</v>
      </c>
      <c r="N194" s="1">
        <f t="shared" si="124"/>
        <v>0</v>
      </c>
      <c r="O194" s="1">
        <f t="shared" si="124"/>
        <v>0</v>
      </c>
      <c r="P194" s="1">
        <f t="shared" si="124"/>
        <v>0</v>
      </c>
    </row>
    <row r="195" spans="1:16" ht="15.95" customHeight="1" x14ac:dyDescent="0.2">
      <c r="A195" s="39"/>
      <c r="B195" s="39"/>
      <c r="C195" s="31" t="s">
        <v>15</v>
      </c>
      <c r="D195" s="9">
        <f>SUM(E195:P195)</f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</row>
    <row r="196" spans="1:16" ht="15.95" customHeight="1" x14ac:dyDescent="0.2">
      <c r="A196" s="39"/>
      <c r="B196" s="39"/>
      <c r="C196" s="31" t="s">
        <v>16</v>
      </c>
      <c r="D196" s="9">
        <f t="shared" si="119"/>
        <v>5242.5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5242.5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</row>
    <row r="197" spans="1:16" ht="15.95" customHeight="1" x14ac:dyDescent="0.2">
      <c r="A197" s="39"/>
      <c r="B197" s="39"/>
      <c r="C197" s="31" t="s">
        <v>17</v>
      </c>
      <c r="D197" s="9">
        <f t="shared" si="119"/>
        <v>334.62599999999998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334.62599999999998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</row>
    <row r="198" spans="1:16" ht="15.95" customHeight="1" x14ac:dyDescent="0.2">
      <c r="A198" s="39"/>
      <c r="B198" s="39"/>
      <c r="C198" s="31" t="s">
        <v>18</v>
      </c>
      <c r="D198" s="9">
        <f t="shared" si="119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</row>
    <row r="199" spans="1:16" ht="52.5" customHeight="1" x14ac:dyDescent="0.2">
      <c r="A199" s="41" t="s">
        <v>87</v>
      </c>
      <c r="B199" s="38" t="s">
        <v>92</v>
      </c>
      <c r="C199" s="31" t="s">
        <v>1</v>
      </c>
      <c r="D199" s="9">
        <f>SUM(E199:P199)</f>
        <v>2273.0841999999998</v>
      </c>
      <c r="E199" s="1">
        <f>SUM(E200:E203)</f>
        <v>0</v>
      </c>
      <c r="F199" s="1">
        <f t="shared" ref="F199:P199" si="125">SUM(F200:F203)</f>
        <v>0</v>
      </c>
      <c r="G199" s="1">
        <f t="shared" si="125"/>
        <v>0</v>
      </c>
      <c r="H199" s="1">
        <f t="shared" si="125"/>
        <v>0</v>
      </c>
      <c r="I199" s="1">
        <f t="shared" si="125"/>
        <v>0</v>
      </c>
      <c r="J199" s="1">
        <f t="shared" si="125"/>
        <v>2273.0841999999998</v>
      </c>
      <c r="K199" s="1">
        <f t="shared" si="125"/>
        <v>0</v>
      </c>
      <c r="L199" s="1">
        <f t="shared" si="125"/>
        <v>0</v>
      </c>
      <c r="M199" s="1">
        <f t="shared" si="125"/>
        <v>0</v>
      </c>
      <c r="N199" s="1">
        <f t="shared" si="125"/>
        <v>0</v>
      </c>
      <c r="O199" s="1">
        <f t="shared" si="125"/>
        <v>0</v>
      </c>
      <c r="P199" s="1">
        <f t="shared" si="125"/>
        <v>0</v>
      </c>
    </row>
    <row r="200" spans="1:16" ht="15.95" customHeight="1" x14ac:dyDescent="0.2">
      <c r="A200" s="39"/>
      <c r="B200" s="39"/>
      <c r="C200" s="31" t="s">
        <v>15</v>
      </c>
      <c r="D200" s="9">
        <f t="shared" si="119"/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</row>
    <row r="201" spans="1:16" ht="15.95" customHeight="1" x14ac:dyDescent="0.2">
      <c r="A201" s="39"/>
      <c r="B201" s="39"/>
      <c r="C201" s="31" t="s">
        <v>16</v>
      </c>
      <c r="D201" s="9">
        <f t="shared" si="119"/>
        <v>2136.6999999999998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2136.6999999999998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</row>
    <row r="202" spans="1:16" ht="15.95" customHeight="1" x14ac:dyDescent="0.2">
      <c r="A202" s="39"/>
      <c r="B202" s="39"/>
      <c r="C202" s="31" t="s">
        <v>17</v>
      </c>
      <c r="D202" s="9">
        <f t="shared" si="119"/>
        <v>136.38419999999999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136.38419999999999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</row>
    <row r="203" spans="1:16" ht="15.95" customHeight="1" x14ac:dyDescent="0.2">
      <c r="A203" s="39"/>
      <c r="B203" s="39"/>
      <c r="C203" s="31" t="s">
        <v>18</v>
      </c>
      <c r="D203" s="9">
        <f t="shared" si="119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</row>
    <row r="204" spans="1:16" ht="53.25" customHeight="1" x14ac:dyDescent="0.2">
      <c r="A204" s="41" t="s">
        <v>88</v>
      </c>
      <c r="B204" s="38" t="s">
        <v>93</v>
      </c>
      <c r="C204" s="31" t="s">
        <v>1</v>
      </c>
      <c r="D204" s="9">
        <f t="shared" si="119"/>
        <v>6400</v>
      </c>
      <c r="E204" s="1">
        <f>SUM(E205:E208)</f>
        <v>0</v>
      </c>
      <c r="F204" s="1">
        <f t="shared" ref="F204:P204" si="126">SUM(F205:F208)</f>
        <v>0</v>
      </c>
      <c r="G204" s="1">
        <f t="shared" si="126"/>
        <v>0</v>
      </c>
      <c r="H204" s="1">
        <f t="shared" si="126"/>
        <v>0</v>
      </c>
      <c r="I204" s="1">
        <f t="shared" si="126"/>
        <v>0</v>
      </c>
      <c r="J204" s="1">
        <f t="shared" si="126"/>
        <v>6400</v>
      </c>
      <c r="K204" s="1">
        <f t="shared" si="126"/>
        <v>0</v>
      </c>
      <c r="L204" s="1">
        <f t="shared" si="126"/>
        <v>0</v>
      </c>
      <c r="M204" s="1">
        <f t="shared" si="126"/>
        <v>0</v>
      </c>
      <c r="N204" s="1">
        <f t="shared" si="126"/>
        <v>0</v>
      </c>
      <c r="O204" s="1">
        <f t="shared" si="126"/>
        <v>0</v>
      </c>
      <c r="P204" s="1">
        <f t="shared" si="126"/>
        <v>0</v>
      </c>
    </row>
    <row r="205" spans="1:16" ht="15.95" customHeight="1" x14ac:dyDescent="0.2">
      <c r="A205" s="39"/>
      <c r="B205" s="39"/>
      <c r="C205" s="31" t="s">
        <v>15</v>
      </c>
      <c r="D205" s="9">
        <f t="shared" si="119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</row>
    <row r="206" spans="1:16" ht="15.95" customHeight="1" x14ac:dyDescent="0.2">
      <c r="A206" s="39"/>
      <c r="B206" s="39"/>
      <c r="C206" s="31" t="s">
        <v>16</v>
      </c>
      <c r="D206" s="9">
        <f t="shared" si="119"/>
        <v>6016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6016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</row>
    <row r="207" spans="1:16" ht="15.95" customHeight="1" x14ac:dyDescent="0.2">
      <c r="A207" s="39"/>
      <c r="B207" s="39"/>
      <c r="C207" s="31" t="s">
        <v>17</v>
      </c>
      <c r="D207" s="9">
        <f t="shared" si="119"/>
        <v>384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384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</row>
    <row r="208" spans="1:16" ht="15.95" customHeight="1" x14ac:dyDescent="0.2">
      <c r="A208" s="39"/>
      <c r="B208" s="39"/>
      <c r="C208" s="31" t="s">
        <v>18</v>
      </c>
      <c r="D208" s="9">
        <f t="shared" si="119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</row>
    <row r="209" spans="1:16" ht="85.5" customHeight="1" x14ac:dyDescent="0.2">
      <c r="A209" s="41" t="s">
        <v>89</v>
      </c>
      <c r="B209" s="38" t="s">
        <v>94</v>
      </c>
      <c r="C209" s="31" t="s">
        <v>1</v>
      </c>
      <c r="D209" s="9">
        <f t="shared" si="119"/>
        <v>10050.9</v>
      </c>
      <c r="E209" s="1">
        <f>SUM(E210:E213)</f>
        <v>0</v>
      </c>
      <c r="F209" s="1">
        <f t="shared" ref="F209:P209" si="127">SUM(F210:F213)</f>
        <v>0</v>
      </c>
      <c r="G209" s="1">
        <f t="shared" si="127"/>
        <v>0</v>
      </c>
      <c r="H209" s="1">
        <f t="shared" si="127"/>
        <v>0</v>
      </c>
      <c r="I209" s="1">
        <f t="shared" si="127"/>
        <v>0</v>
      </c>
      <c r="J209" s="1">
        <f t="shared" si="127"/>
        <v>10050.9</v>
      </c>
      <c r="K209" s="1">
        <f t="shared" si="127"/>
        <v>0</v>
      </c>
      <c r="L209" s="1">
        <f t="shared" si="127"/>
        <v>0</v>
      </c>
      <c r="M209" s="1">
        <f t="shared" si="127"/>
        <v>0</v>
      </c>
      <c r="N209" s="1">
        <f t="shared" si="127"/>
        <v>0</v>
      </c>
      <c r="O209" s="1">
        <f t="shared" si="127"/>
        <v>0</v>
      </c>
      <c r="P209" s="1">
        <f t="shared" si="127"/>
        <v>0</v>
      </c>
    </row>
    <row r="210" spans="1:16" ht="15.95" customHeight="1" x14ac:dyDescent="0.2">
      <c r="A210" s="39"/>
      <c r="B210" s="39"/>
      <c r="C210" s="31" t="s">
        <v>15</v>
      </c>
      <c r="D210" s="9">
        <f t="shared" si="119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</row>
    <row r="211" spans="1:16" ht="15.95" customHeight="1" x14ac:dyDescent="0.2">
      <c r="A211" s="39"/>
      <c r="B211" s="39"/>
      <c r="C211" s="31" t="s">
        <v>16</v>
      </c>
      <c r="D211" s="9">
        <f t="shared" si="119"/>
        <v>9447.9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9447.9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</row>
    <row r="212" spans="1:16" ht="15.95" customHeight="1" x14ac:dyDescent="0.2">
      <c r="A212" s="39"/>
      <c r="B212" s="39"/>
      <c r="C212" s="31" t="s">
        <v>17</v>
      </c>
      <c r="D212" s="9">
        <f t="shared" si="119"/>
        <v>603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603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</row>
    <row r="213" spans="1:16" ht="15.95" customHeight="1" x14ac:dyDescent="0.2">
      <c r="A213" s="39"/>
      <c r="B213" s="39"/>
      <c r="C213" s="31" t="s">
        <v>18</v>
      </c>
      <c r="D213" s="9">
        <f t="shared" si="119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</row>
    <row r="214" spans="1:16" ht="35.25" customHeight="1" x14ac:dyDescent="0.2">
      <c r="A214" s="41" t="s">
        <v>90</v>
      </c>
      <c r="B214" s="38" t="s">
        <v>95</v>
      </c>
      <c r="C214" s="31" t="s">
        <v>1</v>
      </c>
      <c r="D214" s="9">
        <f t="shared" si="119"/>
        <v>6153.5106000000005</v>
      </c>
      <c r="E214" s="1">
        <f>SUM(E215:E218)</f>
        <v>0</v>
      </c>
      <c r="F214" s="1">
        <f t="shared" ref="F214:P214" si="128">SUM(F215:F218)</f>
        <v>0</v>
      </c>
      <c r="G214" s="1">
        <f t="shared" si="128"/>
        <v>0</v>
      </c>
      <c r="H214" s="1">
        <f t="shared" si="128"/>
        <v>0</v>
      </c>
      <c r="I214" s="1">
        <f t="shared" si="128"/>
        <v>0</v>
      </c>
      <c r="J214" s="1">
        <f t="shared" si="128"/>
        <v>6153.5106000000005</v>
      </c>
      <c r="K214" s="1">
        <f t="shared" si="128"/>
        <v>0</v>
      </c>
      <c r="L214" s="1">
        <f t="shared" si="128"/>
        <v>0</v>
      </c>
      <c r="M214" s="1">
        <f t="shared" si="128"/>
        <v>0</v>
      </c>
      <c r="N214" s="1">
        <f t="shared" si="128"/>
        <v>0</v>
      </c>
      <c r="O214" s="1">
        <f t="shared" si="128"/>
        <v>0</v>
      </c>
      <c r="P214" s="1">
        <f t="shared" si="128"/>
        <v>0</v>
      </c>
    </row>
    <row r="215" spans="1:16" ht="15.95" customHeight="1" x14ac:dyDescent="0.2">
      <c r="A215" s="39"/>
      <c r="B215" s="39"/>
      <c r="C215" s="31" t="s">
        <v>15</v>
      </c>
      <c r="D215" s="9">
        <f t="shared" si="119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</row>
    <row r="216" spans="1:16" ht="15.95" customHeight="1" x14ac:dyDescent="0.2">
      <c r="A216" s="39"/>
      <c r="B216" s="39"/>
      <c r="C216" s="31" t="s">
        <v>16</v>
      </c>
      <c r="D216" s="9">
        <f t="shared" si="119"/>
        <v>5784.3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5784.3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</row>
    <row r="217" spans="1:16" ht="15.95" customHeight="1" x14ac:dyDescent="0.2">
      <c r="A217" s="39"/>
      <c r="B217" s="39"/>
      <c r="C217" s="31" t="s">
        <v>17</v>
      </c>
      <c r="D217" s="9">
        <f t="shared" si="119"/>
        <v>369.2106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369.2106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</row>
    <row r="218" spans="1:16" ht="15.95" customHeight="1" x14ac:dyDescent="0.2">
      <c r="A218" s="39"/>
      <c r="B218" s="39"/>
      <c r="C218" s="31" t="s">
        <v>18</v>
      </c>
      <c r="D218" s="9">
        <f t="shared" si="119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</row>
    <row r="219" spans="1:16" ht="35.25" customHeight="1" x14ac:dyDescent="0.2">
      <c r="A219" s="41" t="s">
        <v>96</v>
      </c>
      <c r="B219" s="38" t="s">
        <v>97</v>
      </c>
      <c r="C219" s="31" t="s">
        <v>1</v>
      </c>
      <c r="D219" s="9">
        <f t="shared" si="119"/>
        <v>3393.3516</v>
      </c>
      <c r="E219" s="1">
        <f>SUM(E220:E223)</f>
        <v>0</v>
      </c>
      <c r="F219" s="1">
        <f t="shared" ref="F219:P219" si="129">SUM(F220:F223)</f>
        <v>0</v>
      </c>
      <c r="G219" s="1">
        <f t="shared" si="129"/>
        <v>0</v>
      </c>
      <c r="H219" s="1">
        <f t="shared" si="129"/>
        <v>0</v>
      </c>
      <c r="I219" s="1">
        <f t="shared" si="129"/>
        <v>0</v>
      </c>
      <c r="J219" s="1">
        <f t="shared" si="129"/>
        <v>3393.3516</v>
      </c>
      <c r="K219" s="1">
        <f t="shared" si="129"/>
        <v>0</v>
      </c>
      <c r="L219" s="1">
        <f t="shared" si="129"/>
        <v>0</v>
      </c>
      <c r="M219" s="1">
        <f t="shared" si="129"/>
        <v>0</v>
      </c>
      <c r="N219" s="1">
        <f t="shared" si="129"/>
        <v>0</v>
      </c>
      <c r="O219" s="1">
        <f t="shared" si="129"/>
        <v>0</v>
      </c>
      <c r="P219" s="1">
        <f t="shared" si="129"/>
        <v>0</v>
      </c>
    </row>
    <row r="220" spans="1:16" ht="15.95" customHeight="1" x14ac:dyDescent="0.2">
      <c r="A220" s="39"/>
      <c r="B220" s="39"/>
      <c r="C220" s="31" t="s">
        <v>15</v>
      </c>
      <c r="D220" s="9">
        <f t="shared" si="119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</row>
    <row r="221" spans="1:16" ht="15.95" customHeight="1" x14ac:dyDescent="0.2">
      <c r="A221" s="39"/>
      <c r="B221" s="39"/>
      <c r="C221" s="31" t="s">
        <v>16</v>
      </c>
      <c r="D221" s="9">
        <f t="shared" si="119"/>
        <v>3189.75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3189.75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</row>
    <row r="222" spans="1:16" ht="15.95" customHeight="1" x14ac:dyDescent="0.2">
      <c r="A222" s="39"/>
      <c r="B222" s="39"/>
      <c r="C222" s="31" t="s">
        <v>17</v>
      </c>
      <c r="D222" s="9">
        <f t="shared" si="119"/>
        <v>203.60159999999999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203.60159999999999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</row>
    <row r="223" spans="1:16" ht="15.95" customHeight="1" x14ac:dyDescent="0.2">
      <c r="A223" s="39"/>
      <c r="B223" s="39"/>
      <c r="C223" s="31" t="s">
        <v>18</v>
      </c>
      <c r="D223" s="9">
        <f t="shared" si="119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</row>
    <row r="224" spans="1:16" ht="57" customHeight="1" x14ac:dyDescent="0.2">
      <c r="A224" s="41" t="s">
        <v>98</v>
      </c>
      <c r="B224" s="38" t="s">
        <v>99</v>
      </c>
      <c r="C224" s="31" t="s">
        <v>1</v>
      </c>
      <c r="D224" s="9">
        <f t="shared" si="119"/>
        <v>181.917</v>
      </c>
      <c r="E224" s="1">
        <f>SUM(E225:E228)</f>
        <v>0</v>
      </c>
      <c r="F224" s="1">
        <f t="shared" ref="F224:P224" si="130">SUM(F225:F228)</f>
        <v>0</v>
      </c>
      <c r="G224" s="1">
        <f t="shared" si="130"/>
        <v>0</v>
      </c>
      <c r="H224" s="1">
        <f t="shared" si="130"/>
        <v>0</v>
      </c>
      <c r="I224" s="1">
        <f t="shared" si="130"/>
        <v>0</v>
      </c>
      <c r="J224" s="1">
        <f t="shared" si="130"/>
        <v>181.917</v>
      </c>
      <c r="K224" s="1">
        <f t="shared" si="130"/>
        <v>0</v>
      </c>
      <c r="L224" s="1">
        <f t="shared" si="130"/>
        <v>0</v>
      </c>
      <c r="M224" s="1">
        <f t="shared" si="130"/>
        <v>0</v>
      </c>
      <c r="N224" s="1">
        <f t="shared" si="130"/>
        <v>0</v>
      </c>
      <c r="O224" s="1">
        <f t="shared" si="130"/>
        <v>0</v>
      </c>
      <c r="P224" s="1">
        <f t="shared" si="130"/>
        <v>0</v>
      </c>
    </row>
    <row r="225" spans="1:16" ht="15.95" customHeight="1" x14ac:dyDescent="0.2">
      <c r="A225" s="39"/>
      <c r="B225" s="39"/>
      <c r="C225" s="31" t="s">
        <v>15</v>
      </c>
      <c r="D225" s="9">
        <f t="shared" si="119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</row>
    <row r="226" spans="1:16" ht="15.95" customHeight="1" x14ac:dyDescent="0.2">
      <c r="A226" s="39"/>
      <c r="B226" s="39"/>
      <c r="C226" s="31" t="s">
        <v>16</v>
      </c>
      <c r="D226" s="9">
        <f t="shared" si="119"/>
        <v>171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171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</row>
    <row r="227" spans="1:16" ht="15.95" customHeight="1" x14ac:dyDescent="0.2">
      <c r="A227" s="39"/>
      <c r="B227" s="39"/>
      <c r="C227" s="31" t="s">
        <v>17</v>
      </c>
      <c r="D227" s="9">
        <f t="shared" si="119"/>
        <v>10.917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10.917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</row>
    <row r="228" spans="1:16" ht="15.95" customHeight="1" x14ac:dyDescent="0.2">
      <c r="A228" s="39"/>
      <c r="B228" s="39"/>
      <c r="C228" s="31" t="s">
        <v>18</v>
      </c>
      <c r="D228" s="9">
        <f t="shared" si="119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</row>
    <row r="229" spans="1:16" ht="168.75" customHeight="1" x14ac:dyDescent="0.2">
      <c r="A229" s="41" t="s">
        <v>100</v>
      </c>
      <c r="B229" s="38" t="s">
        <v>103</v>
      </c>
      <c r="C229" s="31" t="s">
        <v>1</v>
      </c>
      <c r="D229" s="9">
        <f t="shared" si="119"/>
        <v>5109.3</v>
      </c>
      <c r="E229" s="1">
        <f>SUM(E230:E233)</f>
        <v>0</v>
      </c>
      <c r="F229" s="1">
        <f t="shared" ref="F229:P229" si="131">SUM(F230:F233)</f>
        <v>0</v>
      </c>
      <c r="G229" s="1">
        <f t="shared" si="131"/>
        <v>0</v>
      </c>
      <c r="H229" s="1">
        <f t="shared" si="131"/>
        <v>0</v>
      </c>
      <c r="I229" s="1">
        <f t="shared" si="131"/>
        <v>0</v>
      </c>
      <c r="J229" s="1">
        <f t="shared" si="131"/>
        <v>1724.9</v>
      </c>
      <c r="K229" s="1">
        <f t="shared" si="131"/>
        <v>3384.4</v>
      </c>
      <c r="L229" s="1">
        <f t="shared" si="131"/>
        <v>0</v>
      </c>
      <c r="M229" s="1">
        <f t="shared" si="131"/>
        <v>0</v>
      </c>
      <c r="N229" s="1">
        <f t="shared" si="131"/>
        <v>0</v>
      </c>
      <c r="O229" s="1">
        <f t="shared" si="131"/>
        <v>0</v>
      </c>
      <c r="P229" s="1">
        <f t="shared" si="131"/>
        <v>0</v>
      </c>
    </row>
    <row r="230" spans="1:16" ht="19.5" customHeight="1" x14ac:dyDescent="0.2">
      <c r="A230" s="39"/>
      <c r="B230" s="39"/>
      <c r="C230" s="31" t="s">
        <v>15</v>
      </c>
      <c r="D230" s="9">
        <f t="shared" si="119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</row>
    <row r="231" spans="1:16" ht="19.5" customHeight="1" x14ac:dyDescent="0.2">
      <c r="A231" s="39"/>
      <c r="B231" s="39"/>
      <c r="C231" s="31" t="s">
        <v>16</v>
      </c>
      <c r="D231" s="9">
        <f t="shared" si="119"/>
        <v>4802.7000000000007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1621.4</v>
      </c>
      <c r="K231" s="1">
        <v>3181.3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</row>
    <row r="232" spans="1:16" ht="19.5" customHeight="1" x14ac:dyDescent="0.2">
      <c r="A232" s="39"/>
      <c r="B232" s="39"/>
      <c r="C232" s="31" t="s">
        <v>17</v>
      </c>
      <c r="D232" s="9">
        <f t="shared" si="119"/>
        <v>306.60000000000002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103.5</v>
      </c>
      <c r="K232" s="1">
        <v>203.1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</row>
    <row r="233" spans="1:16" ht="19.5" customHeight="1" x14ac:dyDescent="0.2">
      <c r="A233" s="39"/>
      <c r="B233" s="39"/>
      <c r="C233" s="31" t="s">
        <v>18</v>
      </c>
      <c r="D233" s="9">
        <f t="shared" si="119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</row>
    <row r="234" spans="1:16" ht="15.95" customHeight="1" x14ac:dyDescent="0.2">
      <c r="A234" s="41" t="s">
        <v>101</v>
      </c>
      <c r="B234" s="38" t="s">
        <v>102</v>
      </c>
      <c r="C234" s="31" t="s">
        <v>1</v>
      </c>
      <c r="D234" s="9">
        <f t="shared" si="119"/>
        <v>13000</v>
      </c>
      <c r="E234" s="1">
        <f>SUM(E235:E238)</f>
        <v>0</v>
      </c>
      <c r="F234" s="1">
        <f t="shared" ref="F234:P234" si="132">SUM(F235:F238)</f>
        <v>0</v>
      </c>
      <c r="G234" s="1">
        <f t="shared" si="132"/>
        <v>0</v>
      </c>
      <c r="H234" s="1">
        <f t="shared" si="132"/>
        <v>0</v>
      </c>
      <c r="I234" s="1">
        <f t="shared" si="132"/>
        <v>0</v>
      </c>
      <c r="J234" s="1">
        <f t="shared" si="132"/>
        <v>12000</v>
      </c>
      <c r="K234" s="1">
        <f t="shared" si="132"/>
        <v>1000</v>
      </c>
      <c r="L234" s="1">
        <f t="shared" si="132"/>
        <v>0</v>
      </c>
      <c r="M234" s="1">
        <f t="shared" si="132"/>
        <v>0</v>
      </c>
      <c r="N234" s="1">
        <f t="shared" si="132"/>
        <v>0</v>
      </c>
      <c r="O234" s="1">
        <f t="shared" si="132"/>
        <v>0</v>
      </c>
      <c r="P234" s="1">
        <f t="shared" si="132"/>
        <v>0</v>
      </c>
    </row>
    <row r="235" spans="1:16" ht="15.95" customHeight="1" x14ac:dyDescent="0.2">
      <c r="A235" s="39"/>
      <c r="B235" s="39"/>
      <c r="C235" s="31" t="s">
        <v>15</v>
      </c>
      <c r="D235" s="9">
        <f t="shared" si="119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</row>
    <row r="236" spans="1:16" ht="15.95" customHeight="1" x14ac:dyDescent="0.2">
      <c r="A236" s="39"/>
      <c r="B236" s="39"/>
      <c r="C236" s="31" t="s">
        <v>16</v>
      </c>
      <c r="D236" s="9">
        <f t="shared" si="119"/>
        <v>12220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11280</v>
      </c>
      <c r="K236" s="1">
        <v>940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</row>
    <row r="237" spans="1:16" ht="15.95" customHeight="1" x14ac:dyDescent="0.2">
      <c r="A237" s="39"/>
      <c r="B237" s="39"/>
      <c r="C237" s="31" t="s">
        <v>17</v>
      </c>
      <c r="D237" s="9">
        <f t="shared" si="119"/>
        <v>780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720</v>
      </c>
      <c r="K237" s="1">
        <v>60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</row>
    <row r="238" spans="1:16" ht="15.95" customHeight="1" x14ac:dyDescent="0.2">
      <c r="A238" s="39"/>
      <c r="B238" s="39"/>
      <c r="C238" s="31" t="s">
        <v>18</v>
      </c>
      <c r="D238" s="9">
        <f t="shared" si="119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</row>
    <row r="239" spans="1:16" ht="15.75" customHeight="1" x14ac:dyDescent="0.2">
      <c r="A239" s="41" t="s">
        <v>104</v>
      </c>
      <c r="B239" s="38" t="s">
        <v>107</v>
      </c>
      <c r="C239" s="31" t="s">
        <v>1</v>
      </c>
      <c r="D239" s="9">
        <f t="shared" ref="D239:D267" si="133">SUM(E239:P239)</f>
        <v>16481</v>
      </c>
      <c r="E239" s="1">
        <f>SUM(E240:E243)</f>
        <v>0</v>
      </c>
      <c r="F239" s="1">
        <f t="shared" ref="F239:P239" si="134">SUM(F240:F243)</f>
        <v>0</v>
      </c>
      <c r="G239" s="1">
        <f t="shared" si="134"/>
        <v>0</v>
      </c>
      <c r="H239" s="1">
        <f t="shared" si="134"/>
        <v>0</v>
      </c>
      <c r="I239" s="1">
        <f t="shared" si="134"/>
        <v>0</v>
      </c>
      <c r="J239" s="1">
        <f t="shared" si="134"/>
        <v>0</v>
      </c>
      <c r="K239" s="1">
        <f t="shared" si="134"/>
        <v>16481</v>
      </c>
      <c r="L239" s="1">
        <f t="shared" si="134"/>
        <v>0</v>
      </c>
      <c r="M239" s="1">
        <f t="shared" si="134"/>
        <v>0</v>
      </c>
      <c r="N239" s="1">
        <f t="shared" si="134"/>
        <v>0</v>
      </c>
      <c r="O239" s="1">
        <f t="shared" si="134"/>
        <v>0</v>
      </c>
      <c r="P239" s="1">
        <f t="shared" si="134"/>
        <v>0</v>
      </c>
    </row>
    <row r="240" spans="1:16" ht="15.95" customHeight="1" x14ac:dyDescent="0.2">
      <c r="A240" s="39"/>
      <c r="B240" s="39"/>
      <c r="C240" s="31" t="s">
        <v>15</v>
      </c>
      <c r="D240" s="9">
        <f t="shared" si="133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</row>
    <row r="241" spans="1:16" ht="15.95" customHeight="1" x14ac:dyDescent="0.2">
      <c r="A241" s="39"/>
      <c r="B241" s="39"/>
      <c r="C241" s="31" t="s">
        <v>16</v>
      </c>
      <c r="D241" s="9">
        <f t="shared" si="133"/>
        <v>15486.5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15486.5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</row>
    <row r="242" spans="1:16" ht="15.95" customHeight="1" x14ac:dyDescent="0.2">
      <c r="A242" s="39"/>
      <c r="B242" s="39"/>
      <c r="C242" s="31" t="s">
        <v>17</v>
      </c>
      <c r="D242" s="9">
        <f t="shared" si="133"/>
        <v>994.5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994.5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</row>
    <row r="243" spans="1:16" ht="15.95" customHeight="1" x14ac:dyDescent="0.2">
      <c r="A243" s="39"/>
      <c r="B243" s="39"/>
      <c r="C243" s="31" t="s">
        <v>18</v>
      </c>
      <c r="D243" s="9">
        <f t="shared" si="133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</row>
    <row r="244" spans="1:16" ht="39" customHeight="1" x14ac:dyDescent="0.2">
      <c r="A244" s="41" t="s">
        <v>105</v>
      </c>
      <c r="B244" s="38" t="s">
        <v>110</v>
      </c>
      <c r="C244" s="31" t="s">
        <v>1</v>
      </c>
      <c r="D244" s="9">
        <f t="shared" si="133"/>
        <v>25299.199999999997</v>
      </c>
      <c r="E244" s="1">
        <f>SUM(E245:E248)</f>
        <v>0</v>
      </c>
      <c r="F244" s="1">
        <f t="shared" ref="F244:P244" si="135">SUM(F245:F248)</f>
        <v>0</v>
      </c>
      <c r="G244" s="1">
        <f t="shared" si="135"/>
        <v>0</v>
      </c>
      <c r="H244" s="1">
        <f t="shared" si="135"/>
        <v>0</v>
      </c>
      <c r="I244" s="1">
        <f t="shared" si="135"/>
        <v>0</v>
      </c>
      <c r="J244" s="1">
        <f t="shared" si="135"/>
        <v>0</v>
      </c>
      <c r="K244" s="1">
        <f t="shared" si="135"/>
        <v>8082.0999999999995</v>
      </c>
      <c r="L244" s="1">
        <f t="shared" si="135"/>
        <v>5924</v>
      </c>
      <c r="M244" s="1">
        <f>SUM(M245:M248)</f>
        <v>7293.1</v>
      </c>
      <c r="N244" s="1">
        <f t="shared" si="135"/>
        <v>4000</v>
      </c>
      <c r="O244" s="1">
        <f t="shared" si="135"/>
        <v>0</v>
      </c>
      <c r="P244" s="1">
        <f t="shared" si="135"/>
        <v>0</v>
      </c>
    </row>
    <row r="245" spans="1:16" ht="15.95" customHeight="1" x14ac:dyDescent="0.2">
      <c r="A245" s="39"/>
      <c r="B245" s="39"/>
      <c r="C245" s="31" t="s">
        <v>15</v>
      </c>
      <c r="D245" s="9">
        <f t="shared" si="133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</row>
    <row r="246" spans="1:16" ht="15.95" customHeight="1" x14ac:dyDescent="0.2">
      <c r="A246" s="39"/>
      <c r="B246" s="39"/>
      <c r="C246" s="31" t="s">
        <v>16</v>
      </c>
      <c r="D246" s="9">
        <f t="shared" si="133"/>
        <v>23781.3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7597.2</v>
      </c>
      <c r="L246" s="1">
        <v>5568.6</v>
      </c>
      <c r="M246" s="1">
        <v>6855.5</v>
      </c>
      <c r="N246" s="1">
        <v>3760</v>
      </c>
      <c r="O246" s="1">
        <v>0</v>
      </c>
      <c r="P246" s="1">
        <v>0</v>
      </c>
    </row>
    <row r="247" spans="1:16" ht="15.95" customHeight="1" x14ac:dyDescent="0.2">
      <c r="A247" s="39"/>
      <c r="B247" s="39"/>
      <c r="C247" s="31" t="s">
        <v>17</v>
      </c>
      <c r="D247" s="9">
        <f t="shared" si="133"/>
        <v>1517.9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484.9</v>
      </c>
      <c r="L247" s="1">
        <v>355.4</v>
      </c>
      <c r="M247" s="1">
        <v>437.6</v>
      </c>
      <c r="N247" s="1">
        <v>240</v>
      </c>
      <c r="O247" s="1">
        <v>0</v>
      </c>
      <c r="P247" s="1">
        <v>0</v>
      </c>
    </row>
    <row r="248" spans="1:16" ht="15.95" customHeight="1" x14ac:dyDescent="0.2">
      <c r="A248" s="39"/>
      <c r="B248" s="39"/>
      <c r="C248" s="31" t="s">
        <v>18</v>
      </c>
      <c r="D248" s="9">
        <f t="shared" si="133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</row>
    <row r="249" spans="1:16" ht="112.5" customHeight="1" x14ac:dyDescent="0.2">
      <c r="A249" s="41" t="s">
        <v>106</v>
      </c>
      <c r="B249" s="38" t="s">
        <v>111</v>
      </c>
      <c r="C249" s="31" t="s">
        <v>1</v>
      </c>
      <c r="D249" s="9">
        <f t="shared" si="133"/>
        <v>37527.64</v>
      </c>
      <c r="E249" s="1">
        <f>SUM(E250:E253)</f>
        <v>0</v>
      </c>
      <c r="F249" s="1">
        <f t="shared" ref="F249:P249" si="136">SUM(F250:F253)</f>
        <v>0</v>
      </c>
      <c r="G249" s="1">
        <f t="shared" si="136"/>
        <v>0</v>
      </c>
      <c r="H249" s="1">
        <f t="shared" si="136"/>
        <v>0</v>
      </c>
      <c r="I249" s="1">
        <f t="shared" si="136"/>
        <v>0</v>
      </c>
      <c r="J249" s="1">
        <f t="shared" si="136"/>
        <v>0</v>
      </c>
      <c r="K249" s="1">
        <f t="shared" si="136"/>
        <v>16987.400000000001</v>
      </c>
      <c r="L249" s="1">
        <f t="shared" si="136"/>
        <v>5927.34</v>
      </c>
      <c r="M249" s="1">
        <f>SUM(M250:M253)</f>
        <v>7870.4</v>
      </c>
      <c r="N249" s="1">
        <f t="shared" si="136"/>
        <v>4594</v>
      </c>
      <c r="O249" s="1">
        <f t="shared" si="136"/>
        <v>1074.3</v>
      </c>
      <c r="P249" s="1">
        <f t="shared" si="136"/>
        <v>1074.2</v>
      </c>
    </row>
    <row r="250" spans="1:16" ht="15.95" customHeight="1" x14ac:dyDescent="0.2">
      <c r="A250" s="39"/>
      <c r="B250" s="39"/>
      <c r="C250" s="31" t="s">
        <v>15</v>
      </c>
      <c r="D250" s="9">
        <f t="shared" si="133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</row>
    <row r="251" spans="1:16" ht="15.95" customHeight="1" x14ac:dyDescent="0.2">
      <c r="A251" s="39"/>
      <c r="B251" s="39"/>
      <c r="C251" s="31" t="s">
        <v>16</v>
      </c>
      <c r="D251" s="9">
        <f t="shared" si="133"/>
        <v>35276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15968.2</v>
      </c>
      <c r="L251" s="1">
        <v>5571.7</v>
      </c>
      <c r="M251" s="1">
        <v>7398.2</v>
      </c>
      <c r="N251" s="1">
        <v>4318.3999999999996</v>
      </c>
      <c r="O251" s="1">
        <v>1009.8</v>
      </c>
      <c r="P251" s="1">
        <v>1009.7</v>
      </c>
    </row>
    <row r="252" spans="1:16" ht="15.95" customHeight="1" x14ac:dyDescent="0.2">
      <c r="A252" s="39"/>
      <c r="B252" s="39"/>
      <c r="C252" s="31" t="s">
        <v>17</v>
      </c>
      <c r="D252" s="9">
        <f t="shared" si="133"/>
        <v>2251.6400000000003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1019.2</v>
      </c>
      <c r="L252" s="1">
        <v>355.64</v>
      </c>
      <c r="M252" s="1">
        <v>472.2</v>
      </c>
      <c r="N252" s="1">
        <v>275.60000000000002</v>
      </c>
      <c r="O252" s="1">
        <v>64.5</v>
      </c>
      <c r="P252" s="1">
        <v>64.5</v>
      </c>
    </row>
    <row r="253" spans="1:16" ht="15.95" customHeight="1" x14ac:dyDescent="0.2">
      <c r="A253" s="39"/>
      <c r="B253" s="39"/>
      <c r="C253" s="31" t="s">
        <v>18</v>
      </c>
      <c r="D253" s="9">
        <f t="shared" si="133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</row>
    <row r="254" spans="1:16" ht="82.5" customHeight="1" x14ac:dyDescent="0.2">
      <c r="A254" s="41" t="s">
        <v>108</v>
      </c>
      <c r="B254" s="38" t="s">
        <v>112</v>
      </c>
      <c r="C254" s="31" t="s">
        <v>1</v>
      </c>
      <c r="D254" s="9">
        <f t="shared" si="133"/>
        <v>35295.1</v>
      </c>
      <c r="E254" s="1">
        <f>SUM(E255:E258)</f>
        <v>0</v>
      </c>
      <c r="F254" s="1">
        <f t="shared" ref="F254:P254" si="137">SUM(F255:F258)</f>
        <v>0</v>
      </c>
      <c r="G254" s="1">
        <f t="shared" si="137"/>
        <v>0</v>
      </c>
      <c r="H254" s="1">
        <f t="shared" si="137"/>
        <v>0</v>
      </c>
      <c r="I254" s="1">
        <f t="shared" si="137"/>
        <v>0</v>
      </c>
      <c r="J254" s="1">
        <f t="shared" si="137"/>
        <v>0</v>
      </c>
      <c r="K254" s="1">
        <f t="shared" si="137"/>
        <v>13918.9</v>
      </c>
      <c r="L254" s="1">
        <f t="shared" si="137"/>
        <v>17209.2</v>
      </c>
      <c r="M254" s="1">
        <f>SUM(M255:M258)</f>
        <v>4167</v>
      </c>
      <c r="N254" s="1">
        <f t="shared" si="137"/>
        <v>0</v>
      </c>
      <c r="O254" s="1">
        <f t="shared" si="137"/>
        <v>0</v>
      </c>
      <c r="P254" s="1">
        <f t="shared" si="137"/>
        <v>0</v>
      </c>
    </row>
    <row r="255" spans="1:16" ht="15.95" customHeight="1" x14ac:dyDescent="0.2">
      <c r="A255" s="39"/>
      <c r="B255" s="39"/>
      <c r="C255" s="31" t="s">
        <v>15</v>
      </c>
      <c r="D255" s="9">
        <f t="shared" si="133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</row>
    <row r="256" spans="1:16" ht="15.95" customHeight="1" x14ac:dyDescent="0.2">
      <c r="A256" s="39"/>
      <c r="B256" s="39"/>
      <c r="C256" s="31" t="s">
        <v>16</v>
      </c>
      <c r="D256" s="9">
        <f t="shared" si="133"/>
        <v>21700.799999999999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13083.8</v>
      </c>
      <c r="L256" s="1">
        <v>4700</v>
      </c>
      <c r="M256" s="1">
        <v>3917</v>
      </c>
      <c r="N256" s="1">
        <v>0</v>
      </c>
      <c r="O256" s="1">
        <v>0</v>
      </c>
      <c r="P256" s="1">
        <v>0</v>
      </c>
    </row>
    <row r="257" spans="1:16" ht="15.95" customHeight="1" x14ac:dyDescent="0.2">
      <c r="A257" s="39"/>
      <c r="B257" s="39"/>
      <c r="C257" s="31" t="s">
        <v>17</v>
      </c>
      <c r="D257" s="9">
        <f t="shared" si="133"/>
        <v>13594.300000000001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835.1</v>
      </c>
      <c r="L257" s="1">
        <v>12509.2</v>
      </c>
      <c r="M257" s="1">
        <v>250</v>
      </c>
      <c r="N257" s="1">
        <v>0</v>
      </c>
      <c r="O257" s="1">
        <v>0</v>
      </c>
      <c r="P257" s="1">
        <v>0</v>
      </c>
    </row>
    <row r="258" spans="1:16" ht="38.25" customHeight="1" x14ac:dyDescent="0.2">
      <c r="A258" s="39"/>
      <c r="B258" s="39"/>
      <c r="C258" s="31" t="s">
        <v>18</v>
      </c>
      <c r="D258" s="9">
        <f t="shared" si="133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</row>
    <row r="259" spans="1:16" ht="48.75" customHeight="1" x14ac:dyDescent="0.2">
      <c r="A259" s="41" t="s">
        <v>113</v>
      </c>
      <c r="B259" s="38" t="s">
        <v>114</v>
      </c>
      <c r="C259" s="31" t="s">
        <v>1</v>
      </c>
      <c r="D259" s="9">
        <f t="shared" si="133"/>
        <v>4794</v>
      </c>
      <c r="E259" s="1">
        <f>SUM(E260:E263)</f>
        <v>0</v>
      </c>
      <c r="F259" s="1">
        <f t="shared" ref="F259:P259" si="138">SUM(F260:F263)</f>
        <v>0</v>
      </c>
      <c r="G259" s="1">
        <f t="shared" si="138"/>
        <v>0</v>
      </c>
      <c r="H259" s="1">
        <f t="shared" si="138"/>
        <v>0</v>
      </c>
      <c r="I259" s="1">
        <f t="shared" si="138"/>
        <v>0</v>
      </c>
      <c r="J259" s="1">
        <f t="shared" si="138"/>
        <v>0</v>
      </c>
      <c r="K259" s="1">
        <f t="shared" si="138"/>
        <v>4794</v>
      </c>
      <c r="L259" s="1">
        <f t="shared" si="138"/>
        <v>0</v>
      </c>
      <c r="M259" s="1">
        <f t="shared" si="138"/>
        <v>0</v>
      </c>
      <c r="N259" s="1">
        <f t="shared" si="138"/>
        <v>0</v>
      </c>
      <c r="O259" s="1">
        <f t="shared" si="138"/>
        <v>0</v>
      </c>
      <c r="P259" s="1">
        <f t="shared" si="138"/>
        <v>0</v>
      </c>
    </row>
    <row r="260" spans="1:16" ht="15.95" customHeight="1" x14ac:dyDescent="0.2">
      <c r="A260" s="39"/>
      <c r="B260" s="39"/>
      <c r="C260" s="31" t="s">
        <v>15</v>
      </c>
      <c r="D260" s="9">
        <f t="shared" si="133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</row>
    <row r="261" spans="1:16" ht="15.95" customHeight="1" x14ac:dyDescent="0.2">
      <c r="A261" s="39"/>
      <c r="B261" s="39"/>
      <c r="C261" s="31" t="s">
        <v>16</v>
      </c>
      <c r="D261" s="9">
        <f t="shared" si="133"/>
        <v>4506.3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4506.3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</row>
    <row r="262" spans="1:16" ht="15.95" customHeight="1" x14ac:dyDescent="0.2">
      <c r="A262" s="39"/>
      <c r="B262" s="39"/>
      <c r="C262" s="31" t="s">
        <v>17</v>
      </c>
      <c r="D262" s="9">
        <f t="shared" si="133"/>
        <v>287.7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287.7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</row>
    <row r="263" spans="1:16" ht="26.25" customHeight="1" x14ac:dyDescent="0.2">
      <c r="A263" s="39"/>
      <c r="B263" s="39"/>
      <c r="C263" s="31" t="s">
        <v>18</v>
      </c>
      <c r="D263" s="9">
        <f t="shared" si="133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</row>
    <row r="264" spans="1:16" ht="129" customHeight="1" x14ac:dyDescent="0.2">
      <c r="A264" s="41" t="s">
        <v>119</v>
      </c>
      <c r="B264" s="38" t="s">
        <v>120</v>
      </c>
      <c r="C264" s="31" t="s">
        <v>1</v>
      </c>
      <c r="D264" s="9">
        <f t="shared" si="133"/>
        <v>936.40000000000009</v>
      </c>
      <c r="E264" s="1">
        <f>SUM(E265:E268)</f>
        <v>0</v>
      </c>
      <c r="F264" s="1">
        <f t="shared" ref="F264:P264" si="139">SUM(F265:F268)</f>
        <v>0</v>
      </c>
      <c r="G264" s="1">
        <f t="shared" si="139"/>
        <v>0</v>
      </c>
      <c r="H264" s="1">
        <f t="shared" si="139"/>
        <v>0</v>
      </c>
      <c r="I264" s="1">
        <f t="shared" si="139"/>
        <v>0</v>
      </c>
      <c r="J264" s="1">
        <f t="shared" si="139"/>
        <v>0</v>
      </c>
      <c r="K264" s="1">
        <f t="shared" si="139"/>
        <v>936.40000000000009</v>
      </c>
      <c r="L264" s="1">
        <f t="shared" si="139"/>
        <v>0</v>
      </c>
      <c r="M264" s="1">
        <f t="shared" si="139"/>
        <v>0</v>
      </c>
      <c r="N264" s="1">
        <f t="shared" si="139"/>
        <v>0</v>
      </c>
      <c r="O264" s="1">
        <f t="shared" si="139"/>
        <v>0</v>
      </c>
      <c r="P264" s="1">
        <f t="shared" si="139"/>
        <v>0</v>
      </c>
    </row>
    <row r="265" spans="1:16" ht="16.5" customHeight="1" x14ac:dyDescent="0.2">
      <c r="A265" s="39"/>
      <c r="B265" s="39"/>
      <c r="C265" s="31" t="s">
        <v>15</v>
      </c>
      <c r="D265" s="9">
        <f t="shared" si="133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</row>
    <row r="266" spans="1:16" ht="16.5" customHeight="1" x14ac:dyDescent="0.2">
      <c r="A266" s="39"/>
      <c r="B266" s="39"/>
      <c r="C266" s="31" t="s">
        <v>16</v>
      </c>
      <c r="D266" s="9">
        <f t="shared" si="133"/>
        <v>880.2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880.2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</row>
    <row r="267" spans="1:16" ht="16.5" customHeight="1" x14ac:dyDescent="0.2">
      <c r="A267" s="39"/>
      <c r="B267" s="39"/>
      <c r="C267" s="31" t="s">
        <v>17</v>
      </c>
      <c r="D267" s="9">
        <f t="shared" si="133"/>
        <v>56.2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56.2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</row>
    <row r="268" spans="1:16" ht="16.5" customHeight="1" x14ac:dyDescent="0.2">
      <c r="A268" s="39"/>
      <c r="B268" s="39"/>
      <c r="C268" s="31" t="s">
        <v>18</v>
      </c>
      <c r="D268" s="9">
        <f>SUM(E268:P268)</f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</row>
    <row r="269" spans="1:16" ht="88.5" customHeight="1" x14ac:dyDescent="0.2">
      <c r="A269" s="41" t="s">
        <v>124</v>
      </c>
      <c r="B269" s="38" t="s">
        <v>127</v>
      </c>
      <c r="C269" s="34" t="s">
        <v>1</v>
      </c>
      <c r="D269" s="9">
        <f>SUM(E269:P269)</f>
        <v>19232.7</v>
      </c>
      <c r="E269" s="1">
        <f>SUM(E270:E273)</f>
        <v>0</v>
      </c>
      <c r="F269" s="1">
        <f t="shared" ref="F269:P269" si="140">SUM(F270:F273)</f>
        <v>0</v>
      </c>
      <c r="G269" s="1">
        <f t="shared" si="140"/>
        <v>0</v>
      </c>
      <c r="H269" s="1">
        <f t="shared" si="140"/>
        <v>0</v>
      </c>
      <c r="I269" s="1">
        <f t="shared" si="140"/>
        <v>0</v>
      </c>
      <c r="J269" s="1">
        <f t="shared" si="140"/>
        <v>0</v>
      </c>
      <c r="K269" s="1">
        <f t="shared" si="140"/>
        <v>0</v>
      </c>
      <c r="L269" s="1">
        <f t="shared" si="140"/>
        <v>19232.7</v>
      </c>
      <c r="M269" s="1">
        <f t="shared" si="140"/>
        <v>0</v>
      </c>
      <c r="N269" s="1">
        <f t="shared" si="140"/>
        <v>0</v>
      </c>
      <c r="O269" s="1">
        <f t="shared" si="140"/>
        <v>0</v>
      </c>
      <c r="P269" s="1">
        <f t="shared" si="140"/>
        <v>0</v>
      </c>
    </row>
    <row r="270" spans="1:16" ht="15.95" customHeight="1" x14ac:dyDescent="0.25">
      <c r="A270" s="39"/>
      <c r="B270" s="39"/>
      <c r="C270" s="17" t="s">
        <v>15</v>
      </c>
      <c r="D270" s="9">
        <f t="shared" ref="D270:D273" si="141">SUM(E270:P270)</f>
        <v>0</v>
      </c>
      <c r="E270" s="9">
        <f>E275</f>
        <v>0</v>
      </c>
      <c r="F270" s="9">
        <f t="shared" ref="F270:O270" si="142">F275</f>
        <v>0</v>
      </c>
      <c r="G270" s="9">
        <f t="shared" si="142"/>
        <v>0</v>
      </c>
      <c r="H270" s="9">
        <f t="shared" si="142"/>
        <v>0</v>
      </c>
      <c r="I270" s="9">
        <f t="shared" si="142"/>
        <v>0</v>
      </c>
      <c r="J270" s="9">
        <f t="shared" si="142"/>
        <v>0</v>
      </c>
      <c r="K270" s="9">
        <f t="shared" si="142"/>
        <v>0</v>
      </c>
      <c r="L270" s="9">
        <f t="shared" si="142"/>
        <v>0</v>
      </c>
      <c r="M270" s="9">
        <f t="shared" si="142"/>
        <v>0</v>
      </c>
      <c r="N270" s="9">
        <f t="shared" si="142"/>
        <v>0</v>
      </c>
      <c r="O270" s="9">
        <f t="shared" si="142"/>
        <v>0</v>
      </c>
      <c r="P270" s="9">
        <f>P275</f>
        <v>0</v>
      </c>
    </row>
    <row r="271" spans="1:16" ht="15.95" customHeight="1" x14ac:dyDescent="0.25">
      <c r="A271" s="39"/>
      <c r="B271" s="39"/>
      <c r="C271" s="17" t="s">
        <v>16</v>
      </c>
      <c r="D271" s="9">
        <f t="shared" si="141"/>
        <v>18078.8</v>
      </c>
      <c r="E271" s="9">
        <f t="shared" ref="E271:P273" si="143">E276</f>
        <v>0</v>
      </c>
      <c r="F271" s="9">
        <f t="shared" si="143"/>
        <v>0</v>
      </c>
      <c r="G271" s="9">
        <f t="shared" si="143"/>
        <v>0</v>
      </c>
      <c r="H271" s="9">
        <f t="shared" si="143"/>
        <v>0</v>
      </c>
      <c r="I271" s="9">
        <f t="shared" si="143"/>
        <v>0</v>
      </c>
      <c r="J271" s="9">
        <f t="shared" si="143"/>
        <v>0</v>
      </c>
      <c r="K271" s="9">
        <f t="shared" si="143"/>
        <v>0</v>
      </c>
      <c r="L271" s="9">
        <f t="shared" si="143"/>
        <v>18078.8</v>
      </c>
      <c r="M271" s="9">
        <f t="shared" si="143"/>
        <v>0</v>
      </c>
      <c r="N271" s="9">
        <f t="shared" si="143"/>
        <v>0</v>
      </c>
      <c r="O271" s="9">
        <f t="shared" si="143"/>
        <v>0</v>
      </c>
      <c r="P271" s="9">
        <f t="shared" si="143"/>
        <v>0</v>
      </c>
    </row>
    <row r="272" spans="1:16" ht="15.95" customHeight="1" x14ac:dyDescent="0.25">
      <c r="A272" s="39"/>
      <c r="B272" s="39"/>
      <c r="C272" s="17" t="s">
        <v>17</v>
      </c>
      <c r="D272" s="9">
        <f t="shared" si="141"/>
        <v>1153.9000000000001</v>
      </c>
      <c r="E272" s="9">
        <f t="shared" si="143"/>
        <v>0</v>
      </c>
      <c r="F272" s="9">
        <f t="shared" si="143"/>
        <v>0</v>
      </c>
      <c r="G272" s="9">
        <f t="shared" si="143"/>
        <v>0</v>
      </c>
      <c r="H272" s="9">
        <f t="shared" si="143"/>
        <v>0</v>
      </c>
      <c r="I272" s="9">
        <f t="shared" si="143"/>
        <v>0</v>
      </c>
      <c r="J272" s="9">
        <f t="shared" si="143"/>
        <v>0</v>
      </c>
      <c r="K272" s="9">
        <f t="shared" si="143"/>
        <v>0</v>
      </c>
      <c r="L272" s="9">
        <f t="shared" si="143"/>
        <v>1153.9000000000001</v>
      </c>
      <c r="M272" s="9">
        <f t="shared" si="143"/>
        <v>0</v>
      </c>
      <c r="N272" s="9">
        <f t="shared" si="143"/>
        <v>0</v>
      </c>
      <c r="O272" s="9">
        <f t="shared" si="143"/>
        <v>0</v>
      </c>
      <c r="P272" s="9">
        <f t="shared" si="143"/>
        <v>0</v>
      </c>
    </row>
    <row r="273" spans="1:16" ht="15.95" customHeight="1" x14ac:dyDescent="0.2">
      <c r="A273" s="39"/>
      <c r="B273" s="39"/>
      <c r="C273" s="31" t="s">
        <v>18</v>
      </c>
      <c r="D273" s="9">
        <f t="shared" si="141"/>
        <v>0</v>
      </c>
      <c r="E273" s="9">
        <f t="shared" si="143"/>
        <v>0</v>
      </c>
      <c r="F273" s="9">
        <f t="shared" si="143"/>
        <v>0</v>
      </c>
      <c r="G273" s="9">
        <f t="shared" si="143"/>
        <v>0</v>
      </c>
      <c r="H273" s="9">
        <f t="shared" si="143"/>
        <v>0</v>
      </c>
      <c r="I273" s="9">
        <f t="shared" si="143"/>
        <v>0</v>
      </c>
      <c r="J273" s="9">
        <f t="shared" si="143"/>
        <v>0</v>
      </c>
      <c r="K273" s="9">
        <f t="shared" si="143"/>
        <v>0</v>
      </c>
      <c r="L273" s="9">
        <f t="shared" si="143"/>
        <v>0</v>
      </c>
      <c r="M273" s="9">
        <f t="shared" si="143"/>
        <v>0</v>
      </c>
      <c r="N273" s="9">
        <f t="shared" si="143"/>
        <v>0</v>
      </c>
      <c r="O273" s="9">
        <f t="shared" si="143"/>
        <v>0</v>
      </c>
      <c r="P273" s="9">
        <f t="shared" si="143"/>
        <v>0</v>
      </c>
    </row>
    <row r="274" spans="1:16" ht="52.15" customHeight="1" x14ac:dyDescent="0.2">
      <c r="A274" s="41" t="s">
        <v>125</v>
      </c>
      <c r="B274" s="38" t="s">
        <v>126</v>
      </c>
      <c r="C274" s="31" t="s">
        <v>1</v>
      </c>
      <c r="D274" s="9">
        <f>SUM(E274:P274)</f>
        <v>19232.7</v>
      </c>
      <c r="E274" s="1">
        <f>SUM(E275:E278)</f>
        <v>0</v>
      </c>
      <c r="F274" s="1">
        <f t="shared" ref="F274:P274" si="144">SUM(F275:F278)</f>
        <v>0</v>
      </c>
      <c r="G274" s="1">
        <f t="shared" si="144"/>
        <v>0</v>
      </c>
      <c r="H274" s="1">
        <f t="shared" si="144"/>
        <v>0</v>
      </c>
      <c r="I274" s="1">
        <f t="shared" si="144"/>
        <v>0</v>
      </c>
      <c r="J274" s="1">
        <f t="shared" si="144"/>
        <v>0</v>
      </c>
      <c r="K274" s="1">
        <f t="shared" si="144"/>
        <v>0</v>
      </c>
      <c r="L274" s="1">
        <f t="shared" si="144"/>
        <v>19232.7</v>
      </c>
      <c r="M274" s="1">
        <f t="shared" si="144"/>
        <v>0</v>
      </c>
      <c r="N274" s="1">
        <f t="shared" si="144"/>
        <v>0</v>
      </c>
      <c r="O274" s="1">
        <f t="shared" si="144"/>
        <v>0</v>
      </c>
      <c r="P274" s="1">
        <f t="shared" si="144"/>
        <v>0</v>
      </c>
    </row>
    <row r="275" spans="1:16" ht="18.75" customHeight="1" x14ac:dyDescent="0.25">
      <c r="A275" s="39"/>
      <c r="B275" s="39"/>
      <c r="C275" s="17" t="s">
        <v>15</v>
      </c>
      <c r="D275" s="9">
        <f t="shared" ref="D275:D283" si="145">SUM(E275:P275)</f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</row>
    <row r="276" spans="1:16" ht="18.75" customHeight="1" x14ac:dyDescent="0.25">
      <c r="A276" s="39"/>
      <c r="B276" s="39"/>
      <c r="C276" s="17" t="s">
        <v>16</v>
      </c>
      <c r="D276" s="9">
        <f t="shared" si="145"/>
        <v>18078.8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18078.8</v>
      </c>
      <c r="M276" s="1">
        <v>0</v>
      </c>
      <c r="N276" s="1">
        <v>0</v>
      </c>
      <c r="O276" s="1">
        <v>0</v>
      </c>
      <c r="P276" s="1">
        <v>0</v>
      </c>
    </row>
    <row r="277" spans="1:16" ht="18.75" customHeight="1" x14ac:dyDescent="0.25">
      <c r="A277" s="39"/>
      <c r="B277" s="39"/>
      <c r="C277" s="17" t="s">
        <v>17</v>
      </c>
      <c r="D277" s="9">
        <f t="shared" si="145"/>
        <v>1153.9000000000001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9">
        <v>1153.9000000000001</v>
      </c>
      <c r="M277" s="1">
        <v>0</v>
      </c>
      <c r="N277" s="1">
        <v>0</v>
      </c>
      <c r="O277" s="1">
        <v>0</v>
      </c>
      <c r="P277" s="1">
        <v>0</v>
      </c>
    </row>
    <row r="278" spans="1:16" ht="18.75" customHeight="1" x14ac:dyDescent="0.2">
      <c r="A278" s="39"/>
      <c r="B278" s="39"/>
      <c r="C278" s="31" t="s">
        <v>18</v>
      </c>
      <c r="D278" s="9">
        <f t="shared" si="145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</row>
    <row r="279" spans="1:16" ht="94.15" hidden="1" customHeight="1" x14ac:dyDescent="0.2">
      <c r="A279" s="41"/>
      <c r="B279" s="51"/>
      <c r="C279" s="31"/>
      <c r="D279" s="9">
        <f t="shared" si="145"/>
        <v>0</v>
      </c>
      <c r="E279" s="9"/>
      <c r="F279" s="9"/>
      <c r="G279" s="9"/>
      <c r="H279" s="9"/>
      <c r="I279" s="9"/>
      <c r="J279" s="9"/>
      <c r="K279" s="9"/>
      <c r="L279" s="1"/>
      <c r="M279" s="1"/>
      <c r="N279" s="1"/>
      <c r="O279" s="1"/>
      <c r="P279" s="28"/>
    </row>
    <row r="280" spans="1:16" ht="15.95" hidden="1" customHeight="1" x14ac:dyDescent="0.25">
      <c r="A280" s="39"/>
      <c r="B280" s="71"/>
      <c r="C280" s="17"/>
      <c r="D280" s="9">
        <f t="shared" si="145"/>
        <v>0</v>
      </c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28"/>
    </row>
    <row r="281" spans="1:16" ht="15.95" hidden="1" customHeight="1" x14ac:dyDescent="0.25">
      <c r="A281" s="39"/>
      <c r="B281" s="71"/>
      <c r="C281" s="17"/>
      <c r="D281" s="9">
        <f t="shared" si="145"/>
        <v>0</v>
      </c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28"/>
    </row>
    <row r="282" spans="1:16" ht="15.95" hidden="1" customHeight="1" x14ac:dyDescent="0.25">
      <c r="A282" s="39"/>
      <c r="B282" s="71"/>
      <c r="C282" s="17"/>
      <c r="D282" s="9">
        <f t="shared" si="145"/>
        <v>0</v>
      </c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28"/>
    </row>
    <row r="283" spans="1:16" ht="15.6" hidden="1" customHeight="1" x14ac:dyDescent="0.2">
      <c r="A283" s="39"/>
      <c r="B283" s="72"/>
      <c r="C283" s="31"/>
      <c r="D283" s="9">
        <f t="shared" si="145"/>
        <v>0</v>
      </c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28"/>
    </row>
    <row r="284" spans="1:16" ht="113.25" customHeight="1" x14ac:dyDescent="0.2">
      <c r="A284" s="41" t="s">
        <v>131</v>
      </c>
      <c r="B284" s="51" t="s">
        <v>130</v>
      </c>
      <c r="C284" s="34" t="s">
        <v>1</v>
      </c>
      <c r="D284" s="9">
        <f>SUM(E284:P284)</f>
        <v>532.20000000000005</v>
      </c>
      <c r="E284" s="9">
        <f>SUM(E285:E288)</f>
        <v>0</v>
      </c>
      <c r="F284" s="9">
        <f t="shared" ref="F284:P284" si="146">SUM(F285:F288)</f>
        <v>0</v>
      </c>
      <c r="G284" s="9">
        <f t="shared" si="146"/>
        <v>0</v>
      </c>
      <c r="H284" s="9">
        <f t="shared" si="146"/>
        <v>0</v>
      </c>
      <c r="I284" s="9">
        <f t="shared" si="146"/>
        <v>0</v>
      </c>
      <c r="J284" s="9">
        <f t="shared" si="146"/>
        <v>0</v>
      </c>
      <c r="K284" s="9">
        <f t="shared" si="146"/>
        <v>0</v>
      </c>
      <c r="L284" s="9">
        <f t="shared" si="146"/>
        <v>0</v>
      </c>
      <c r="M284" s="9">
        <f t="shared" si="146"/>
        <v>532.20000000000005</v>
      </c>
      <c r="N284" s="9">
        <f t="shared" si="146"/>
        <v>0</v>
      </c>
      <c r="O284" s="9">
        <f t="shared" si="146"/>
        <v>0</v>
      </c>
      <c r="P284" s="9">
        <f t="shared" si="146"/>
        <v>0</v>
      </c>
    </row>
    <row r="285" spans="1:16" ht="21" customHeight="1" x14ac:dyDescent="0.25">
      <c r="A285" s="39"/>
      <c r="B285" s="52"/>
      <c r="C285" s="17" t="s">
        <v>15</v>
      </c>
      <c r="D285" s="9">
        <f t="shared" ref="D285:D286" si="147">SUM(E285:P285)</f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</row>
    <row r="286" spans="1:16" ht="21" customHeight="1" x14ac:dyDescent="0.25">
      <c r="A286" s="39"/>
      <c r="B286" s="52"/>
      <c r="C286" s="17" t="s">
        <v>16</v>
      </c>
      <c r="D286" s="9">
        <f t="shared" si="147"/>
        <v>0</v>
      </c>
      <c r="E286" s="9">
        <v>0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</row>
    <row r="287" spans="1:16" ht="21" customHeight="1" x14ac:dyDescent="0.25">
      <c r="A287" s="39"/>
      <c r="B287" s="52"/>
      <c r="C287" s="17" t="s">
        <v>17</v>
      </c>
      <c r="D287" s="9">
        <f>SUM(E287:P287)</f>
        <v>532.20000000000005</v>
      </c>
      <c r="E287" s="9">
        <v>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532.20000000000005</v>
      </c>
      <c r="N287" s="9">
        <v>0</v>
      </c>
      <c r="O287" s="9">
        <v>0</v>
      </c>
      <c r="P287" s="9">
        <v>0</v>
      </c>
    </row>
    <row r="288" spans="1:16" ht="21" customHeight="1" x14ac:dyDescent="0.2">
      <c r="A288" s="39"/>
      <c r="B288" s="53"/>
      <c r="C288" s="31" t="s">
        <v>18</v>
      </c>
      <c r="D288" s="9">
        <f>SUM(E288:P288)</f>
        <v>0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</row>
    <row r="289" spans="1:16" ht="43.5" customHeight="1" x14ac:dyDescent="0.2">
      <c r="A289" s="41" t="s">
        <v>142</v>
      </c>
      <c r="B289" s="38" t="s">
        <v>143</v>
      </c>
      <c r="C289" s="34" t="s">
        <v>1</v>
      </c>
      <c r="D289" s="35">
        <f t="shared" ref="D289:D293" si="148">SUM(E289:P289)</f>
        <v>45.8</v>
      </c>
      <c r="E289" s="1">
        <f>SUM(E290:E293)</f>
        <v>0</v>
      </c>
      <c r="F289" s="1">
        <f t="shared" ref="F289:L289" si="149">SUM(F290:F293)</f>
        <v>0</v>
      </c>
      <c r="G289" s="1">
        <f t="shared" si="149"/>
        <v>0</v>
      </c>
      <c r="H289" s="1">
        <f t="shared" si="149"/>
        <v>0</v>
      </c>
      <c r="I289" s="1">
        <f t="shared" si="149"/>
        <v>0</v>
      </c>
      <c r="J289" s="1">
        <f t="shared" si="149"/>
        <v>0</v>
      </c>
      <c r="K289" s="1">
        <f t="shared" si="149"/>
        <v>0</v>
      </c>
      <c r="L289" s="1">
        <f t="shared" si="149"/>
        <v>0</v>
      </c>
      <c r="M289" s="1">
        <f>SUM(M290:M293)</f>
        <v>45.8</v>
      </c>
      <c r="N289" s="1">
        <f t="shared" ref="N289:P289" si="150">SUM(N290:N293)</f>
        <v>0</v>
      </c>
      <c r="O289" s="1">
        <f t="shared" si="150"/>
        <v>0</v>
      </c>
      <c r="P289" s="1">
        <f t="shared" si="150"/>
        <v>0</v>
      </c>
    </row>
    <row r="290" spans="1:16" ht="15.95" customHeight="1" x14ac:dyDescent="0.2">
      <c r="A290" s="39"/>
      <c r="B290" s="39"/>
      <c r="C290" s="31" t="s">
        <v>15</v>
      </c>
      <c r="D290" s="9">
        <f t="shared" si="148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</row>
    <row r="291" spans="1:16" ht="15.95" customHeight="1" x14ac:dyDescent="0.2">
      <c r="A291" s="39"/>
      <c r="B291" s="39"/>
      <c r="C291" s="31" t="s">
        <v>16</v>
      </c>
      <c r="D291" s="9">
        <f t="shared" si="148"/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</row>
    <row r="292" spans="1:16" ht="15.95" customHeight="1" x14ac:dyDescent="0.2">
      <c r="A292" s="39"/>
      <c r="B292" s="39"/>
      <c r="C292" s="31" t="s">
        <v>17</v>
      </c>
      <c r="D292" s="35">
        <f>SUM(E292:P292)</f>
        <v>45.8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45.8</v>
      </c>
      <c r="N292" s="1">
        <v>0</v>
      </c>
      <c r="O292" s="1">
        <v>0</v>
      </c>
      <c r="P292" s="1">
        <v>0</v>
      </c>
    </row>
    <row r="293" spans="1:16" ht="15.95" customHeight="1" x14ac:dyDescent="0.2">
      <c r="A293" s="39"/>
      <c r="B293" s="39"/>
      <c r="C293" s="31" t="s">
        <v>18</v>
      </c>
      <c r="D293" s="9">
        <f t="shared" si="148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</row>
    <row r="294" spans="1:16" ht="15.95" customHeight="1" x14ac:dyDescent="0.25">
      <c r="A294" s="43" t="s">
        <v>46</v>
      </c>
      <c r="B294" s="44" t="s">
        <v>38</v>
      </c>
      <c r="C294" s="16" t="s">
        <v>1</v>
      </c>
      <c r="D294" s="9">
        <f>SUM(E294:P294)</f>
        <v>1968.1</v>
      </c>
      <c r="E294" s="9">
        <f>SUM(E295:E298)</f>
        <v>1968.1</v>
      </c>
      <c r="F294" s="9">
        <f t="shared" ref="F294:P294" si="151">SUM(F295:F298)</f>
        <v>0</v>
      </c>
      <c r="G294" s="9">
        <f t="shared" si="151"/>
        <v>0</v>
      </c>
      <c r="H294" s="9">
        <f t="shared" si="151"/>
        <v>0</v>
      </c>
      <c r="I294" s="9">
        <f t="shared" si="151"/>
        <v>0</v>
      </c>
      <c r="J294" s="9">
        <f t="shared" si="151"/>
        <v>0</v>
      </c>
      <c r="K294" s="9">
        <f t="shared" si="151"/>
        <v>0</v>
      </c>
      <c r="L294" s="9">
        <f t="shared" si="151"/>
        <v>0</v>
      </c>
      <c r="M294" s="9">
        <f t="shared" si="151"/>
        <v>0</v>
      </c>
      <c r="N294" s="9">
        <f t="shared" si="151"/>
        <v>0</v>
      </c>
      <c r="O294" s="9">
        <f t="shared" si="151"/>
        <v>0</v>
      </c>
      <c r="P294" s="9">
        <f t="shared" si="151"/>
        <v>0</v>
      </c>
    </row>
    <row r="295" spans="1:16" ht="15.95" customHeight="1" x14ac:dyDescent="0.25">
      <c r="A295" s="45"/>
      <c r="B295" s="46"/>
      <c r="C295" s="17" t="s">
        <v>15</v>
      </c>
      <c r="D295" s="9">
        <f t="shared" ref="D295:D298" si="152">SUM(E295:P295)</f>
        <v>0</v>
      </c>
      <c r="E295" s="9">
        <f>E300</f>
        <v>0</v>
      </c>
      <c r="F295" s="9">
        <f t="shared" ref="F295:O295" si="153">F300</f>
        <v>0</v>
      </c>
      <c r="G295" s="9">
        <f t="shared" si="153"/>
        <v>0</v>
      </c>
      <c r="H295" s="9">
        <f t="shared" si="153"/>
        <v>0</v>
      </c>
      <c r="I295" s="9">
        <f t="shared" si="153"/>
        <v>0</v>
      </c>
      <c r="J295" s="9">
        <f t="shared" si="153"/>
        <v>0</v>
      </c>
      <c r="K295" s="9">
        <f t="shared" si="153"/>
        <v>0</v>
      </c>
      <c r="L295" s="9">
        <f t="shared" si="153"/>
        <v>0</v>
      </c>
      <c r="M295" s="9">
        <f t="shared" si="153"/>
        <v>0</v>
      </c>
      <c r="N295" s="9">
        <f t="shared" si="153"/>
        <v>0</v>
      </c>
      <c r="O295" s="9">
        <f t="shared" si="153"/>
        <v>0</v>
      </c>
      <c r="P295" s="9">
        <f>P300</f>
        <v>0</v>
      </c>
    </row>
    <row r="296" spans="1:16" ht="15.95" customHeight="1" x14ac:dyDescent="0.25">
      <c r="A296" s="45"/>
      <c r="B296" s="46"/>
      <c r="C296" s="17" t="s">
        <v>16</v>
      </c>
      <c r="D296" s="9">
        <f>SUM(E296:P296)</f>
        <v>0</v>
      </c>
      <c r="E296" s="9">
        <f t="shared" ref="E296:P296" si="154">E301</f>
        <v>0</v>
      </c>
      <c r="F296" s="9">
        <f t="shared" si="154"/>
        <v>0</v>
      </c>
      <c r="G296" s="9">
        <f t="shared" si="154"/>
        <v>0</v>
      </c>
      <c r="H296" s="9">
        <f t="shared" si="154"/>
        <v>0</v>
      </c>
      <c r="I296" s="9">
        <f t="shared" si="154"/>
        <v>0</v>
      </c>
      <c r="J296" s="9">
        <f t="shared" si="154"/>
        <v>0</v>
      </c>
      <c r="K296" s="9">
        <f t="shared" si="154"/>
        <v>0</v>
      </c>
      <c r="L296" s="9">
        <f t="shared" si="154"/>
        <v>0</v>
      </c>
      <c r="M296" s="9">
        <f t="shared" si="154"/>
        <v>0</v>
      </c>
      <c r="N296" s="9">
        <f t="shared" si="154"/>
        <v>0</v>
      </c>
      <c r="O296" s="9">
        <f t="shared" si="154"/>
        <v>0</v>
      </c>
      <c r="P296" s="9">
        <f t="shared" si="154"/>
        <v>0</v>
      </c>
    </row>
    <row r="297" spans="1:16" ht="15.95" customHeight="1" x14ac:dyDescent="0.25">
      <c r="A297" s="45"/>
      <c r="B297" s="46"/>
      <c r="C297" s="17" t="s">
        <v>17</v>
      </c>
      <c r="D297" s="9">
        <f t="shared" si="152"/>
        <v>1968.1</v>
      </c>
      <c r="E297" s="9">
        <f t="shared" ref="E297:P297" si="155">E302</f>
        <v>1968.1</v>
      </c>
      <c r="F297" s="9">
        <f t="shared" si="155"/>
        <v>0</v>
      </c>
      <c r="G297" s="9">
        <f t="shared" si="155"/>
        <v>0</v>
      </c>
      <c r="H297" s="9">
        <f t="shared" si="155"/>
        <v>0</v>
      </c>
      <c r="I297" s="9">
        <f t="shared" si="155"/>
        <v>0</v>
      </c>
      <c r="J297" s="9">
        <f t="shared" si="155"/>
        <v>0</v>
      </c>
      <c r="K297" s="9">
        <f t="shared" si="155"/>
        <v>0</v>
      </c>
      <c r="L297" s="9">
        <f t="shared" si="155"/>
        <v>0</v>
      </c>
      <c r="M297" s="9">
        <f t="shared" si="155"/>
        <v>0</v>
      </c>
      <c r="N297" s="9">
        <f t="shared" si="155"/>
        <v>0</v>
      </c>
      <c r="O297" s="9">
        <f t="shared" si="155"/>
        <v>0</v>
      </c>
      <c r="P297" s="9">
        <f t="shared" si="155"/>
        <v>0</v>
      </c>
    </row>
    <row r="298" spans="1:16" ht="15.95" customHeight="1" x14ac:dyDescent="0.25">
      <c r="A298" s="46"/>
      <c r="B298" s="46"/>
      <c r="C298" s="17" t="s">
        <v>18</v>
      </c>
      <c r="D298" s="9">
        <f t="shared" si="152"/>
        <v>0</v>
      </c>
      <c r="E298" s="9">
        <f t="shared" ref="E298:O298" si="156">E303</f>
        <v>0</v>
      </c>
      <c r="F298" s="9">
        <f t="shared" si="156"/>
        <v>0</v>
      </c>
      <c r="G298" s="9">
        <f t="shared" si="156"/>
        <v>0</v>
      </c>
      <c r="H298" s="9">
        <f t="shared" si="156"/>
        <v>0</v>
      </c>
      <c r="I298" s="9">
        <f t="shared" si="156"/>
        <v>0</v>
      </c>
      <c r="J298" s="9">
        <f t="shared" si="156"/>
        <v>0</v>
      </c>
      <c r="K298" s="9">
        <f t="shared" si="156"/>
        <v>0</v>
      </c>
      <c r="L298" s="9">
        <f t="shared" si="156"/>
        <v>0</v>
      </c>
      <c r="M298" s="9">
        <f t="shared" si="156"/>
        <v>0</v>
      </c>
      <c r="N298" s="9">
        <f t="shared" si="156"/>
        <v>0</v>
      </c>
      <c r="O298" s="9">
        <f t="shared" si="156"/>
        <v>0</v>
      </c>
      <c r="P298" s="9">
        <f>P303</f>
        <v>0</v>
      </c>
    </row>
    <row r="299" spans="1:16" ht="15.95" customHeight="1" x14ac:dyDescent="0.25">
      <c r="A299" s="66" t="s">
        <v>69</v>
      </c>
      <c r="B299" s="69" t="s">
        <v>138</v>
      </c>
      <c r="C299" s="16" t="s">
        <v>1</v>
      </c>
      <c r="D299" s="9">
        <f>SUM(E299:P299)</f>
        <v>1968.1</v>
      </c>
      <c r="E299" s="1">
        <f>SUM(E300:E303)</f>
        <v>1968.1</v>
      </c>
      <c r="F299" s="1">
        <f t="shared" ref="F299:O299" si="157">SUM(F300:F303)</f>
        <v>0</v>
      </c>
      <c r="G299" s="1">
        <f t="shared" si="157"/>
        <v>0</v>
      </c>
      <c r="H299" s="1">
        <f t="shared" si="157"/>
        <v>0</v>
      </c>
      <c r="I299" s="1">
        <f t="shared" si="157"/>
        <v>0</v>
      </c>
      <c r="J299" s="1">
        <f t="shared" si="157"/>
        <v>0</v>
      </c>
      <c r="K299" s="1">
        <f t="shared" si="157"/>
        <v>0</v>
      </c>
      <c r="L299" s="1">
        <f t="shared" si="157"/>
        <v>0</v>
      </c>
      <c r="M299" s="1">
        <f t="shared" si="157"/>
        <v>0</v>
      </c>
      <c r="N299" s="1">
        <f t="shared" si="157"/>
        <v>0</v>
      </c>
      <c r="O299" s="1">
        <f t="shared" si="157"/>
        <v>0</v>
      </c>
      <c r="P299" s="1">
        <f>SUM(P300:P303)</f>
        <v>0</v>
      </c>
    </row>
    <row r="300" spans="1:16" ht="15.95" customHeight="1" x14ac:dyDescent="0.25">
      <c r="A300" s="67"/>
      <c r="B300" s="67"/>
      <c r="C300" s="17" t="s">
        <v>15</v>
      </c>
      <c r="D300" s="9">
        <f t="shared" ref="D300:D303" si="158">SUM(E300:P300)</f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</row>
    <row r="301" spans="1:16" ht="15.95" customHeight="1" x14ac:dyDescent="0.25">
      <c r="A301" s="67"/>
      <c r="B301" s="67"/>
      <c r="C301" s="17" t="s">
        <v>16</v>
      </c>
      <c r="D301" s="9">
        <f>SUM(E301:P301)</f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</row>
    <row r="302" spans="1:16" ht="15.95" customHeight="1" x14ac:dyDescent="0.25">
      <c r="A302" s="67"/>
      <c r="B302" s="67"/>
      <c r="C302" s="17" t="s">
        <v>17</v>
      </c>
      <c r="D302" s="9">
        <f t="shared" si="158"/>
        <v>1968.1</v>
      </c>
      <c r="E302" s="1">
        <v>1968.1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</row>
    <row r="303" spans="1:16" ht="15.95" customHeight="1" x14ac:dyDescent="0.25">
      <c r="A303" s="68"/>
      <c r="B303" s="68"/>
      <c r="C303" s="17" t="s">
        <v>18</v>
      </c>
      <c r="D303" s="9">
        <f t="shared" si="158"/>
        <v>0</v>
      </c>
      <c r="E303" s="1">
        <f>F303+G303+H303+I303+J303</f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</row>
    <row r="305" spans="1:16" ht="46.5" customHeight="1" x14ac:dyDescent="0.2">
      <c r="A305" s="70" t="s">
        <v>136</v>
      </c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</row>
    <row r="306" spans="1:16" ht="14.25" x14ac:dyDescent="0.2"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</row>
    <row r="313" spans="1:16" ht="29.25" x14ac:dyDescent="0.25">
      <c r="B313" s="27" t="s">
        <v>135</v>
      </c>
    </row>
  </sheetData>
  <mergeCells count="116">
    <mergeCell ref="A299:A303"/>
    <mergeCell ref="B299:B303"/>
    <mergeCell ref="A305:P305"/>
    <mergeCell ref="B294:B298"/>
    <mergeCell ref="A244:A248"/>
    <mergeCell ref="A269:A273"/>
    <mergeCell ref="B269:B273"/>
    <mergeCell ref="A274:A278"/>
    <mergeCell ref="B274:B278"/>
    <mergeCell ref="A279:A283"/>
    <mergeCell ref="B279:B283"/>
    <mergeCell ref="A284:A288"/>
    <mergeCell ref="B284:B288"/>
    <mergeCell ref="A294:A298"/>
    <mergeCell ref="A249:A253"/>
    <mergeCell ref="B249:B253"/>
    <mergeCell ref="B254:B258"/>
    <mergeCell ref="A289:A293"/>
    <mergeCell ref="B289:B293"/>
    <mergeCell ref="A264:A268"/>
    <mergeCell ref="B264:B268"/>
    <mergeCell ref="B239:B243"/>
    <mergeCell ref="A259:A263"/>
    <mergeCell ref="A239:A243"/>
    <mergeCell ref="A229:A233"/>
    <mergeCell ref="A189:A193"/>
    <mergeCell ref="B214:B218"/>
    <mergeCell ref="A219:A223"/>
    <mergeCell ref="B219:B223"/>
    <mergeCell ref="A224:A228"/>
    <mergeCell ref="B194:B198"/>
    <mergeCell ref="B229:B233"/>
    <mergeCell ref="A214:A218"/>
    <mergeCell ref="A199:A203"/>
    <mergeCell ref="B199:B203"/>
    <mergeCell ref="A204:A208"/>
    <mergeCell ref="B204:B208"/>
    <mergeCell ref="B224:B228"/>
    <mergeCell ref="A254:A258"/>
    <mergeCell ref="B259:B263"/>
    <mergeCell ref="A234:A238"/>
    <mergeCell ref="B234:B238"/>
    <mergeCell ref="B244:B248"/>
    <mergeCell ref="B179:B183"/>
    <mergeCell ref="A169:A173"/>
    <mergeCell ref="B169:B173"/>
    <mergeCell ref="A174:A178"/>
    <mergeCell ref="A209:A213"/>
    <mergeCell ref="B209:B213"/>
    <mergeCell ref="A158:A163"/>
    <mergeCell ref="B158:B163"/>
    <mergeCell ref="A164:A168"/>
    <mergeCell ref="B164:B168"/>
    <mergeCell ref="A184:A188"/>
    <mergeCell ref="B184:B188"/>
    <mergeCell ref="B174:B178"/>
    <mergeCell ref="A179:A183"/>
    <mergeCell ref="B189:B193"/>
    <mergeCell ref="A194:A198"/>
    <mergeCell ref="A98:A102"/>
    <mergeCell ref="B98:B102"/>
    <mergeCell ref="A76:A80"/>
    <mergeCell ref="B76:B80"/>
    <mergeCell ref="A68:A72"/>
    <mergeCell ref="A8:O8"/>
    <mergeCell ref="A10:A11"/>
    <mergeCell ref="B10:B11"/>
    <mergeCell ref="A22:A30"/>
    <mergeCell ref="B22:B30"/>
    <mergeCell ref="C10:C11"/>
    <mergeCell ref="A13:A21"/>
    <mergeCell ref="B13:B21"/>
    <mergeCell ref="D10:P10"/>
    <mergeCell ref="A31:A37"/>
    <mergeCell ref="B31:B37"/>
    <mergeCell ref="A38:A44"/>
    <mergeCell ref="B38:B44"/>
    <mergeCell ref="A56:A60"/>
    <mergeCell ref="B56:B60"/>
    <mergeCell ref="A61:A67"/>
    <mergeCell ref="B61:B67"/>
    <mergeCell ref="A93:A97"/>
    <mergeCell ref="B93:B97"/>
    <mergeCell ref="A81:A85"/>
    <mergeCell ref="B81:B85"/>
    <mergeCell ref="A86:A92"/>
    <mergeCell ref="B86:B92"/>
    <mergeCell ref="A45:A50"/>
    <mergeCell ref="B45:B50"/>
    <mergeCell ref="A51:A55"/>
    <mergeCell ref="B51:B55"/>
    <mergeCell ref="B68:B72"/>
    <mergeCell ref="A113:A117"/>
    <mergeCell ref="B113:B117"/>
    <mergeCell ref="A118:A122"/>
    <mergeCell ref="B118:B122"/>
    <mergeCell ref="M2:P2"/>
    <mergeCell ref="M3:P3"/>
    <mergeCell ref="M4:P4"/>
    <mergeCell ref="M6:P6"/>
    <mergeCell ref="A153:A157"/>
    <mergeCell ref="A133:A139"/>
    <mergeCell ref="B133:B139"/>
    <mergeCell ref="A140:A146"/>
    <mergeCell ref="B140:B146"/>
    <mergeCell ref="A147:A152"/>
    <mergeCell ref="B147:B152"/>
    <mergeCell ref="B123:B127"/>
    <mergeCell ref="A123:A127"/>
    <mergeCell ref="A128:A132"/>
    <mergeCell ref="B128:B132"/>
    <mergeCell ref="B153:B157"/>
    <mergeCell ref="A108:A112"/>
    <mergeCell ref="B108:B112"/>
    <mergeCell ref="A103:A107"/>
    <mergeCell ref="B103:B107"/>
  </mergeCells>
  <phoneticPr fontId="11" type="noConversion"/>
  <printOptions horizontalCentered="1"/>
  <pageMargins left="0.19685039370078741" right="0.19685039370078741" top="0.19685039370078741" bottom="0.19685039370078741" header="0" footer="0"/>
  <pageSetup paperSize="9" scale="49" fitToHeight="0" orientation="landscape" r:id="rId1"/>
  <rowBreaks count="4" manualBreakCount="4">
    <brk id="55" max="15" man="1"/>
    <brk id="107" max="15" man="1"/>
    <brk id="163" max="15" man="1"/>
    <brk id="298" max="1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Машенская Алёна Анатольевна</cp:lastModifiedBy>
  <cp:lastPrinted>2024-01-23T07:31:52Z</cp:lastPrinted>
  <dcterms:created xsi:type="dcterms:W3CDTF">2014-05-19T06:59:30Z</dcterms:created>
  <dcterms:modified xsi:type="dcterms:W3CDTF">2024-03-27T07:39:36Z</dcterms:modified>
</cp:coreProperties>
</file>