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600" windowWidth="19425" windowHeight="10845"/>
  </bookViews>
  <sheets>
    <sheet name="Приложение ФБ ОБ ГБ ВНБ" sheetId="16" r:id="rId1"/>
  </sheets>
  <definedNames>
    <definedName name="_xlnm.Print_Area" localSheetId="0">'Приложение ФБ ОБ ГБ ВНБ'!$A$1:$O$296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2" i="16" l="1"/>
  <c r="O108" i="16" l="1"/>
  <c r="N108" i="16" s="1"/>
  <c r="M108" i="16" s="1"/>
  <c r="L108" i="16" s="1"/>
  <c r="K108" i="16" s="1"/>
  <c r="J108" i="16" s="1"/>
  <c r="I108" i="16" s="1"/>
  <c r="H108" i="16" s="1"/>
  <c r="G108" i="16" s="1"/>
  <c r="F108" i="16" s="1"/>
  <c r="E108" i="16" s="1"/>
  <c r="D108" i="16" s="1"/>
  <c r="O107" i="16"/>
  <c r="N107" i="16" s="1"/>
  <c r="M107" i="16" s="1"/>
  <c r="D106" i="16"/>
  <c r="O105" i="16"/>
  <c r="N105" i="16" s="1"/>
  <c r="D105" i="16" s="1"/>
  <c r="M104" i="16" l="1"/>
  <c r="D104" i="16" s="1"/>
  <c r="L107" i="16"/>
  <c r="K107" i="16" s="1"/>
  <c r="J107" i="16" s="1"/>
  <c r="I107" i="16" s="1"/>
  <c r="H107" i="16" s="1"/>
  <c r="G107" i="16" s="1"/>
  <c r="F107" i="16" s="1"/>
  <c r="E107" i="16" s="1"/>
  <c r="D107" i="16" s="1"/>
  <c r="M68" i="16" l="1"/>
  <c r="L69" i="16"/>
  <c r="L92" i="16"/>
  <c r="M70" i="16"/>
  <c r="M27" i="16" s="1"/>
  <c r="M71" i="16" l="1"/>
  <c r="O280" i="16" l="1"/>
  <c r="N280" i="16"/>
  <c r="L280" i="16"/>
  <c r="K280" i="16"/>
  <c r="J280" i="16"/>
  <c r="I280" i="16"/>
  <c r="H280" i="16"/>
  <c r="G280" i="16"/>
  <c r="F280" i="16"/>
  <c r="E280" i="16"/>
  <c r="M280" i="16"/>
  <c r="D283" i="16"/>
  <c r="D280" i="16" l="1"/>
  <c r="O289" i="16"/>
  <c r="O288" i="16"/>
  <c r="O287" i="16"/>
  <c r="O286" i="16"/>
  <c r="N289" i="16"/>
  <c r="N288" i="16"/>
  <c r="N287" i="16"/>
  <c r="N286" i="16"/>
  <c r="M289" i="16"/>
  <c r="M288" i="16"/>
  <c r="M287" i="16"/>
  <c r="M286" i="16"/>
  <c r="L289" i="16"/>
  <c r="L288" i="16"/>
  <c r="L287" i="16"/>
  <c r="L286" i="16"/>
  <c r="K289" i="16"/>
  <c r="K288" i="16"/>
  <c r="K287" i="16"/>
  <c r="K286" i="16"/>
  <c r="J289" i="16"/>
  <c r="J288" i="16"/>
  <c r="J287" i="16"/>
  <c r="J286" i="16"/>
  <c r="I289" i="16"/>
  <c r="I288" i="16"/>
  <c r="I287" i="16"/>
  <c r="I286" i="16"/>
  <c r="H289" i="16"/>
  <c r="H288" i="16"/>
  <c r="H287" i="16"/>
  <c r="H286" i="16"/>
  <c r="G289" i="16"/>
  <c r="G288" i="16"/>
  <c r="G287" i="16"/>
  <c r="G286" i="16"/>
  <c r="D286" i="16" s="1"/>
  <c r="F289" i="16"/>
  <c r="F288" i="16"/>
  <c r="F287" i="16"/>
  <c r="F286" i="16"/>
  <c r="E288" i="16"/>
  <c r="E287" i="16"/>
  <c r="E286" i="16"/>
  <c r="G285" i="16" l="1"/>
  <c r="M69" i="16"/>
  <c r="M67" i="16" s="1"/>
  <c r="O100" i="16" l="1"/>
  <c r="N100" i="16" s="1"/>
  <c r="D100" i="16" s="1"/>
  <c r="O102" i="16"/>
  <c r="N102" i="16" s="1"/>
  <c r="M102" i="16" s="1"/>
  <c r="L102" i="16" s="1"/>
  <c r="K102" i="16" s="1"/>
  <c r="J102" i="16" s="1"/>
  <c r="I102" i="16" s="1"/>
  <c r="H102" i="16" s="1"/>
  <c r="G102" i="16" s="1"/>
  <c r="F102" i="16" s="1"/>
  <c r="E102" i="16" s="1"/>
  <c r="D102" i="16" s="1"/>
  <c r="O103" i="16"/>
  <c r="N103" i="16" s="1"/>
  <c r="M103" i="16" s="1"/>
  <c r="D101" i="16"/>
  <c r="D98" i="16"/>
  <c r="L103" i="16" l="1"/>
  <c r="K103" i="16" s="1"/>
  <c r="J103" i="16" s="1"/>
  <c r="I103" i="16" s="1"/>
  <c r="H103" i="16" s="1"/>
  <c r="G103" i="16" s="1"/>
  <c r="F103" i="16" s="1"/>
  <c r="E103" i="16" s="1"/>
  <c r="D103" i="16" s="1"/>
  <c r="M99" i="16"/>
  <c r="D99" i="16" s="1"/>
  <c r="M72" i="16"/>
  <c r="M29" i="16" s="1"/>
  <c r="M20" i="16" s="1"/>
  <c r="M16" i="16" l="1"/>
  <c r="M18" i="16"/>
  <c r="M34" i="16"/>
  <c r="M58" i="16" l="1"/>
  <c r="N58" i="16"/>
  <c r="O58" i="16"/>
  <c r="M59" i="16"/>
  <c r="N59" i="16"/>
  <c r="O59" i="16"/>
  <c r="M60" i="16"/>
  <c r="N60" i="16"/>
  <c r="O60" i="16"/>
  <c r="M61" i="16"/>
  <c r="N61" i="16"/>
  <c r="O61" i="16"/>
  <c r="M62" i="16"/>
  <c r="N62" i="16"/>
  <c r="O62" i="16"/>
  <c r="M46" i="16"/>
  <c r="N46" i="16"/>
  <c r="O46" i="16"/>
  <c r="E52" i="16"/>
  <c r="F52" i="16"/>
  <c r="G52" i="16"/>
  <c r="H52" i="16"/>
  <c r="I52" i="16"/>
  <c r="J52" i="16"/>
  <c r="K52" i="16"/>
  <c r="L52" i="16"/>
  <c r="M52" i="16"/>
  <c r="N52" i="16"/>
  <c r="D53" i="16"/>
  <c r="D54" i="16"/>
  <c r="D55" i="16"/>
  <c r="D56" i="16"/>
  <c r="O57" i="16" l="1"/>
  <c r="N57" i="16"/>
  <c r="M57" i="16"/>
  <c r="D52" i="16"/>
  <c r="M143" i="16"/>
  <c r="N143" i="16"/>
  <c r="O143" i="16"/>
  <c r="L270" i="16"/>
  <c r="L139" i="16"/>
  <c r="L132" i="16" s="1"/>
  <c r="O174" i="16"/>
  <c r="E174" i="16"/>
  <c r="M173" i="16"/>
  <c r="E173" i="16"/>
  <c r="J172" i="16"/>
  <c r="E172" i="16"/>
  <c r="M171" i="16"/>
  <c r="G171" i="16"/>
  <c r="F171" i="16"/>
  <c r="E171" i="16"/>
  <c r="N173" i="16"/>
  <c r="G173" i="16"/>
  <c r="I172" i="16"/>
  <c r="O266" i="16"/>
  <c r="L266" i="16"/>
  <c r="H266" i="16"/>
  <c r="E266" i="16"/>
  <c r="F270" i="16"/>
  <c r="G270" i="16"/>
  <c r="H270" i="16"/>
  <c r="I270" i="16"/>
  <c r="J270" i="16"/>
  <c r="K270" i="16"/>
  <c r="M270" i="16"/>
  <c r="N270" i="16"/>
  <c r="O270" i="16"/>
  <c r="E270" i="16"/>
  <c r="F269" i="16"/>
  <c r="G269" i="16"/>
  <c r="H269" i="16"/>
  <c r="I269" i="16"/>
  <c r="J269" i="16"/>
  <c r="K269" i="16"/>
  <c r="L269" i="16"/>
  <c r="M269" i="16"/>
  <c r="N269" i="16"/>
  <c r="O269" i="16"/>
  <c r="F268" i="16"/>
  <c r="G268" i="16"/>
  <c r="H268" i="16"/>
  <c r="I268" i="16"/>
  <c r="J268" i="16"/>
  <c r="K268" i="16"/>
  <c r="L268" i="16"/>
  <c r="M268" i="16"/>
  <c r="N268" i="16"/>
  <c r="O268" i="16"/>
  <c r="F267" i="16"/>
  <c r="G267" i="16"/>
  <c r="H267" i="16"/>
  <c r="I267" i="16"/>
  <c r="J267" i="16"/>
  <c r="K267" i="16"/>
  <c r="L267" i="16"/>
  <c r="M267" i="16"/>
  <c r="N267" i="16"/>
  <c r="O267" i="16"/>
  <c r="F266" i="16"/>
  <c r="G266" i="16"/>
  <c r="I266" i="16"/>
  <c r="J266" i="16"/>
  <c r="K266" i="16"/>
  <c r="M266" i="16"/>
  <c r="M137" i="16" s="1"/>
  <c r="N266" i="16"/>
  <c r="E267" i="16"/>
  <c r="E268" i="16"/>
  <c r="E269" i="16"/>
  <c r="D274" i="16"/>
  <c r="D273" i="16"/>
  <c r="D272" i="16"/>
  <c r="D271" i="16"/>
  <c r="L143" i="16"/>
  <c r="E154" i="16"/>
  <c r="D94" i="16"/>
  <c r="D96" i="16"/>
  <c r="D97" i="16"/>
  <c r="D95" i="16"/>
  <c r="L72" i="16"/>
  <c r="L70" i="16"/>
  <c r="L27" i="16" s="1"/>
  <c r="D27" i="16" s="1"/>
  <c r="E34" i="16"/>
  <c r="E25" i="16" s="1"/>
  <c r="L46" i="16"/>
  <c r="E39" i="16"/>
  <c r="E33" i="16"/>
  <c r="E37" i="16"/>
  <c r="E30" i="16" s="1"/>
  <c r="F38" i="16"/>
  <c r="G38" i="16"/>
  <c r="H38" i="16"/>
  <c r="I38" i="16"/>
  <c r="J38" i="16"/>
  <c r="K38" i="16"/>
  <c r="L38" i="16"/>
  <c r="M38" i="16"/>
  <c r="N38" i="16"/>
  <c r="O38" i="16"/>
  <c r="E38" i="16"/>
  <c r="F37" i="16"/>
  <c r="F30" i="16" s="1"/>
  <c r="G37" i="16"/>
  <c r="G30" i="16" s="1"/>
  <c r="H37" i="16"/>
  <c r="H30" i="16"/>
  <c r="I37" i="16"/>
  <c r="I30" i="16" s="1"/>
  <c r="J37" i="16"/>
  <c r="J30" i="16" s="1"/>
  <c r="K37" i="16"/>
  <c r="K30" i="16" s="1"/>
  <c r="L37" i="16"/>
  <c r="L30" i="16" s="1"/>
  <c r="M37" i="16"/>
  <c r="M30" i="16" s="1"/>
  <c r="N37" i="16"/>
  <c r="N30" i="16" s="1"/>
  <c r="O37" i="16"/>
  <c r="O30" i="16" s="1"/>
  <c r="F36" i="16"/>
  <c r="G36" i="16"/>
  <c r="H36" i="16"/>
  <c r="I36" i="16"/>
  <c r="J36" i="16"/>
  <c r="K36" i="16"/>
  <c r="L36" i="16"/>
  <c r="M36" i="16"/>
  <c r="N36" i="16"/>
  <c r="O36" i="16"/>
  <c r="F35" i="16"/>
  <c r="G35" i="16"/>
  <c r="H35" i="16"/>
  <c r="I35" i="16"/>
  <c r="J35" i="16"/>
  <c r="K35" i="16"/>
  <c r="L35" i="16"/>
  <c r="M35" i="16"/>
  <c r="N35" i="16"/>
  <c r="O35" i="16"/>
  <c r="E36" i="16"/>
  <c r="E35" i="16"/>
  <c r="F34" i="16"/>
  <c r="F25" i="16" s="1"/>
  <c r="F16" i="16" s="1"/>
  <c r="G34" i="16"/>
  <c r="H34" i="16"/>
  <c r="H25" i="16" s="1"/>
  <c r="H16" i="16" s="1"/>
  <c r="I34" i="16"/>
  <c r="I25" i="16" s="1"/>
  <c r="I16" i="16" s="1"/>
  <c r="J34" i="16"/>
  <c r="J25" i="16" s="1"/>
  <c r="J16" i="16" s="1"/>
  <c r="K34" i="16"/>
  <c r="K25" i="16" s="1"/>
  <c r="K16" i="16" s="1"/>
  <c r="L34" i="16"/>
  <c r="L25" i="16" s="1"/>
  <c r="L16" i="16" s="1"/>
  <c r="N34" i="16"/>
  <c r="N25" i="16" s="1"/>
  <c r="N16" i="16" s="1"/>
  <c r="O34" i="16"/>
  <c r="O25" i="16" s="1"/>
  <c r="O16" i="16" s="1"/>
  <c r="F33" i="16"/>
  <c r="G33" i="16"/>
  <c r="H33" i="16"/>
  <c r="I33" i="16"/>
  <c r="J33" i="16"/>
  <c r="K33" i="16"/>
  <c r="L33" i="16"/>
  <c r="M33" i="16"/>
  <c r="N33" i="16"/>
  <c r="O33" i="16"/>
  <c r="E58" i="16"/>
  <c r="D40" i="16"/>
  <c r="D41" i="16"/>
  <c r="D42" i="16"/>
  <c r="D43" i="16"/>
  <c r="D44" i="16"/>
  <c r="D45" i="16"/>
  <c r="F46" i="16"/>
  <c r="G46" i="16"/>
  <c r="H46" i="16"/>
  <c r="I46" i="16"/>
  <c r="J46" i="16"/>
  <c r="K46" i="16"/>
  <c r="E46" i="16"/>
  <c r="D48" i="16"/>
  <c r="D47" i="16"/>
  <c r="D49" i="16"/>
  <c r="D50" i="16"/>
  <c r="D51" i="16"/>
  <c r="H60" i="16"/>
  <c r="F62" i="16"/>
  <c r="G62" i="16"/>
  <c r="H62" i="16"/>
  <c r="I62" i="16"/>
  <c r="J62" i="16"/>
  <c r="K62" i="16"/>
  <c r="E62" i="16"/>
  <c r="D65" i="16"/>
  <c r="F73" i="16"/>
  <c r="G73" i="16"/>
  <c r="H73" i="16"/>
  <c r="I73" i="16"/>
  <c r="J73" i="16"/>
  <c r="K73" i="16"/>
  <c r="L73" i="16"/>
  <c r="M73" i="16"/>
  <c r="N73" i="16"/>
  <c r="O73" i="16"/>
  <c r="F71" i="16"/>
  <c r="G71" i="16"/>
  <c r="H71" i="16"/>
  <c r="I71" i="16"/>
  <c r="J71" i="16"/>
  <c r="K71" i="16"/>
  <c r="L71" i="16"/>
  <c r="L67" i="16" s="1"/>
  <c r="N71" i="16"/>
  <c r="O71" i="16"/>
  <c r="F69" i="16"/>
  <c r="G69" i="16"/>
  <c r="H69" i="16"/>
  <c r="I69" i="16"/>
  <c r="J69" i="16"/>
  <c r="K69" i="16"/>
  <c r="N69" i="16"/>
  <c r="O69" i="16"/>
  <c r="F68" i="16"/>
  <c r="G68" i="16"/>
  <c r="H68" i="16"/>
  <c r="I68" i="16"/>
  <c r="J68" i="16"/>
  <c r="K68" i="16"/>
  <c r="L68" i="16"/>
  <c r="N68" i="16"/>
  <c r="O68" i="16"/>
  <c r="E69" i="16"/>
  <c r="E71" i="16"/>
  <c r="E73" i="16"/>
  <c r="E68" i="16"/>
  <c r="F74" i="16"/>
  <c r="G74" i="16"/>
  <c r="H74" i="16"/>
  <c r="I74" i="16"/>
  <c r="J74" i="16"/>
  <c r="K74" i="16"/>
  <c r="L74" i="16"/>
  <c r="M74" i="16"/>
  <c r="N74" i="16"/>
  <c r="O74" i="16"/>
  <c r="E74" i="16"/>
  <c r="D76" i="16"/>
  <c r="F82" i="16"/>
  <c r="G82" i="16"/>
  <c r="H82" i="16"/>
  <c r="I82" i="16"/>
  <c r="J82" i="16"/>
  <c r="K82" i="16"/>
  <c r="L82" i="16"/>
  <c r="M82" i="16"/>
  <c r="N82" i="16"/>
  <c r="O82" i="16"/>
  <c r="E82" i="16"/>
  <c r="D84" i="16"/>
  <c r="F87" i="16"/>
  <c r="G87" i="16"/>
  <c r="H87" i="16"/>
  <c r="I87" i="16"/>
  <c r="J87" i="16"/>
  <c r="K87" i="16"/>
  <c r="L87" i="16"/>
  <c r="M87" i="16"/>
  <c r="N87" i="16"/>
  <c r="O87" i="16"/>
  <c r="E87" i="16"/>
  <c r="D88" i="16"/>
  <c r="D89" i="16"/>
  <c r="D90" i="16"/>
  <c r="D91" i="16"/>
  <c r="F92" i="16"/>
  <c r="G92" i="16"/>
  <c r="H92" i="16"/>
  <c r="I92" i="16"/>
  <c r="J92" i="16"/>
  <c r="K92" i="16"/>
  <c r="N92" i="16"/>
  <c r="O92" i="16"/>
  <c r="E92" i="16"/>
  <c r="D92" i="16" s="1"/>
  <c r="D93" i="16"/>
  <c r="I122" i="16"/>
  <c r="E120" i="16"/>
  <c r="F123" i="16"/>
  <c r="G123" i="16"/>
  <c r="H123" i="16"/>
  <c r="I123" i="16"/>
  <c r="J123" i="16"/>
  <c r="K123" i="16"/>
  <c r="L123" i="16"/>
  <c r="M123" i="16"/>
  <c r="N123" i="16"/>
  <c r="O123" i="16"/>
  <c r="O122" i="16"/>
  <c r="F122" i="16"/>
  <c r="G122" i="16"/>
  <c r="H122" i="16"/>
  <c r="J122" i="16"/>
  <c r="K122" i="16"/>
  <c r="L122" i="16"/>
  <c r="M122" i="16"/>
  <c r="N122" i="16"/>
  <c r="F121" i="16"/>
  <c r="G121" i="16"/>
  <c r="H121" i="16"/>
  <c r="I121" i="16"/>
  <c r="J121" i="16"/>
  <c r="K121" i="16"/>
  <c r="L121" i="16"/>
  <c r="M121" i="16"/>
  <c r="N121" i="16"/>
  <c r="O121" i="16"/>
  <c r="E121" i="16"/>
  <c r="E122" i="16"/>
  <c r="E123" i="16"/>
  <c r="F120" i="16"/>
  <c r="G120" i="16"/>
  <c r="H120" i="16"/>
  <c r="I120" i="16"/>
  <c r="J120" i="16"/>
  <c r="K120" i="16"/>
  <c r="L120" i="16"/>
  <c r="M120" i="16"/>
  <c r="N120" i="16"/>
  <c r="O120" i="16"/>
  <c r="F124" i="16"/>
  <c r="G124" i="16"/>
  <c r="H124" i="16"/>
  <c r="I124" i="16"/>
  <c r="J124" i="16"/>
  <c r="K124" i="16"/>
  <c r="L124" i="16"/>
  <c r="M124" i="16"/>
  <c r="N124" i="16"/>
  <c r="O124" i="16"/>
  <c r="E124" i="16"/>
  <c r="D125" i="16"/>
  <c r="D126" i="16"/>
  <c r="D127" i="16"/>
  <c r="D128" i="16"/>
  <c r="F141" i="16"/>
  <c r="F134" i="16" s="1"/>
  <c r="G141" i="16"/>
  <c r="G134" i="16" s="1"/>
  <c r="G21" i="16" s="1"/>
  <c r="H141" i="16"/>
  <c r="H134" i="16" s="1"/>
  <c r="I141" i="16"/>
  <c r="I134" i="16" s="1"/>
  <c r="J141" i="16"/>
  <c r="J134" i="16" s="1"/>
  <c r="K141" i="16"/>
  <c r="K134" i="16" s="1"/>
  <c r="L141" i="16"/>
  <c r="L134" i="16" s="1"/>
  <c r="M141" i="16"/>
  <c r="M134" i="16" s="1"/>
  <c r="N141" i="16"/>
  <c r="N134" i="16" s="1"/>
  <c r="O141" i="16"/>
  <c r="O134" i="16" s="1"/>
  <c r="F139" i="16"/>
  <c r="F132" i="16" s="1"/>
  <c r="F18" i="16" s="1"/>
  <c r="G139" i="16"/>
  <c r="G132" i="16" s="1"/>
  <c r="G18" i="16" s="1"/>
  <c r="H139" i="16"/>
  <c r="H132" i="16" s="1"/>
  <c r="H18" i="16" s="1"/>
  <c r="I139" i="16"/>
  <c r="J139" i="16"/>
  <c r="J132" i="16" s="1"/>
  <c r="J18" i="16" s="1"/>
  <c r="K139" i="16"/>
  <c r="K132" i="16" s="1"/>
  <c r="K18" i="16" s="1"/>
  <c r="M139" i="16"/>
  <c r="M132" i="16" s="1"/>
  <c r="N139" i="16"/>
  <c r="N132" i="16" s="1"/>
  <c r="N18" i="16" s="1"/>
  <c r="O139" i="16"/>
  <c r="O132" i="16" s="1"/>
  <c r="O18" i="16" s="1"/>
  <c r="E141" i="16"/>
  <c r="E134" i="16" s="1"/>
  <c r="E139" i="16"/>
  <c r="E132" i="16" s="1"/>
  <c r="E18" i="16" s="1"/>
  <c r="F143" i="16"/>
  <c r="G143" i="16"/>
  <c r="H143" i="16"/>
  <c r="I143" i="16"/>
  <c r="J143" i="16"/>
  <c r="K143" i="16"/>
  <c r="E143" i="16"/>
  <c r="D144" i="16"/>
  <c r="D145" i="16"/>
  <c r="D146" i="16"/>
  <c r="D147" i="16"/>
  <c r="D148" i="16"/>
  <c r="F149" i="16"/>
  <c r="G149" i="16"/>
  <c r="H149" i="16"/>
  <c r="I149" i="16"/>
  <c r="J149" i="16"/>
  <c r="K149" i="16"/>
  <c r="L149" i="16"/>
  <c r="M149" i="16"/>
  <c r="N149" i="16"/>
  <c r="O149" i="16"/>
  <c r="E149" i="16"/>
  <c r="D150" i="16"/>
  <c r="D151" i="16"/>
  <c r="D152" i="16"/>
  <c r="D153" i="16"/>
  <c r="F154" i="16"/>
  <c r="G154" i="16"/>
  <c r="H154" i="16"/>
  <c r="I154" i="16"/>
  <c r="J154" i="16"/>
  <c r="K154" i="16"/>
  <c r="L154" i="16"/>
  <c r="M154" i="16"/>
  <c r="N154" i="16"/>
  <c r="O154" i="16"/>
  <c r="D155" i="16"/>
  <c r="D156" i="16"/>
  <c r="D157" i="16"/>
  <c r="D158" i="16"/>
  <c r="D159" i="16"/>
  <c r="F160" i="16"/>
  <c r="G160" i="16"/>
  <c r="H160" i="16"/>
  <c r="I160" i="16"/>
  <c r="J160" i="16"/>
  <c r="K160" i="16"/>
  <c r="L160" i="16"/>
  <c r="M160" i="16"/>
  <c r="N160" i="16"/>
  <c r="O160" i="16"/>
  <c r="E160" i="16"/>
  <c r="D161" i="16"/>
  <c r="D162" i="16"/>
  <c r="D163" i="16"/>
  <c r="D164" i="16"/>
  <c r="F165" i="16"/>
  <c r="G165" i="16"/>
  <c r="H165" i="16"/>
  <c r="I165" i="16"/>
  <c r="J165" i="16"/>
  <c r="K165" i="16"/>
  <c r="L165" i="16"/>
  <c r="M165" i="16"/>
  <c r="N165" i="16"/>
  <c r="O165" i="16"/>
  <c r="E165" i="16"/>
  <c r="D166" i="16"/>
  <c r="D167" i="16"/>
  <c r="D168" i="16"/>
  <c r="D169" i="16"/>
  <c r="F175" i="16"/>
  <c r="G175" i="16"/>
  <c r="H175" i="16"/>
  <c r="I175" i="16"/>
  <c r="J175" i="16"/>
  <c r="K175" i="16"/>
  <c r="L175" i="16"/>
  <c r="M175" i="16"/>
  <c r="N175" i="16"/>
  <c r="O175" i="16"/>
  <c r="E175" i="16"/>
  <c r="F180" i="16"/>
  <c r="G180" i="16"/>
  <c r="H180" i="16"/>
  <c r="I180" i="16"/>
  <c r="J180" i="16"/>
  <c r="K180" i="16"/>
  <c r="L180" i="16"/>
  <c r="M180" i="16"/>
  <c r="N180" i="16"/>
  <c r="O180" i="16"/>
  <c r="E180" i="16"/>
  <c r="F185" i="16"/>
  <c r="G185" i="16"/>
  <c r="H185" i="16"/>
  <c r="I185" i="16"/>
  <c r="J185" i="16"/>
  <c r="K185" i="16"/>
  <c r="L185" i="16"/>
  <c r="M185" i="16"/>
  <c r="N185" i="16"/>
  <c r="O185" i="16"/>
  <c r="E185" i="16"/>
  <c r="F190" i="16"/>
  <c r="G190" i="16"/>
  <c r="H190" i="16"/>
  <c r="I190" i="16"/>
  <c r="J190" i="16"/>
  <c r="K190" i="16"/>
  <c r="L190" i="16"/>
  <c r="M190" i="16"/>
  <c r="N190" i="16"/>
  <c r="O190" i="16"/>
  <c r="E190" i="16"/>
  <c r="F195" i="16"/>
  <c r="G195" i="16"/>
  <c r="H195" i="16"/>
  <c r="I195" i="16"/>
  <c r="J195" i="16"/>
  <c r="K195" i="16"/>
  <c r="L195" i="16"/>
  <c r="M195" i="16"/>
  <c r="N195" i="16"/>
  <c r="O195" i="16"/>
  <c r="E195" i="16"/>
  <c r="F200" i="16"/>
  <c r="G200" i="16"/>
  <c r="H200" i="16"/>
  <c r="I200" i="16"/>
  <c r="J200" i="16"/>
  <c r="K200" i="16"/>
  <c r="L200" i="16"/>
  <c r="M200" i="16"/>
  <c r="N200" i="16"/>
  <c r="O200" i="16"/>
  <c r="E200" i="16"/>
  <c r="F205" i="16"/>
  <c r="G205" i="16"/>
  <c r="H205" i="16"/>
  <c r="I205" i="16"/>
  <c r="J205" i="16"/>
  <c r="K205" i="16"/>
  <c r="L205" i="16"/>
  <c r="M205" i="16"/>
  <c r="N205" i="16"/>
  <c r="O205" i="16"/>
  <c r="E205" i="16"/>
  <c r="F210" i="16"/>
  <c r="G210" i="16"/>
  <c r="H210" i="16"/>
  <c r="I210" i="16"/>
  <c r="J210" i="16"/>
  <c r="K210" i="16"/>
  <c r="L210" i="16"/>
  <c r="M210" i="16"/>
  <c r="N210" i="16"/>
  <c r="O210" i="16"/>
  <c r="E210" i="16"/>
  <c r="F215" i="16"/>
  <c r="G215" i="16"/>
  <c r="H215" i="16"/>
  <c r="I215" i="16"/>
  <c r="J215" i="16"/>
  <c r="K215" i="16"/>
  <c r="L215" i="16"/>
  <c r="M215" i="16"/>
  <c r="N215" i="16"/>
  <c r="O215" i="16"/>
  <c r="E215" i="16"/>
  <c r="F220" i="16"/>
  <c r="G220" i="16"/>
  <c r="H220" i="16"/>
  <c r="I220" i="16"/>
  <c r="J220" i="16"/>
  <c r="K220" i="16"/>
  <c r="L220" i="16"/>
  <c r="M220" i="16"/>
  <c r="N220" i="16"/>
  <c r="O220" i="16"/>
  <c r="E220" i="16"/>
  <c r="F225" i="16"/>
  <c r="G225" i="16"/>
  <c r="H225" i="16"/>
  <c r="I225" i="16"/>
  <c r="J225" i="16"/>
  <c r="K225" i="16"/>
  <c r="L225" i="16"/>
  <c r="M225" i="16"/>
  <c r="N225" i="16"/>
  <c r="O225" i="16"/>
  <c r="E225" i="16"/>
  <c r="F230" i="16"/>
  <c r="G230" i="16"/>
  <c r="H230" i="16"/>
  <c r="I230" i="16"/>
  <c r="J230" i="16"/>
  <c r="K230" i="16"/>
  <c r="L230" i="16"/>
  <c r="M230" i="16"/>
  <c r="N230" i="16"/>
  <c r="O230" i="16"/>
  <c r="E230" i="16"/>
  <c r="F235" i="16"/>
  <c r="G235" i="16"/>
  <c r="H235" i="16"/>
  <c r="I235" i="16"/>
  <c r="J235" i="16"/>
  <c r="K235" i="16"/>
  <c r="L235" i="16"/>
  <c r="M235" i="16"/>
  <c r="N235" i="16"/>
  <c r="O235" i="16"/>
  <c r="E235" i="16"/>
  <c r="F240" i="16"/>
  <c r="G240" i="16"/>
  <c r="H240" i="16"/>
  <c r="I240" i="16"/>
  <c r="J240" i="16"/>
  <c r="K240" i="16"/>
  <c r="L240" i="16"/>
  <c r="M240" i="16"/>
  <c r="N240" i="16"/>
  <c r="O240" i="16"/>
  <c r="E240" i="16"/>
  <c r="F245" i="16"/>
  <c r="G245" i="16"/>
  <c r="H245" i="16"/>
  <c r="I245" i="16"/>
  <c r="J245" i="16"/>
  <c r="K245" i="16"/>
  <c r="L245" i="16"/>
  <c r="M245" i="16"/>
  <c r="N245" i="16"/>
  <c r="O245" i="16"/>
  <c r="E245" i="16"/>
  <c r="F250" i="16"/>
  <c r="G250" i="16"/>
  <c r="H250" i="16"/>
  <c r="I250" i="16"/>
  <c r="J250" i="16"/>
  <c r="K250" i="16"/>
  <c r="L250" i="16"/>
  <c r="M250" i="16"/>
  <c r="N250" i="16"/>
  <c r="O250" i="16"/>
  <c r="E250" i="16"/>
  <c r="F255" i="16"/>
  <c r="G255" i="16"/>
  <c r="H255" i="16"/>
  <c r="I255" i="16"/>
  <c r="J255" i="16"/>
  <c r="K255" i="16"/>
  <c r="L255" i="16"/>
  <c r="M255" i="16"/>
  <c r="N255" i="16"/>
  <c r="O255" i="16"/>
  <c r="E255" i="16"/>
  <c r="F260" i="16"/>
  <c r="G260" i="16"/>
  <c r="H260" i="16"/>
  <c r="I260" i="16"/>
  <c r="J260" i="16"/>
  <c r="K260" i="16"/>
  <c r="L260" i="16"/>
  <c r="M260" i="16"/>
  <c r="N260" i="16"/>
  <c r="O260" i="16"/>
  <c r="E260" i="16"/>
  <c r="D264" i="16"/>
  <c r="D261" i="16"/>
  <c r="D176" i="16"/>
  <c r="D177" i="16"/>
  <c r="D178" i="16"/>
  <c r="D179" i="16"/>
  <c r="D181" i="16"/>
  <c r="D182" i="16"/>
  <c r="D183" i="16"/>
  <c r="D184" i="16"/>
  <c r="D186" i="16"/>
  <c r="D187" i="16"/>
  <c r="D188" i="16"/>
  <c r="D189" i="16"/>
  <c r="D191" i="16"/>
  <c r="D192" i="16"/>
  <c r="D193" i="16"/>
  <c r="D194" i="16"/>
  <c r="D196" i="16"/>
  <c r="D197" i="16"/>
  <c r="D198" i="16"/>
  <c r="D199" i="16"/>
  <c r="D201" i="16"/>
  <c r="D202" i="16"/>
  <c r="D203" i="16"/>
  <c r="D204" i="16"/>
  <c r="D206" i="16"/>
  <c r="D207" i="16"/>
  <c r="D208" i="16"/>
  <c r="D209" i="16"/>
  <c r="D211" i="16"/>
  <c r="D212" i="16"/>
  <c r="D213" i="16"/>
  <c r="D214" i="16"/>
  <c r="D216" i="16"/>
  <c r="D217" i="16"/>
  <c r="D218" i="16"/>
  <c r="D219" i="16"/>
  <c r="D221" i="16"/>
  <c r="D222" i="16"/>
  <c r="D223" i="16"/>
  <c r="D224" i="16"/>
  <c r="D226" i="16"/>
  <c r="D227" i="16"/>
  <c r="D228" i="16"/>
  <c r="D229" i="16"/>
  <c r="D231" i="16"/>
  <c r="D232" i="16"/>
  <c r="D233" i="16"/>
  <c r="D234" i="16"/>
  <c r="D236" i="16"/>
  <c r="D237" i="16"/>
  <c r="D238" i="16"/>
  <c r="D239" i="16"/>
  <c r="D241" i="16"/>
  <c r="D242" i="16"/>
  <c r="D243" i="16"/>
  <c r="D244" i="16"/>
  <c r="D246" i="16"/>
  <c r="D247" i="16"/>
  <c r="D248" i="16"/>
  <c r="D249" i="16"/>
  <c r="D251" i="16"/>
  <c r="D252" i="16"/>
  <c r="D253" i="16"/>
  <c r="D254" i="16"/>
  <c r="D256" i="16"/>
  <c r="D257" i="16"/>
  <c r="D258" i="16"/>
  <c r="D259" i="16"/>
  <c r="D262" i="16"/>
  <c r="D263" i="16"/>
  <c r="F290" i="16"/>
  <c r="G290" i="16"/>
  <c r="H290" i="16"/>
  <c r="I290" i="16"/>
  <c r="J290" i="16"/>
  <c r="K290" i="16"/>
  <c r="L290" i="16"/>
  <c r="M290" i="16"/>
  <c r="N290" i="16"/>
  <c r="O290" i="16"/>
  <c r="D293" i="16"/>
  <c r="D292" i="16"/>
  <c r="D291" i="16"/>
  <c r="F174" i="16"/>
  <c r="G174" i="16"/>
  <c r="H174" i="16"/>
  <c r="I174" i="16"/>
  <c r="J174" i="16"/>
  <c r="K174" i="16"/>
  <c r="L174" i="16"/>
  <c r="M174" i="16"/>
  <c r="N174" i="16"/>
  <c r="F173" i="16"/>
  <c r="H173" i="16"/>
  <c r="I173" i="16"/>
  <c r="J173" i="16"/>
  <c r="K173" i="16"/>
  <c r="L173" i="16"/>
  <c r="L140" i="16" s="1"/>
  <c r="O173" i="16"/>
  <c r="F172" i="16"/>
  <c r="G172" i="16"/>
  <c r="G138" i="16" s="1"/>
  <c r="H172" i="16"/>
  <c r="K172" i="16"/>
  <c r="L172" i="16"/>
  <c r="M172" i="16"/>
  <c r="N172" i="16"/>
  <c r="O172" i="16"/>
  <c r="H171" i="16"/>
  <c r="I171" i="16"/>
  <c r="J171" i="16"/>
  <c r="J137" i="16" s="1"/>
  <c r="K171" i="16"/>
  <c r="L171" i="16"/>
  <c r="N171" i="16"/>
  <c r="O171" i="16"/>
  <c r="F61" i="16"/>
  <c r="G61" i="16"/>
  <c r="H61" i="16"/>
  <c r="I61" i="16"/>
  <c r="J61" i="16"/>
  <c r="K61" i="16"/>
  <c r="F60" i="16"/>
  <c r="G60" i="16"/>
  <c r="I60" i="16"/>
  <c r="J60" i="16"/>
  <c r="K60" i="16"/>
  <c r="L60" i="16"/>
  <c r="F59" i="16"/>
  <c r="G59" i="16"/>
  <c r="H59" i="16"/>
  <c r="I59" i="16"/>
  <c r="J59" i="16"/>
  <c r="K59" i="16"/>
  <c r="L59" i="16"/>
  <c r="G58" i="16"/>
  <c r="F58" i="16"/>
  <c r="H58" i="16"/>
  <c r="I58" i="16"/>
  <c r="J58" i="16"/>
  <c r="K58" i="16"/>
  <c r="L58" i="16"/>
  <c r="E59" i="16"/>
  <c r="E60" i="16"/>
  <c r="E61" i="16"/>
  <c r="D83" i="16"/>
  <c r="D86" i="16"/>
  <c r="D85" i="16"/>
  <c r="E294" i="16"/>
  <c r="E289" i="16" s="1"/>
  <c r="D81" i="16"/>
  <c r="D80" i="16"/>
  <c r="D79" i="16"/>
  <c r="D78" i="16"/>
  <c r="D77" i="16"/>
  <c r="D75" i="16"/>
  <c r="D66" i="16"/>
  <c r="D64" i="16"/>
  <c r="D63" i="16"/>
  <c r="O39" i="16"/>
  <c r="N39" i="16"/>
  <c r="M39" i="16"/>
  <c r="L39" i="16"/>
  <c r="K39" i="16"/>
  <c r="J39" i="16"/>
  <c r="I39" i="16"/>
  <c r="H39" i="16"/>
  <c r="G39" i="16"/>
  <c r="F39" i="16"/>
  <c r="L18" i="16"/>
  <c r="K140" i="16" l="1"/>
  <c r="L138" i="16"/>
  <c r="M28" i="16"/>
  <c r="D185" i="16"/>
  <c r="M24" i="16"/>
  <c r="D270" i="16"/>
  <c r="L265" i="16"/>
  <c r="M140" i="16"/>
  <c r="M133" i="16" s="1"/>
  <c r="O24" i="16"/>
  <c r="O31" i="16"/>
  <c r="D46" i="16"/>
  <c r="J67" i="16"/>
  <c r="F67" i="16"/>
  <c r="J32" i="16"/>
  <c r="K21" i="16"/>
  <c r="H21" i="16"/>
  <c r="L31" i="16"/>
  <c r="E137" i="16"/>
  <c r="E130" i="16" s="1"/>
  <c r="D120" i="16"/>
  <c r="K67" i="16"/>
  <c r="J138" i="16"/>
  <c r="J131" i="16" s="1"/>
  <c r="M26" i="16"/>
  <c r="M170" i="16"/>
  <c r="L131" i="16"/>
  <c r="D205" i="16"/>
  <c r="M32" i="16"/>
  <c r="G131" i="16"/>
  <c r="K133" i="16"/>
  <c r="D180" i="16"/>
  <c r="I21" i="16"/>
  <c r="F21" i="16"/>
  <c r="E21" i="16"/>
  <c r="M130" i="16"/>
  <c r="G265" i="16"/>
  <c r="M21" i="16"/>
  <c r="F137" i="16"/>
  <c r="F130" i="16" s="1"/>
  <c r="D70" i="16"/>
  <c r="L57" i="16"/>
  <c r="G57" i="16"/>
  <c r="L285" i="16"/>
  <c r="H138" i="16"/>
  <c r="H131" i="16" s="1"/>
  <c r="G24" i="16"/>
  <c r="N265" i="16"/>
  <c r="G140" i="16"/>
  <c r="G133" i="16" s="1"/>
  <c r="I31" i="16"/>
  <c r="J31" i="16"/>
  <c r="F138" i="16"/>
  <c r="F131" i="16" s="1"/>
  <c r="N142" i="16"/>
  <c r="N135" i="16" s="1"/>
  <c r="J142" i="16"/>
  <c r="J135" i="16" s="1"/>
  <c r="H119" i="16"/>
  <c r="I57" i="16"/>
  <c r="K28" i="16"/>
  <c r="L142" i="16"/>
  <c r="L135" i="16" s="1"/>
  <c r="L22" i="16" s="1"/>
  <c r="D35" i="16"/>
  <c r="D172" i="16"/>
  <c r="N28" i="16"/>
  <c r="K32" i="16"/>
  <c r="D38" i="16"/>
  <c r="D33" i="16"/>
  <c r="E138" i="16"/>
  <c r="E131" i="16" s="1"/>
  <c r="K170" i="16"/>
  <c r="J140" i="16"/>
  <c r="D82" i="16"/>
  <c r="D74" i="16"/>
  <c r="D39" i="16"/>
  <c r="J57" i="16"/>
  <c r="L26" i="16"/>
  <c r="O28" i="16"/>
  <c r="H142" i="16"/>
  <c r="H135" i="16" s="1"/>
  <c r="D255" i="16"/>
  <c r="D250" i="16"/>
  <c r="D200" i="16"/>
  <c r="D195" i="16"/>
  <c r="D190" i="16"/>
  <c r="O21" i="16"/>
  <c r="N31" i="16"/>
  <c r="F31" i="16"/>
  <c r="J28" i="16"/>
  <c r="I285" i="16"/>
  <c r="J130" i="16"/>
  <c r="D165" i="16"/>
  <c r="D160" i="16"/>
  <c r="D71" i="16"/>
  <c r="D68" i="16"/>
  <c r="F57" i="16"/>
  <c r="J285" i="16"/>
  <c r="N138" i="16"/>
  <c r="N131" i="16" s="1"/>
  <c r="I140" i="16"/>
  <c r="I133" i="16" s="1"/>
  <c r="D175" i="16"/>
  <c r="M119" i="16"/>
  <c r="I119" i="16"/>
  <c r="O26" i="16"/>
  <c r="D121" i="16"/>
  <c r="K137" i="16"/>
  <c r="K130" i="16" s="1"/>
  <c r="M265" i="16"/>
  <c r="D267" i="16"/>
  <c r="O265" i="16"/>
  <c r="F265" i="16"/>
  <c r="H265" i="16"/>
  <c r="G137" i="16"/>
  <c r="G130" i="16" s="1"/>
  <c r="G15" i="16" s="1"/>
  <c r="E170" i="16"/>
  <c r="H285" i="16"/>
  <c r="O140" i="16"/>
  <c r="O133" i="16" s="1"/>
  <c r="D225" i="16"/>
  <c r="D141" i="16"/>
  <c r="D139" i="16"/>
  <c r="L119" i="16"/>
  <c r="D123" i="16"/>
  <c r="J26" i="16"/>
  <c r="J17" i="16" s="1"/>
  <c r="F119" i="16"/>
  <c r="I24" i="16"/>
  <c r="D73" i="16"/>
  <c r="D62" i="16"/>
  <c r="E32" i="16"/>
  <c r="N140" i="16"/>
  <c r="N133" i="16" s="1"/>
  <c r="K142" i="16"/>
  <c r="K135" i="16" s="1"/>
  <c r="K285" i="16"/>
  <c r="D235" i="16"/>
  <c r="D230" i="16"/>
  <c r="D215" i="16"/>
  <c r="D154" i="16"/>
  <c r="N119" i="16"/>
  <c r="D122" i="16"/>
  <c r="H67" i="16"/>
  <c r="D69" i="16"/>
  <c r="G32" i="16"/>
  <c r="L21" i="16"/>
  <c r="D30" i="16"/>
  <c r="I265" i="16"/>
  <c r="K138" i="16"/>
  <c r="K131" i="16" s="1"/>
  <c r="I142" i="16"/>
  <c r="I135" i="16" s="1"/>
  <c r="H170" i="16"/>
  <c r="I138" i="16"/>
  <c r="I131" i="16" s="1"/>
  <c r="F24" i="16"/>
  <c r="J24" i="16"/>
  <c r="O285" i="16"/>
  <c r="G142" i="16"/>
  <c r="G135" i="16" s="1"/>
  <c r="D37" i="16"/>
  <c r="D58" i="16"/>
  <c r="N26" i="16"/>
  <c r="K57" i="16"/>
  <c r="H31" i="16"/>
  <c r="D288" i="16"/>
  <c r="H137" i="16"/>
  <c r="H130" i="16" s="1"/>
  <c r="G170" i="16"/>
  <c r="H140" i="16"/>
  <c r="H133" i="16" s="1"/>
  <c r="D240" i="16"/>
  <c r="N67" i="16"/>
  <c r="G28" i="16"/>
  <c r="N32" i="16"/>
  <c r="O142" i="16"/>
  <c r="O135" i="16" s="1"/>
  <c r="O22" i="16" s="1"/>
  <c r="D143" i="16"/>
  <c r="E57" i="16"/>
  <c r="D59" i="16"/>
  <c r="H26" i="16"/>
  <c r="H17" i="16" s="1"/>
  <c r="H57" i="16"/>
  <c r="L137" i="16"/>
  <c r="L170" i="16"/>
  <c r="D174" i="16"/>
  <c r="F142" i="16"/>
  <c r="F135" i="16" s="1"/>
  <c r="E26" i="16"/>
  <c r="K31" i="16"/>
  <c r="N285" i="16"/>
  <c r="O137" i="16"/>
  <c r="O170" i="16"/>
  <c r="E290" i="16"/>
  <c r="D290" i="16" s="1"/>
  <c r="D289" i="16"/>
  <c r="D294" i="16"/>
  <c r="E31" i="16"/>
  <c r="D61" i="16"/>
  <c r="M285" i="16"/>
  <c r="F285" i="16"/>
  <c r="D245" i="16"/>
  <c r="D220" i="16"/>
  <c r="D124" i="16"/>
  <c r="K24" i="16"/>
  <c r="K119" i="16"/>
  <c r="N21" i="16"/>
  <c r="J21" i="16"/>
  <c r="D72" i="16"/>
  <c r="L29" i="16"/>
  <c r="I26" i="16"/>
  <c r="I67" i="16"/>
  <c r="D134" i="16"/>
  <c r="G67" i="16"/>
  <c r="D266" i="16"/>
  <c r="E16" i="16"/>
  <c r="I132" i="16"/>
  <c r="I18" i="16" s="1"/>
  <c r="D18" i="16" s="1"/>
  <c r="D60" i="16"/>
  <c r="N170" i="16"/>
  <c r="N137" i="16"/>
  <c r="O138" i="16"/>
  <c r="O131" i="16" s="1"/>
  <c r="D173" i="16"/>
  <c r="J119" i="16"/>
  <c r="G119" i="16"/>
  <c r="E119" i="16"/>
  <c r="E67" i="16"/>
  <c r="E24" i="16"/>
  <c r="O67" i="16"/>
  <c r="F26" i="16"/>
  <c r="H28" i="16"/>
  <c r="H24" i="16"/>
  <c r="H32" i="16"/>
  <c r="K26" i="16"/>
  <c r="G26" i="16"/>
  <c r="G17" i="16" s="1"/>
  <c r="M31" i="16"/>
  <c r="D269" i="16"/>
  <c r="E142" i="16" s="1"/>
  <c r="G25" i="16"/>
  <c r="G16" i="16" s="1"/>
  <c r="D34" i="16"/>
  <c r="L28" i="16"/>
  <c r="I28" i="16"/>
  <c r="F28" i="16"/>
  <c r="D36" i="16"/>
  <c r="E140" i="16"/>
  <c r="D268" i="16"/>
  <c r="L32" i="16"/>
  <c r="K265" i="16"/>
  <c r="N24" i="16"/>
  <c r="D287" i="16"/>
  <c r="I170" i="16"/>
  <c r="I137" i="16"/>
  <c r="M138" i="16"/>
  <c r="M131" i="16" s="1"/>
  <c r="L133" i="16"/>
  <c r="M142" i="16"/>
  <c r="M135" i="16" s="1"/>
  <c r="D260" i="16"/>
  <c r="D210" i="16"/>
  <c r="D149" i="16"/>
  <c r="O119" i="16"/>
  <c r="D87" i="16"/>
  <c r="E28" i="16"/>
  <c r="L24" i="16"/>
  <c r="I32" i="16"/>
  <c r="F32" i="16"/>
  <c r="O32" i="16"/>
  <c r="G31" i="16"/>
  <c r="J265" i="16"/>
  <c r="E265" i="16"/>
  <c r="F170" i="16"/>
  <c r="D171" i="16"/>
  <c r="J170" i="16"/>
  <c r="F140" i="16"/>
  <c r="F133" i="16" s="1"/>
  <c r="M19" i="16" l="1"/>
  <c r="M23" i="16"/>
  <c r="N19" i="16"/>
  <c r="D16" i="16"/>
  <c r="D21" i="16"/>
  <c r="O23" i="16"/>
  <c r="M129" i="16"/>
  <c r="J136" i="16"/>
  <c r="L17" i="16"/>
  <c r="K19" i="16"/>
  <c r="K17" i="16"/>
  <c r="D67" i="16"/>
  <c r="I22" i="16"/>
  <c r="H19" i="16"/>
  <c r="J22" i="16"/>
  <c r="G136" i="16"/>
  <c r="L136" i="16"/>
  <c r="G19" i="16"/>
  <c r="M15" i="16"/>
  <c r="K129" i="16"/>
  <c r="G129" i="16"/>
  <c r="G22" i="16"/>
  <c r="J133" i="16"/>
  <c r="J19" i="16" s="1"/>
  <c r="O19" i="16"/>
  <c r="H136" i="16"/>
  <c r="K136" i="16"/>
  <c r="K22" i="16"/>
  <c r="J23" i="16"/>
  <c r="N17" i="16"/>
  <c r="O17" i="16"/>
  <c r="J129" i="16"/>
  <c r="H22" i="16"/>
  <c r="J15" i="16"/>
  <c r="N22" i="16"/>
  <c r="D265" i="16"/>
  <c r="F22" i="16"/>
  <c r="E285" i="16"/>
  <c r="D285" i="16" s="1"/>
  <c r="D32" i="16"/>
  <c r="H129" i="16"/>
  <c r="D57" i="16"/>
  <c r="L19" i="16"/>
  <c r="L23" i="16"/>
  <c r="N23" i="16"/>
  <c r="D140" i="16"/>
  <c r="E133" i="16"/>
  <c r="E135" i="16"/>
  <c r="D135" i="16" s="1"/>
  <c r="D142" i="16"/>
  <c r="N130" i="16"/>
  <c r="N129" i="16" s="1"/>
  <c r="N136" i="16"/>
  <c r="D132" i="16"/>
  <c r="E17" i="16"/>
  <c r="D26" i="16"/>
  <c r="G23" i="16"/>
  <c r="D170" i="16"/>
  <c r="F136" i="16"/>
  <c r="M22" i="16"/>
  <c r="H15" i="16"/>
  <c r="H23" i="16"/>
  <c r="E23" i="16"/>
  <c r="E15" i="16"/>
  <c r="D24" i="16"/>
  <c r="D25" i="16"/>
  <c r="F129" i="16"/>
  <c r="F15" i="16"/>
  <c r="D31" i="16"/>
  <c r="O136" i="16"/>
  <c r="O130" i="16"/>
  <c r="O129" i="16" s="1"/>
  <c r="D28" i="16"/>
  <c r="D131" i="16"/>
  <c r="M136" i="16"/>
  <c r="E136" i="16"/>
  <c r="F19" i="16"/>
  <c r="L20" i="16"/>
  <c r="D20" i="16" s="1"/>
  <c r="D29" i="16"/>
  <c r="D138" i="16"/>
  <c r="I130" i="16"/>
  <c r="I136" i="16"/>
  <c r="D137" i="16"/>
  <c r="I19" i="16"/>
  <c r="F17" i="16"/>
  <c r="F23" i="16"/>
  <c r="D119" i="16"/>
  <c r="I17" i="16"/>
  <c r="I23" i="16"/>
  <c r="K15" i="16"/>
  <c r="K23" i="16"/>
  <c r="L130" i="16"/>
  <c r="L129" i="16" s="1"/>
  <c r="G14" i="16" l="1"/>
  <c r="M17" i="16"/>
  <c r="M14" i="16" s="1"/>
  <c r="H14" i="16"/>
  <c r="D130" i="16"/>
  <c r="L15" i="16"/>
  <c r="L14" i="16" s="1"/>
  <c r="J14" i="16"/>
  <c r="K14" i="16"/>
  <c r="D133" i="16"/>
  <c r="E19" i="16"/>
  <c r="D19" i="16" s="1"/>
  <c r="E22" i="16"/>
  <c r="D22" i="16" s="1"/>
  <c r="N15" i="16"/>
  <c r="N14" i="16" s="1"/>
  <c r="O15" i="16"/>
  <c r="O14" i="16" s="1"/>
  <c r="I15" i="16"/>
  <c r="I14" i="16" s="1"/>
  <c r="I129" i="16"/>
  <c r="E129" i="16"/>
  <c r="F14" i="16"/>
  <c r="D23" i="16"/>
  <c r="D136" i="16"/>
  <c r="D15" i="16" l="1"/>
  <c r="E14" i="16"/>
  <c r="D14" i="16"/>
  <c r="D17" i="16"/>
  <c r="D129" i="16"/>
</calcChain>
</file>

<file path=xl/sharedStrings.xml><?xml version="1.0" encoding="utf-8"?>
<sst xmlns="http://schemas.openxmlformats.org/spreadsheetml/2006/main" count="414" uniqueCount="147">
  <si>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</si>
  <si>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</si>
  <si>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</si>
  <si>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</si>
  <si>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</si>
  <si>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</si>
  <si>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</si>
  <si>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</si>
  <si>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</si>
  <si>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</si>
  <si>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</si>
  <si>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</si>
  <si>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</si>
  <si>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</si>
  <si>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</si>
  <si>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</si>
  <si>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</si>
  <si>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</si>
  <si>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</si>
  <si>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</si>
  <si>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</si>
  <si>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</si>
  <si>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</si>
  <si>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</si>
  <si>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</si>
  <si>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</si>
  <si>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</si>
  <si>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</si>
  <si>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</si>
  <si>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</si>
  <si>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</si>
  <si>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</si>
  <si>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</si>
  <si>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</si>
  <si>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</si>
  <si>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</si>
  <si>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</si>
  <si>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</si>
  <si>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</si>
  <si>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Строительство здания бизнес-инкубатора (в том числе проектные работы)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</si>
  <si>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</si>
  <si>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</si>
  <si>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</si>
  <si>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</si>
  <si>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</si>
  <si>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</si>
  <si>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</si>
  <si>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</si>
  <si>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</si>
  <si>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</si>
  <si>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</si>
  <si>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</si>
  <si>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</si>
  <si>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</si>
  <si>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</si>
  <si>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</si>
  <si>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</si>
  <si>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</si>
  <si>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</si>
  <si>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</si>
  <si>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</si>
  <si>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</si>
  <si>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</si>
  <si>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</si>
  <si>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</si>
  <si>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</si>
  <si>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</si>
  <si>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</si>
  <si>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</si>
  <si>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</si>
  <si>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</si>
  <si>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</si>
  <si>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</si>
  <si>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</si>
  <si>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 xml:space="preserve"> Мероприятие 1.1.3.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</si>
  <si>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</si>
  <si>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</si>
  <si>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</si>
  <si>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</si>
  <si>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</si>
  <si>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</si>
  <si>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</si>
  <si>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</si>
  <si>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   * Планируемый объем финансирования при условии выделения средств из федерального и областного бюджетов.</t>
  </si>
  <si>
    <t xml:space="preserve">Очистные сооружения ливневой канализации центрально-исторического планировочного района г. Благовещенска </t>
  </si>
  <si>
    <t>Инженерная инфраструктура туристско-развлекательной зоны «Золотая миля» (в том числе проектные работы)</t>
  </si>
  <si>
    <t>Строительство объектов туристско-развлекательного комплекса «Золотая миля»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</si>
  <si>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</si>
  <si>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</si>
  <si>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</si>
  <si>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</si>
  <si>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</si>
  <si>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</si>
  <si>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</si>
  <si>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</si>
  <si>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</si>
  <si>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</si>
  <si>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</si>
  <si>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</si>
  <si>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</si>
  <si>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</si>
  <si>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</si>
  <si>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</si>
  <si>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</si>
  <si>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</si>
  <si>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</si>
  <si>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</si>
  <si>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</si>
  <si>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</si>
  <si>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</si>
  <si>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</si>
  <si>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</si>
  <si>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</si>
  <si>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</si>
  <si>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</si>
  <si>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</si>
  <si>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</si>
  <si>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</si>
  <si>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</si>
  <si>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</si>
  <si>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</si>
  <si>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</si>
  <si>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</si>
  <si>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</si>
  <si>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</si>
  <si>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</si>
  <si>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</si>
  <si>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</si>
  <si>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Всего: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</si>
  <si>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</si>
  <si>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</si>
  <si>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</si>
  <si>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</si>
  <si>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</si>
  <si>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</si>
  <si>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проект не актуализирован на уровне области</t>
  </si>
  <si>
    <t>Мероприятие 1.3.8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</si>
  <si>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</si>
  <si>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Мероприятие 1.3.9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</si>
  <si>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</si>
  <si>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</si>
  <si>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</si>
  <si>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>Мероприятие 1.3.8.1</t>
  </si>
  <si>
    <t>Большой городской центр «Трибуна Холл» г. Благовещенск, Амурская область</t>
  </si>
  <si>
    <t>Мероприятие 1.3.9.1</t>
  </si>
  <si>
    <t>Приложение № 3 к постановлению</t>
  </si>
  <si>
    <t xml:space="preserve">от 07.09.2023  № 4685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</si>
</sst>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center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15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8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836440</xdr:colOff>
      <xdr:row>50</xdr:row>
      <xdr:rowOff>144514</xdr:rowOff>
    </xdr:from>
    <xdr:ext cx="136744" cy="328294"/>
    <xdr:sp macro="" textlink="">
      <xdr:nvSpPr>
        <xdr:cNvPr id="18" name="Прямоугольник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/>
      </xdr:nvSpPr>
      <xdr:spPr>
        <a:xfrm>
          <a:off x="18012555" y="11045347"/>
          <a:ext cx="133953" cy="32829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846773</xdr:colOff>
      <xdr:row>44</xdr:row>
      <xdr:rowOff>171450</xdr:rowOff>
    </xdr:from>
    <xdr:ext cx="163650" cy="328295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/>
      </xdr:nvSpPr>
      <xdr:spPr>
        <a:xfrm>
          <a:off x="16772573" y="11172825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837724</xdr:colOff>
      <xdr:row>45</xdr:row>
      <xdr:rowOff>0</xdr:rowOff>
    </xdr:from>
    <xdr:ext cx="126597" cy="328295"/>
    <xdr:sp macro="" textlink="">
      <xdr:nvSpPr>
        <xdr:cNvPr id="20" name="Прямоугольник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45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45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837724</xdr:colOff>
      <xdr:row>45</xdr:row>
      <xdr:rowOff>0</xdr:rowOff>
    </xdr:from>
    <xdr:ext cx="126597" cy="328295"/>
    <xdr:sp macro="" textlink="">
      <xdr:nvSpPr>
        <xdr:cNvPr id="10" name="Прямоугольник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783908</xdr:colOff>
      <xdr:row>45</xdr:row>
      <xdr:rowOff>0</xdr:rowOff>
    </xdr:from>
    <xdr:ext cx="205074" cy="328295"/>
    <xdr:sp macro="" textlink="">
      <xdr:nvSpPr>
        <xdr:cNvPr id="11" name="Прямоугольник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7"/>
  <sheetViews>
    <sheetView tabSelected="1" zoomScale="80" zoomScaleNormal="80" zoomScaleSheetLayoutView="90" workbookViewId="0">
      <selection activeCell="L4" sqref="L4:O4"/>
    </sheetView>
  </sheetViews>
  <sheetFormatPr defaultColWidth="7.7109375" defaultRowHeight="15" x14ac:dyDescent="0.25"/>
  <cols>
    <col min="1" max="1" width="20.7109375" style="14" customWidth="1"/>
    <col min="2" max="2" width="44" style="14" customWidth="1"/>
    <col min="3" max="3" width="34.7109375" style="14" customWidth="1"/>
    <col min="4" max="4" width="15.7109375" style="14" customWidth="1"/>
    <col min="5" max="8" width="14.28515625" style="10" customWidth="1"/>
    <col min="9" max="9" width="17" style="10" customWidth="1"/>
    <col min="10" max="12" width="14.28515625" style="10" customWidth="1"/>
    <col min="13" max="13" width="15.5703125" style="10" customWidth="1"/>
    <col min="14" max="15" width="14.28515625" style="10" customWidth="1"/>
    <col min="16" max="16" width="12.5703125" style="14" hidden="1" customWidth="1"/>
    <col min="17" max="20" width="9.140625" style="14" hidden="1" customWidth="1"/>
    <col min="21" max="21" width="11" style="14" customWidth="1"/>
    <col min="22" max="22" width="14" style="14" customWidth="1"/>
    <col min="23" max="189" width="9.140625" style="14" customWidth="1"/>
    <col min="190" max="190" width="56.140625" style="14" customWidth="1"/>
    <col min="191" max="16384" width="7.7109375" style="14"/>
  </cols>
  <sheetData>
    <row r="1" spans="1:22" s="2" customFormat="1" ht="15" customHeight="1" x14ac:dyDescent="0.2"/>
    <row r="2" spans="1:22" s="7" customFormat="1" ht="20.100000000000001" customHeight="1" x14ac:dyDescent="0.3">
      <c r="A2" s="6"/>
      <c r="B2" s="6"/>
      <c r="C2" s="6"/>
      <c r="D2" s="11"/>
      <c r="E2" s="11"/>
      <c r="F2" s="11"/>
      <c r="G2" s="6"/>
      <c r="H2" s="3"/>
      <c r="I2" s="3"/>
      <c r="J2" s="3"/>
      <c r="K2" s="23"/>
      <c r="L2" s="61" t="s">
        <v>145</v>
      </c>
      <c r="M2" s="61"/>
      <c r="N2" s="61"/>
      <c r="O2" s="61"/>
    </row>
    <row r="3" spans="1:22" s="7" customFormat="1" ht="20.100000000000001" customHeight="1" x14ac:dyDescent="0.3">
      <c r="A3" s="6"/>
      <c r="B3" s="6"/>
      <c r="C3" s="6"/>
      <c r="D3" s="11"/>
      <c r="E3" s="12"/>
      <c r="F3" s="11"/>
      <c r="G3" s="6"/>
      <c r="H3" s="3"/>
      <c r="I3" s="3"/>
      <c r="J3" s="3"/>
      <c r="K3" s="23"/>
      <c r="L3" s="61" t="s">
        <v>82</v>
      </c>
      <c r="M3" s="61"/>
      <c r="N3" s="61"/>
      <c r="O3" s="61"/>
    </row>
    <row r="4" spans="1:22" s="7" customFormat="1" ht="20.100000000000001" customHeight="1" x14ac:dyDescent="0.3">
      <c r="A4" s="6"/>
      <c r="B4" s="6"/>
      <c r="C4" s="6"/>
      <c r="D4" s="11"/>
      <c r="E4" s="11"/>
      <c r="F4" s="11"/>
      <c r="G4" s="6"/>
      <c r="H4" s="3"/>
      <c r="I4" s="3"/>
      <c r="J4" s="3"/>
      <c r="K4" s="23"/>
      <c r="L4" s="61" t="s">
        <v>146</v>
      </c>
      <c r="M4" s="61"/>
      <c r="N4" s="61"/>
      <c r="O4" s="61"/>
    </row>
    <row r="5" spans="1:22" s="2" customFormat="1" ht="15" customHeight="1" x14ac:dyDescent="0.25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22" s="13" customFormat="1" ht="18.75" x14ac:dyDescent="0.3">
      <c r="B6" s="5"/>
      <c r="C6" s="5"/>
      <c r="D6" s="23"/>
      <c r="E6" s="23"/>
      <c r="F6" s="23"/>
      <c r="G6" s="5"/>
      <c r="H6" s="5"/>
      <c r="I6" s="5"/>
      <c r="J6" s="23"/>
      <c r="K6" s="5"/>
      <c r="L6" s="62" t="s">
        <v>130</v>
      </c>
      <c r="M6" s="63"/>
      <c r="N6" s="63"/>
      <c r="O6" s="63"/>
    </row>
    <row r="7" spans="1:22" ht="18.75" x14ac:dyDescent="0.3">
      <c r="B7" s="5"/>
      <c r="C7" s="5"/>
      <c r="E7" s="14"/>
      <c r="F7" s="5"/>
      <c r="G7" s="5"/>
      <c r="H7" s="5"/>
      <c r="I7" s="5"/>
      <c r="J7" s="5"/>
      <c r="K7" s="5"/>
      <c r="L7" s="64"/>
      <c r="M7" s="64"/>
      <c r="N7" s="64"/>
      <c r="O7" s="64"/>
    </row>
    <row r="8" spans="1:22" ht="18.75" x14ac:dyDescent="0.3">
      <c r="A8" s="6"/>
      <c r="B8" s="6"/>
      <c r="C8" s="6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22" ht="15" customHeight="1" x14ac:dyDescent="0.3">
      <c r="A9" s="65" t="s">
        <v>54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</row>
    <row r="10" spans="1:22" ht="15" customHeight="1" x14ac:dyDescent="0.25">
      <c r="A10" s="7"/>
      <c r="B10" s="7"/>
      <c r="C10" s="7"/>
      <c r="D10" s="7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V10" s="27"/>
    </row>
    <row r="11" spans="1:22" ht="15.75" x14ac:dyDescent="0.2">
      <c r="A11" s="66" t="s">
        <v>7</v>
      </c>
      <c r="B11" s="67" t="s">
        <v>20</v>
      </c>
      <c r="C11" s="67" t="s">
        <v>0</v>
      </c>
      <c r="D11" s="66" t="s">
        <v>89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</row>
    <row r="12" spans="1:22" ht="33" customHeight="1" x14ac:dyDescent="0.2">
      <c r="A12" s="66"/>
      <c r="B12" s="68"/>
      <c r="C12" s="68"/>
      <c r="D12" s="32" t="s">
        <v>1</v>
      </c>
      <c r="E12" s="8" t="s">
        <v>8</v>
      </c>
      <c r="F12" s="8" t="s">
        <v>9</v>
      </c>
      <c r="G12" s="8" t="s">
        <v>10</v>
      </c>
      <c r="H12" s="8" t="s">
        <v>11</v>
      </c>
      <c r="I12" s="8" t="s">
        <v>12</v>
      </c>
      <c r="J12" s="8" t="s">
        <v>13</v>
      </c>
      <c r="K12" s="8" t="s">
        <v>51</v>
      </c>
      <c r="L12" s="8" t="s">
        <v>56</v>
      </c>
      <c r="M12" s="8" t="s">
        <v>57</v>
      </c>
      <c r="N12" s="8" t="s">
        <v>58</v>
      </c>
      <c r="O12" s="8" t="s">
        <v>59</v>
      </c>
    </row>
    <row r="13" spans="1:22" s="15" customFormat="1" ht="15.95" customHeight="1" x14ac:dyDescent="0.25">
      <c r="A13" s="31">
        <v>1</v>
      </c>
      <c r="B13" s="31">
        <v>2</v>
      </c>
      <c r="C13" s="31">
        <v>3</v>
      </c>
      <c r="D13" s="31">
        <v>4</v>
      </c>
      <c r="E13" s="31" t="s">
        <v>2</v>
      </c>
      <c r="F13" s="31" t="s">
        <v>3</v>
      </c>
      <c r="G13" s="32" t="s">
        <v>4</v>
      </c>
      <c r="H13" s="8" t="s">
        <v>5</v>
      </c>
      <c r="I13" s="8" t="s">
        <v>6</v>
      </c>
      <c r="J13" s="32" t="s">
        <v>42</v>
      </c>
      <c r="K13" s="32">
        <v>11</v>
      </c>
      <c r="L13" s="32" t="s">
        <v>43</v>
      </c>
      <c r="M13" s="32" t="s">
        <v>44</v>
      </c>
      <c r="N13" s="32" t="s">
        <v>52</v>
      </c>
      <c r="O13" s="32">
        <v>15</v>
      </c>
    </row>
    <row r="14" spans="1:22" ht="15.6" customHeight="1" x14ac:dyDescent="0.25">
      <c r="A14" s="38" t="s">
        <v>14</v>
      </c>
      <c r="B14" s="69" t="s">
        <v>61</v>
      </c>
      <c r="C14" s="16" t="s">
        <v>128</v>
      </c>
      <c r="D14" s="24">
        <f t="shared" ref="D14:D22" si="0">SUM(E14:O14)</f>
        <v>4868305.0713799996</v>
      </c>
      <c r="E14" s="25">
        <f>E15+E17+E19+E22</f>
        <v>267219.8</v>
      </c>
      <c r="F14" s="25">
        <f t="shared" ref="F14:O14" si="1">F15+F17+F19+F22</f>
        <v>253904.9</v>
      </c>
      <c r="G14" s="25">
        <f t="shared" si="1"/>
        <v>70890.600000000006</v>
      </c>
      <c r="H14" s="25">
        <f t="shared" si="1"/>
        <v>40525.9</v>
      </c>
      <c r="I14" s="25">
        <f t="shared" si="1"/>
        <v>13370.1</v>
      </c>
      <c r="J14" s="25">
        <f t="shared" si="1"/>
        <v>892302.29946999997</v>
      </c>
      <c r="K14" s="25">
        <f t="shared" si="1"/>
        <v>366209.2</v>
      </c>
      <c r="L14" s="25">
        <f>L15+L17+L19+L22</f>
        <v>424372.04</v>
      </c>
      <c r="M14" s="25">
        <f>M15+M17+M19+M22</f>
        <v>1647601.7319100001</v>
      </c>
      <c r="N14" s="25">
        <f t="shared" si="1"/>
        <v>401418.5</v>
      </c>
      <c r="O14" s="25">
        <f t="shared" si="1"/>
        <v>490490</v>
      </c>
    </row>
    <row r="15" spans="1:22" ht="15.95" customHeight="1" x14ac:dyDescent="0.25">
      <c r="A15" s="40"/>
      <c r="B15" s="36"/>
      <c r="C15" s="17" t="s">
        <v>15</v>
      </c>
      <c r="D15" s="9">
        <f t="shared" si="0"/>
        <v>2573467.5</v>
      </c>
      <c r="E15" s="9">
        <f t="shared" ref="E15:O15" si="2">E24+E130</f>
        <v>241295.5</v>
      </c>
      <c r="F15" s="9">
        <f t="shared" si="2"/>
        <v>235972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1243600</v>
      </c>
      <c r="N15" s="9">
        <f t="shared" si="2"/>
        <v>388000</v>
      </c>
      <c r="O15" s="9">
        <f t="shared" si="2"/>
        <v>464600</v>
      </c>
    </row>
    <row r="16" spans="1:22" ht="30.75" customHeight="1" x14ac:dyDescent="0.25">
      <c r="A16" s="40"/>
      <c r="B16" s="36"/>
      <c r="C16" s="21" t="s">
        <v>127</v>
      </c>
      <c r="D16" s="9">
        <f t="shared" si="0"/>
        <v>468355.1</v>
      </c>
      <c r="E16" s="9">
        <f>E25</f>
        <v>468355.1</v>
      </c>
      <c r="F16" s="9">
        <f t="shared" ref="F16:O16" si="3">F25</f>
        <v>0</v>
      </c>
      <c r="G16" s="9">
        <f t="shared" si="3"/>
        <v>0</v>
      </c>
      <c r="H16" s="9">
        <f t="shared" si="3"/>
        <v>0</v>
      </c>
      <c r="I16" s="9">
        <f t="shared" si="3"/>
        <v>0</v>
      </c>
      <c r="J16" s="9">
        <f t="shared" si="3"/>
        <v>0</v>
      </c>
      <c r="K16" s="9">
        <f t="shared" si="3"/>
        <v>0</v>
      </c>
      <c r="L16" s="9">
        <f t="shared" si="3"/>
        <v>0</v>
      </c>
      <c r="M16" s="9">
        <f>M25</f>
        <v>0</v>
      </c>
      <c r="N16" s="9">
        <f t="shared" si="3"/>
        <v>0</v>
      </c>
      <c r="O16" s="9">
        <f t="shared" si="3"/>
        <v>0</v>
      </c>
    </row>
    <row r="17" spans="1:15" ht="15.95" customHeight="1" x14ac:dyDescent="0.25">
      <c r="A17" s="40"/>
      <c r="B17" s="36"/>
      <c r="C17" s="17" t="s">
        <v>129</v>
      </c>
      <c r="D17" s="9">
        <f t="shared" si="0"/>
        <v>2014053.7088299999</v>
      </c>
      <c r="E17" s="9">
        <f t="shared" ref="E17:O17" si="4">E26+E131</f>
        <v>14745</v>
      </c>
      <c r="F17" s="9">
        <f t="shared" si="4"/>
        <v>11900.8</v>
      </c>
      <c r="G17" s="9">
        <f t="shared" si="4"/>
        <v>0</v>
      </c>
      <c r="H17" s="9">
        <f t="shared" si="4"/>
        <v>0</v>
      </c>
      <c r="I17" s="9">
        <f t="shared" si="4"/>
        <v>9000</v>
      </c>
      <c r="J17" s="9">
        <f t="shared" si="4"/>
        <v>837871.20883999998</v>
      </c>
      <c r="K17" s="9">
        <f t="shared" si="4"/>
        <v>343643.5</v>
      </c>
      <c r="L17" s="9">
        <f t="shared" si="4"/>
        <v>387340.1</v>
      </c>
      <c r="M17" s="9">
        <f t="shared" si="4"/>
        <v>380651.09999000002</v>
      </c>
      <c r="N17" s="9">
        <f t="shared" si="4"/>
        <v>13250.9</v>
      </c>
      <c r="O17" s="9">
        <f t="shared" si="4"/>
        <v>15651.1</v>
      </c>
    </row>
    <row r="18" spans="1:15" ht="30.75" customHeight="1" x14ac:dyDescent="0.25">
      <c r="A18" s="40"/>
      <c r="B18" s="36"/>
      <c r="C18" s="21" t="s">
        <v>127</v>
      </c>
      <c r="D18" s="9">
        <f t="shared" si="0"/>
        <v>385987.2</v>
      </c>
      <c r="E18" s="9">
        <f>E132</f>
        <v>190</v>
      </c>
      <c r="F18" s="9">
        <f t="shared" ref="F18:O18" si="5">F132</f>
        <v>0</v>
      </c>
      <c r="G18" s="9">
        <f t="shared" si="5"/>
        <v>0</v>
      </c>
      <c r="H18" s="9">
        <f t="shared" si="5"/>
        <v>0</v>
      </c>
      <c r="I18" s="9">
        <f t="shared" si="5"/>
        <v>0</v>
      </c>
      <c r="J18" s="9">
        <f t="shared" si="5"/>
        <v>0</v>
      </c>
      <c r="K18" s="9">
        <f t="shared" si="5"/>
        <v>0</v>
      </c>
      <c r="L18" s="9">
        <f>L27</f>
        <v>165421</v>
      </c>
      <c r="M18" s="9">
        <f>M27</f>
        <v>220376.2</v>
      </c>
      <c r="N18" s="9">
        <f t="shared" si="5"/>
        <v>0</v>
      </c>
      <c r="O18" s="9">
        <f t="shared" si="5"/>
        <v>0</v>
      </c>
    </row>
    <row r="19" spans="1:15" ht="16.5" customHeight="1" x14ac:dyDescent="0.25">
      <c r="A19" s="40"/>
      <c r="B19" s="36"/>
      <c r="C19" s="17" t="s">
        <v>25</v>
      </c>
      <c r="D19" s="9">
        <f t="shared" si="0"/>
        <v>265511.36255000002</v>
      </c>
      <c r="E19" s="9">
        <f t="shared" ref="E19:O19" si="6">E28+E133</f>
        <v>11179.3</v>
      </c>
      <c r="F19" s="9">
        <f t="shared" si="6"/>
        <v>4032.1</v>
      </c>
      <c r="G19" s="9">
        <f t="shared" si="6"/>
        <v>70190.600000000006</v>
      </c>
      <c r="H19" s="9">
        <f t="shared" si="6"/>
        <v>40325.9</v>
      </c>
      <c r="I19" s="9">
        <f t="shared" si="6"/>
        <v>3520.1</v>
      </c>
      <c r="J19" s="9">
        <f t="shared" si="6"/>
        <v>53481.090629999999</v>
      </c>
      <c r="K19" s="9">
        <f t="shared" si="6"/>
        <v>22065.7</v>
      </c>
      <c r="L19" s="9">
        <f t="shared" si="6"/>
        <v>37031.94</v>
      </c>
      <c r="M19" s="9">
        <f>M28+M133</f>
        <v>23350.63192</v>
      </c>
      <c r="N19" s="9">
        <f>N28+N133</f>
        <v>167.6</v>
      </c>
      <c r="O19" s="9">
        <f t="shared" si="6"/>
        <v>166.39999999999998</v>
      </c>
    </row>
    <row r="20" spans="1:15" ht="36" customHeight="1" x14ac:dyDescent="0.25">
      <c r="A20" s="40"/>
      <c r="B20" s="36"/>
      <c r="C20" s="21" t="s">
        <v>127</v>
      </c>
      <c r="D20" s="9">
        <f t="shared" si="0"/>
        <v>24625.4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>L29</f>
        <v>10558.8</v>
      </c>
      <c r="M20" s="9">
        <f>M29</f>
        <v>14066.6</v>
      </c>
      <c r="N20" s="9">
        <v>0</v>
      </c>
      <c r="O20" s="9">
        <v>0</v>
      </c>
    </row>
    <row r="21" spans="1:15" s="18" customFormat="1" ht="15.95" customHeight="1" x14ac:dyDescent="0.25">
      <c r="A21" s="36"/>
      <c r="B21" s="36"/>
      <c r="C21" s="21" t="s">
        <v>26</v>
      </c>
      <c r="D21" s="9">
        <f t="shared" si="0"/>
        <v>40364.800000000003</v>
      </c>
      <c r="E21" s="9">
        <f t="shared" ref="E21:O21" si="7">E30+E134</f>
        <v>364.8</v>
      </c>
      <c r="F21" s="9">
        <f t="shared" si="7"/>
        <v>0</v>
      </c>
      <c r="G21" s="9">
        <f t="shared" si="7"/>
        <v>0</v>
      </c>
      <c r="H21" s="9">
        <f t="shared" si="7"/>
        <v>40000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>
        <f t="shared" si="7"/>
        <v>0</v>
      </c>
      <c r="O21" s="9">
        <f t="shared" si="7"/>
        <v>0</v>
      </c>
    </row>
    <row r="22" spans="1:15" ht="15.95" customHeight="1" x14ac:dyDescent="0.25">
      <c r="A22" s="36"/>
      <c r="B22" s="36"/>
      <c r="C22" s="17" t="s">
        <v>18</v>
      </c>
      <c r="D22" s="9">
        <f t="shared" si="0"/>
        <v>15272.5</v>
      </c>
      <c r="E22" s="9">
        <f t="shared" ref="E22:O22" si="8">E31+E135</f>
        <v>0</v>
      </c>
      <c r="F22" s="9">
        <f t="shared" si="8"/>
        <v>2000</v>
      </c>
      <c r="G22" s="9">
        <f t="shared" si="8"/>
        <v>700</v>
      </c>
      <c r="H22" s="9">
        <f t="shared" si="8"/>
        <v>200</v>
      </c>
      <c r="I22" s="9">
        <f t="shared" si="8"/>
        <v>850</v>
      </c>
      <c r="J22" s="9">
        <f t="shared" si="8"/>
        <v>950</v>
      </c>
      <c r="K22" s="9">
        <f t="shared" si="8"/>
        <v>500</v>
      </c>
      <c r="L22" s="9">
        <f t="shared" si="8"/>
        <v>0</v>
      </c>
      <c r="M22" s="9">
        <f t="shared" si="8"/>
        <v>0</v>
      </c>
      <c r="N22" s="9">
        <f t="shared" si="8"/>
        <v>0</v>
      </c>
      <c r="O22" s="9">
        <f t="shared" si="8"/>
        <v>10072.5</v>
      </c>
    </row>
    <row r="23" spans="1:15" ht="15.95" customHeight="1" x14ac:dyDescent="0.25">
      <c r="A23" s="38" t="s">
        <v>19</v>
      </c>
      <c r="B23" s="69" t="s">
        <v>22</v>
      </c>
      <c r="C23" s="16" t="s">
        <v>1</v>
      </c>
      <c r="D23" s="24">
        <f t="shared" ref="D23:D29" si="9">SUM(E23:O23)</f>
        <v>4552107.8</v>
      </c>
      <c r="E23" s="24">
        <f>E24+E26+E28+E31</f>
        <v>223977.9</v>
      </c>
      <c r="F23" s="24">
        <f t="shared" ref="F23:N23" si="10">F24+F26+F28+F31</f>
        <v>210896.5</v>
      </c>
      <c r="G23" s="24">
        <f t="shared" si="10"/>
        <v>70318</v>
      </c>
      <c r="H23" s="24">
        <f t="shared" si="10"/>
        <v>40200</v>
      </c>
      <c r="I23" s="24">
        <f t="shared" si="10"/>
        <v>1238.5999999999999</v>
      </c>
      <c r="J23" s="24">
        <f t="shared" si="10"/>
        <v>800950</v>
      </c>
      <c r="K23" s="24">
        <f t="shared" si="10"/>
        <v>300625</v>
      </c>
      <c r="L23" s="24">
        <f>L24+L26+L28+L31</f>
        <v>376078.8</v>
      </c>
      <c r="M23" s="24">
        <f>M24+M26+M28+M31</f>
        <v>1638750.5</v>
      </c>
      <c r="N23" s="24">
        <f t="shared" si="10"/>
        <v>400000</v>
      </c>
      <c r="O23" s="24">
        <f>O24+O26+O28+O31</f>
        <v>489072.5</v>
      </c>
    </row>
    <row r="24" spans="1:15" ht="15.95" customHeight="1" x14ac:dyDescent="0.25">
      <c r="A24" s="40"/>
      <c r="B24" s="36"/>
      <c r="C24" s="17" t="s">
        <v>15</v>
      </c>
      <c r="D24" s="9">
        <f t="shared" si="9"/>
        <v>2498758.5</v>
      </c>
      <c r="E24" s="9">
        <f t="shared" ref="E24:N24" si="11">E33+E58+E68+E120</f>
        <v>204138.5</v>
      </c>
      <c r="F24" s="9">
        <f t="shared" si="11"/>
        <v>198420</v>
      </c>
      <c r="G24" s="9">
        <f t="shared" si="11"/>
        <v>0</v>
      </c>
      <c r="H24" s="9">
        <f t="shared" si="11"/>
        <v>0</v>
      </c>
      <c r="I24" s="9">
        <f t="shared" si="11"/>
        <v>0</v>
      </c>
      <c r="J24" s="9">
        <f t="shared" si="11"/>
        <v>0</v>
      </c>
      <c r="K24" s="9">
        <f t="shared" si="11"/>
        <v>0</v>
      </c>
      <c r="L24" s="9">
        <f t="shared" si="11"/>
        <v>0</v>
      </c>
      <c r="M24" s="9">
        <f>M33+M58+M68+M120</f>
        <v>1243600</v>
      </c>
      <c r="N24" s="9">
        <f t="shared" si="11"/>
        <v>388000</v>
      </c>
      <c r="O24" s="9">
        <f>O33+O58+O68+O120</f>
        <v>464600</v>
      </c>
    </row>
    <row r="25" spans="1:15" ht="33.75" customHeight="1" x14ac:dyDescent="0.25">
      <c r="A25" s="40"/>
      <c r="B25" s="36"/>
      <c r="C25" s="21" t="s">
        <v>127</v>
      </c>
      <c r="D25" s="9">
        <f t="shared" si="9"/>
        <v>468355.1</v>
      </c>
      <c r="E25" s="9">
        <f>E34</f>
        <v>468355.1</v>
      </c>
      <c r="F25" s="9">
        <f t="shared" ref="F25:O25" si="12">F34</f>
        <v>0</v>
      </c>
      <c r="G25" s="9">
        <f t="shared" si="12"/>
        <v>0</v>
      </c>
      <c r="H25" s="9">
        <f t="shared" si="12"/>
        <v>0</v>
      </c>
      <c r="I25" s="9">
        <f t="shared" si="12"/>
        <v>0</v>
      </c>
      <c r="J25" s="9">
        <f t="shared" si="12"/>
        <v>0</v>
      </c>
      <c r="K25" s="9">
        <f t="shared" si="12"/>
        <v>0</v>
      </c>
      <c r="L25" s="9">
        <f>L34</f>
        <v>0</v>
      </c>
      <c r="M25" s="9">
        <v>0</v>
      </c>
      <c r="N25" s="9">
        <f t="shared" si="12"/>
        <v>0</v>
      </c>
      <c r="O25" s="9">
        <f t="shared" si="12"/>
        <v>0</v>
      </c>
    </row>
    <row r="26" spans="1:15" ht="15.95" customHeight="1" x14ac:dyDescent="0.25">
      <c r="A26" s="40"/>
      <c r="B26" s="36"/>
      <c r="C26" s="17" t="s">
        <v>129</v>
      </c>
      <c r="D26" s="9">
        <f t="shared" si="9"/>
        <v>1809815.5999999999</v>
      </c>
      <c r="E26" s="9">
        <f t="shared" ref="E26:O26" si="13">E35+E59+E69+E121</f>
        <v>12902</v>
      </c>
      <c r="F26" s="9">
        <f t="shared" si="13"/>
        <v>9924.4</v>
      </c>
      <c r="G26" s="9">
        <f t="shared" si="13"/>
        <v>0</v>
      </c>
      <c r="H26" s="9">
        <f t="shared" si="13"/>
        <v>0</v>
      </c>
      <c r="I26" s="9">
        <f t="shared" si="13"/>
        <v>0</v>
      </c>
      <c r="J26" s="9">
        <f t="shared" si="13"/>
        <v>752000</v>
      </c>
      <c r="K26" s="9">
        <f t="shared" si="13"/>
        <v>282000</v>
      </c>
      <c r="L26" s="9">
        <f t="shared" si="13"/>
        <v>353421</v>
      </c>
      <c r="M26" s="9">
        <f t="shared" si="13"/>
        <v>373168.2</v>
      </c>
      <c r="N26" s="9">
        <f t="shared" si="13"/>
        <v>12000</v>
      </c>
      <c r="O26" s="9">
        <f t="shared" si="13"/>
        <v>14400</v>
      </c>
    </row>
    <row r="27" spans="1:15" ht="36.75" customHeight="1" x14ac:dyDescent="0.25">
      <c r="A27" s="40"/>
      <c r="B27" s="36"/>
      <c r="C27" s="21" t="s">
        <v>127</v>
      </c>
      <c r="D27" s="9">
        <f t="shared" si="9"/>
        <v>385797.2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>L70</f>
        <v>165421</v>
      </c>
      <c r="M27" s="9">
        <f>M70</f>
        <v>220376.2</v>
      </c>
      <c r="N27" s="9">
        <v>0</v>
      </c>
      <c r="O27" s="9">
        <v>0</v>
      </c>
    </row>
    <row r="28" spans="1:15" ht="15.95" customHeight="1" x14ac:dyDescent="0.25">
      <c r="A28" s="40"/>
      <c r="B28" s="36"/>
      <c r="C28" s="17" t="s">
        <v>25</v>
      </c>
      <c r="D28" s="9">
        <f>SUM(E28:O28)</f>
        <v>228261.19999999998</v>
      </c>
      <c r="E28" s="9">
        <f t="shared" ref="E28:O28" si="14">E36+E60+E71+E122</f>
        <v>6937.4</v>
      </c>
      <c r="F28" s="9">
        <f t="shared" si="14"/>
        <v>552.1</v>
      </c>
      <c r="G28" s="9">
        <f t="shared" si="14"/>
        <v>69618</v>
      </c>
      <c r="H28" s="9">
        <f t="shared" si="14"/>
        <v>40000</v>
      </c>
      <c r="I28" s="9">
        <f t="shared" si="14"/>
        <v>388.6</v>
      </c>
      <c r="J28" s="9">
        <f t="shared" si="14"/>
        <v>48000</v>
      </c>
      <c r="K28" s="9">
        <f t="shared" si="14"/>
        <v>18125</v>
      </c>
      <c r="L28" s="9">
        <f t="shared" si="14"/>
        <v>22657.8</v>
      </c>
      <c r="M28" s="9">
        <f>M36+M60+M71+M122</f>
        <v>21982.3</v>
      </c>
      <c r="N28" s="9">
        <f t="shared" si="14"/>
        <v>0</v>
      </c>
      <c r="O28" s="9">
        <f t="shared" si="14"/>
        <v>0</v>
      </c>
    </row>
    <row r="29" spans="1:15" ht="36" customHeight="1" x14ac:dyDescent="0.25">
      <c r="A29" s="40"/>
      <c r="B29" s="36"/>
      <c r="C29" s="21" t="s">
        <v>127</v>
      </c>
      <c r="D29" s="9">
        <f t="shared" si="9"/>
        <v>24625.4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f>L72</f>
        <v>10558.8</v>
      </c>
      <c r="M29" s="9">
        <f>M72</f>
        <v>14066.6</v>
      </c>
      <c r="N29" s="9">
        <v>0</v>
      </c>
      <c r="O29" s="9">
        <v>0</v>
      </c>
    </row>
    <row r="30" spans="1:15" ht="15.95" customHeight="1" x14ac:dyDescent="0.25">
      <c r="A30" s="36"/>
      <c r="B30" s="36"/>
      <c r="C30" s="21" t="s">
        <v>26</v>
      </c>
      <c r="D30" s="9">
        <f t="shared" ref="D30:D39" si="15">SUM(E30:O30)</f>
        <v>40296.800000000003</v>
      </c>
      <c r="E30" s="9">
        <f>E37</f>
        <v>296.8</v>
      </c>
      <c r="F30" s="9">
        <f t="shared" ref="F30:O30" si="16">F37</f>
        <v>0</v>
      </c>
      <c r="G30" s="9">
        <f t="shared" si="16"/>
        <v>0</v>
      </c>
      <c r="H30" s="9">
        <f t="shared" si="16"/>
        <v>40000</v>
      </c>
      <c r="I30" s="9">
        <f t="shared" si="16"/>
        <v>0</v>
      </c>
      <c r="J30" s="9">
        <f t="shared" si="16"/>
        <v>0</v>
      </c>
      <c r="K30" s="9">
        <f t="shared" si="16"/>
        <v>0</v>
      </c>
      <c r="L30" s="9">
        <f t="shared" si="16"/>
        <v>0</v>
      </c>
      <c r="M30" s="9">
        <f t="shared" si="16"/>
        <v>0</v>
      </c>
      <c r="N30" s="9">
        <f t="shared" si="16"/>
        <v>0</v>
      </c>
      <c r="O30" s="9">
        <f t="shared" si="16"/>
        <v>0</v>
      </c>
    </row>
    <row r="31" spans="1:15" s="18" customFormat="1" ht="15.95" customHeight="1" x14ac:dyDescent="0.25">
      <c r="A31" s="36"/>
      <c r="B31" s="36"/>
      <c r="C31" s="17" t="s">
        <v>18</v>
      </c>
      <c r="D31" s="9">
        <f t="shared" si="15"/>
        <v>15272.5</v>
      </c>
      <c r="E31" s="9">
        <f t="shared" ref="E31:N31" si="17">E38+E61+E73+E123</f>
        <v>0</v>
      </c>
      <c r="F31" s="9">
        <f t="shared" si="17"/>
        <v>2000</v>
      </c>
      <c r="G31" s="9">
        <f t="shared" si="17"/>
        <v>700</v>
      </c>
      <c r="H31" s="9">
        <f t="shared" si="17"/>
        <v>200</v>
      </c>
      <c r="I31" s="9">
        <f t="shared" si="17"/>
        <v>850</v>
      </c>
      <c r="J31" s="9">
        <f t="shared" si="17"/>
        <v>950</v>
      </c>
      <c r="K31" s="9">
        <f t="shared" si="17"/>
        <v>500</v>
      </c>
      <c r="L31" s="9">
        <f t="shared" si="17"/>
        <v>0</v>
      </c>
      <c r="M31" s="9">
        <f t="shared" si="17"/>
        <v>0</v>
      </c>
      <c r="N31" s="9">
        <f t="shared" si="17"/>
        <v>0</v>
      </c>
      <c r="O31" s="9">
        <f>O38+O61+O73+O123</f>
        <v>10072.5</v>
      </c>
    </row>
    <row r="32" spans="1:15" ht="15.95" customHeight="1" x14ac:dyDescent="0.25">
      <c r="A32" s="37" t="s">
        <v>73</v>
      </c>
      <c r="B32" s="38" t="s">
        <v>23</v>
      </c>
      <c r="C32" s="16" t="s">
        <v>1</v>
      </c>
      <c r="D32" s="9">
        <f t="shared" si="15"/>
        <v>1801492.4</v>
      </c>
      <c r="E32" s="9">
        <f t="shared" ref="E32:O32" si="18">E33+E35+E36+E38</f>
        <v>223977.9</v>
      </c>
      <c r="F32" s="9">
        <f t="shared" si="18"/>
        <v>208896.5</v>
      </c>
      <c r="G32" s="9">
        <f t="shared" si="18"/>
        <v>69618</v>
      </c>
      <c r="H32" s="9">
        <f t="shared" si="18"/>
        <v>40000</v>
      </c>
      <c r="I32" s="9">
        <f t="shared" si="18"/>
        <v>0</v>
      </c>
      <c r="J32" s="9">
        <f t="shared" si="18"/>
        <v>0</v>
      </c>
      <c r="K32" s="9">
        <f t="shared" si="18"/>
        <v>0</v>
      </c>
      <c r="L32" s="9">
        <f t="shared" si="18"/>
        <v>0</v>
      </c>
      <c r="M32" s="9">
        <f t="shared" si="18"/>
        <v>380000</v>
      </c>
      <c r="N32" s="9">
        <f t="shared" si="18"/>
        <v>400000</v>
      </c>
      <c r="O32" s="9">
        <f t="shared" si="18"/>
        <v>479000</v>
      </c>
    </row>
    <row r="33" spans="1:15" ht="15.95" customHeight="1" x14ac:dyDescent="0.25">
      <c r="A33" s="36"/>
      <c r="B33" s="36"/>
      <c r="C33" s="17" t="s">
        <v>15</v>
      </c>
      <c r="D33" s="9">
        <f t="shared" si="15"/>
        <v>1623758.5</v>
      </c>
      <c r="E33" s="9">
        <f t="shared" ref="E33:O33" si="19">E40+E47+E53</f>
        <v>204138.5</v>
      </c>
      <c r="F33" s="9">
        <f t="shared" si="19"/>
        <v>198420</v>
      </c>
      <c r="G33" s="9">
        <f t="shared" si="19"/>
        <v>0</v>
      </c>
      <c r="H33" s="9">
        <f t="shared" si="19"/>
        <v>0</v>
      </c>
      <c r="I33" s="9">
        <f t="shared" si="19"/>
        <v>0</v>
      </c>
      <c r="J33" s="9">
        <f t="shared" si="19"/>
        <v>0</v>
      </c>
      <c r="K33" s="9">
        <f t="shared" si="19"/>
        <v>0</v>
      </c>
      <c r="L33" s="9">
        <f t="shared" si="19"/>
        <v>0</v>
      </c>
      <c r="M33" s="9">
        <f t="shared" si="19"/>
        <v>368600</v>
      </c>
      <c r="N33" s="9">
        <f t="shared" si="19"/>
        <v>388000</v>
      </c>
      <c r="O33" s="9">
        <f t="shared" si="19"/>
        <v>464600</v>
      </c>
    </row>
    <row r="34" spans="1:15" ht="30.75" customHeight="1" x14ac:dyDescent="0.25">
      <c r="A34" s="36"/>
      <c r="B34" s="36"/>
      <c r="C34" s="21" t="s">
        <v>127</v>
      </c>
      <c r="D34" s="9">
        <f t="shared" si="15"/>
        <v>468355.1</v>
      </c>
      <c r="E34" s="9">
        <f>E41</f>
        <v>468355.1</v>
      </c>
      <c r="F34" s="9">
        <f t="shared" ref="F34:O34" si="20">F41</f>
        <v>0</v>
      </c>
      <c r="G34" s="9">
        <f t="shared" si="20"/>
        <v>0</v>
      </c>
      <c r="H34" s="9">
        <f t="shared" si="20"/>
        <v>0</v>
      </c>
      <c r="I34" s="9">
        <f t="shared" si="20"/>
        <v>0</v>
      </c>
      <c r="J34" s="9">
        <f t="shared" si="20"/>
        <v>0</v>
      </c>
      <c r="K34" s="9">
        <f t="shared" si="20"/>
        <v>0</v>
      </c>
      <c r="L34" s="9">
        <f t="shared" si="20"/>
        <v>0</v>
      </c>
      <c r="M34" s="9">
        <f>M41</f>
        <v>0</v>
      </c>
      <c r="N34" s="9">
        <f t="shared" si="20"/>
        <v>0</v>
      </c>
      <c r="O34" s="9">
        <f t="shared" si="20"/>
        <v>0</v>
      </c>
    </row>
    <row r="35" spans="1:15" ht="15.95" customHeight="1" x14ac:dyDescent="0.25">
      <c r="A35" s="36"/>
      <c r="B35" s="36"/>
      <c r="C35" s="17" t="s">
        <v>16</v>
      </c>
      <c r="D35" s="9">
        <f t="shared" si="15"/>
        <v>60626.400000000001</v>
      </c>
      <c r="E35" s="9">
        <f t="shared" ref="E35:O35" si="21">E42+E48+E54</f>
        <v>12902</v>
      </c>
      <c r="F35" s="9">
        <f t="shared" si="21"/>
        <v>9924.4</v>
      </c>
      <c r="G35" s="9">
        <f t="shared" si="21"/>
        <v>0</v>
      </c>
      <c r="H35" s="9">
        <f t="shared" si="21"/>
        <v>0</v>
      </c>
      <c r="I35" s="9">
        <f t="shared" si="21"/>
        <v>0</v>
      </c>
      <c r="J35" s="9">
        <f t="shared" si="21"/>
        <v>0</v>
      </c>
      <c r="K35" s="9">
        <f t="shared" si="21"/>
        <v>0</v>
      </c>
      <c r="L35" s="9">
        <f t="shared" si="21"/>
        <v>0</v>
      </c>
      <c r="M35" s="9">
        <f t="shared" si="21"/>
        <v>11400</v>
      </c>
      <c r="N35" s="9">
        <f t="shared" si="21"/>
        <v>12000</v>
      </c>
      <c r="O35" s="9">
        <f t="shared" si="21"/>
        <v>14400</v>
      </c>
    </row>
    <row r="36" spans="1:15" ht="15.75" customHeight="1" x14ac:dyDescent="0.25">
      <c r="A36" s="36"/>
      <c r="B36" s="36"/>
      <c r="C36" s="17" t="s">
        <v>25</v>
      </c>
      <c r="D36" s="9">
        <f t="shared" si="15"/>
        <v>117107.5</v>
      </c>
      <c r="E36" s="9">
        <f t="shared" ref="E36:O36" si="22">E43+E49+E55</f>
        <v>6937.4</v>
      </c>
      <c r="F36" s="9">
        <f t="shared" si="22"/>
        <v>552.1</v>
      </c>
      <c r="G36" s="9">
        <f t="shared" si="22"/>
        <v>69618</v>
      </c>
      <c r="H36" s="9">
        <f t="shared" si="22"/>
        <v>40000</v>
      </c>
      <c r="I36" s="9">
        <f t="shared" si="22"/>
        <v>0</v>
      </c>
      <c r="J36" s="9">
        <f t="shared" si="22"/>
        <v>0</v>
      </c>
      <c r="K36" s="9">
        <f t="shared" si="22"/>
        <v>0</v>
      </c>
      <c r="L36" s="9">
        <f t="shared" si="22"/>
        <v>0</v>
      </c>
      <c r="M36" s="9">
        <f t="shared" si="22"/>
        <v>0</v>
      </c>
      <c r="N36" s="9">
        <f t="shared" si="22"/>
        <v>0</v>
      </c>
      <c r="O36" s="9">
        <f t="shared" si="22"/>
        <v>0</v>
      </c>
    </row>
    <row r="37" spans="1:15" ht="15.95" customHeight="1" x14ac:dyDescent="0.25">
      <c r="A37" s="36"/>
      <c r="B37" s="36"/>
      <c r="C37" s="21" t="s">
        <v>26</v>
      </c>
      <c r="D37" s="9">
        <f t="shared" si="15"/>
        <v>40296.800000000003</v>
      </c>
      <c r="E37" s="9">
        <f>E44+E50</f>
        <v>296.8</v>
      </c>
      <c r="F37" s="9">
        <f t="shared" ref="F37:O37" si="23">F44+F50</f>
        <v>0</v>
      </c>
      <c r="G37" s="9">
        <f t="shared" si="23"/>
        <v>0</v>
      </c>
      <c r="H37" s="9">
        <f t="shared" si="23"/>
        <v>40000</v>
      </c>
      <c r="I37" s="9">
        <f t="shared" si="23"/>
        <v>0</v>
      </c>
      <c r="J37" s="9">
        <f t="shared" si="23"/>
        <v>0</v>
      </c>
      <c r="K37" s="9">
        <f t="shared" si="23"/>
        <v>0</v>
      </c>
      <c r="L37" s="9">
        <f t="shared" si="23"/>
        <v>0</v>
      </c>
      <c r="M37" s="9">
        <f t="shared" si="23"/>
        <v>0</v>
      </c>
      <c r="N37" s="9">
        <f t="shared" si="23"/>
        <v>0</v>
      </c>
      <c r="O37" s="9">
        <f t="shared" si="23"/>
        <v>0</v>
      </c>
    </row>
    <row r="38" spans="1:15" ht="15.95" customHeight="1" x14ac:dyDescent="0.25">
      <c r="A38" s="36"/>
      <c r="B38" s="36"/>
      <c r="C38" s="17" t="s">
        <v>18</v>
      </c>
      <c r="D38" s="9">
        <f t="shared" si="15"/>
        <v>0</v>
      </c>
      <c r="E38" s="9">
        <f t="shared" ref="E38:O38" si="24">E45+E51+E56</f>
        <v>0</v>
      </c>
      <c r="F38" s="9">
        <f t="shared" si="24"/>
        <v>0</v>
      </c>
      <c r="G38" s="9">
        <f t="shared" si="24"/>
        <v>0</v>
      </c>
      <c r="H38" s="9">
        <f t="shared" si="24"/>
        <v>0</v>
      </c>
      <c r="I38" s="9">
        <f t="shared" si="24"/>
        <v>0</v>
      </c>
      <c r="J38" s="9">
        <f t="shared" si="24"/>
        <v>0</v>
      </c>
      <c r="K38" s="9">
        <f t="shared" si="24"/>
        <v>0</v>
      </c>
      <c r="L38" s="9">
        <f t="shared" si="24"/>
        <v>0</v>
      </c>
      <c r="M38" s="9">
        <f t="shared" si="24"/>
        <v>0</v>
      </c>
      <c r="N38" s="9">
        <f t="shared" si="24"/>
        <v>0</v>
      </c>
      <c r="O38" s="9">
        <f t="shared" si="24"/>
        <v>0</v>
      </c>
    </row>
    <row r="39" spans="1:15" ht="15.95" customHeight="1" x14ac:dyDescent="0.25">
      <c r="A39" s="34" t="s">
        <v>40</v>
      </c>
      <c r="B39" s="41" t="s">
        <v>24</v>
      </c>
      <c r="C39" s="16" t="s">
        <v>1</v>
      </c>
      <c r="D39" s="9">
        <f t="shared" si="15"/>
        <v>541190.9</v>
      </c>
      <c r="E39" s="1">
        <f>E40+E42+E43+E45</f>
        <v>222676.4</v>
      </c>
      <c r="F39" s="1">
        <f t="shared" ref="F39:O39" si="25">F40+F42+F43+F45</f>
        <v>208896.5</v>
      </c>
      <c r="G39" s="1">
        <f t="shared" si="25"/>
        <v>69618</v>
      </c>
      <c r="H39" s="1">
        <f t="shared" si="25"/>
        <v>40000</v>
      </c>
      <c r="I39" s="1">
        <f t="shared" si="25"/>
        <v>0</v>
      </c>
      <c r="J39" s="1">
        <f t="shared" si="25"/>
        <v>0</v>
      </c>
      <c r="K39" s="1">
        <f t="shared" si="25"/>
        <v>0</v>
      </c>
      <c r="L39" s="1">
        <f t="shared" si="25"/>
        <v>0</v>
      </c>
      <c r="M39" s="1">
        <f t="shared" si="25"/>
        <v>0</v>
      </c>
      <c r="N39" s="1">
        <f t="shared" si="25"/>
        <v>0</v>
      </c>
      <c r="O39" s="1">
        <f t="shared" si="25"/>
        <v>0</v>
      </c>
    </row>
    <row r="40" spans="1:15" ht="15.75" customHeight="1" x14ac:dyDescent="0.25">
      <c r="A40" s="42"/>
      <c r="B40" s="36"/>
      <c r="C40" s="17" t="s">
        <v>15</v>
      </c>
      <c r="D40" s="9">
        <f t="shared" ref="D40:D45" si="26">SUM(E40:O40)</f>
        <v>402558.5</v>
      </c>
      <c r="E40" s="1">
        <v>204138.5</v>
      </c>
      <c r="F40" s="1">
        <v>198420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5" ht="32.25" customHeight="1" x14ac:dyDescent="0.25">
      <c r="A41" s="42"/>
      <c r="B41" s="36"/>
      <c r="C41" s="21" t="s">
        <v>127</v>
      </c>
      <c r="D41" s="9">
        <f t="shared" si="26"/>
        <v>468355.1</v>
      </c>
      <c r="E41" s="1">
        <v>468355.1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</row>
    <row r="42" spans="1:15" ht="15.95" customHeight="1" x14ac:dyDescent="0.25">
      <c r="A42" s="42"/>
      <c r="B42" s="36"/>
      <c r="C42" s="17" t="s">
        <v>16</v>
      </c>
      <c r="D42" s="9">
        <f t="shared" si="26"/>
        <v>22826.400000000001</v>
      </c>
      <c r="E42" s="1">
        <v>12902</v>
      </c>
      <c r="F42" s="1">
        <v>9924.4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5" ht="15.95" customHeight="1" x14ac:dyDescent="0.25">
      <c r="A43" s="42"/>
      <c r="B43" s="36"/>
      <c r="C43" s="17" t="s">
        <v>25</v>
      </c>
      <c r="D43" s="9">
        <f t="shared" si="26"/>
        <v>115806</v>
      </c>
      <c r="E43" s="1">
        <v>5635.9</v>
      </c>
      <c r="F43" s="1">
        <v>552.1</v>
      </c>
      <c r="G43" s="1">
        <v>69618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5" ht="15.95" customHeight="1" x14ac:dyDescent="0.25">
      <c r="A44" s="42"/>
      <c r="B44" s="36"/>
      <c r="C44" s="21" t="s">
        <v>26</v>
      </c>
      <c r="D44" s="9">
        <f t="shared" si="26"/>
        <v>40000</v>
      </c>
      <c r="E44" s="1">
        <v>0</v>
      </c>
      <c r="F44" s="1">
        <v>0</v>
      </c>
      <c r="G44" s="1">
        <v>0</v>
      </c>
      <c r="H44" s="1">
        <v>40000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15" ht="15.95" customHeight="1" x14ac:dyDescent="0.25">
      <c r="A45" s="42"/>
      <c r="B45" s="36"/>
      <c r="C45" s="17" t="s">
        <v>18</v>
      </c>
      <c r="D45" s="9">
        <f t="shared" si="26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15" ht="15.95" customHeight="1" x14ac:dyDescent="0.25">
      <c r="A46" s="34" t="s">
        <v>41</v>
      </c>
      <c r="B46" s="55" t="s">
        <v>84</v>
      </c>
      <c r="C46" s="16" t="s">
        <v>1</v>
      </c>
      <c r="D46" s="9">
        <f t="shared" ref="D46:D52" si="27">SUM(E46:O46)</f>
        <v>1260301.5</v>
      </c>
      <c r="E46" s="1">
        <f>E47+E48+E49+E51</f>
        <v>1301.5</v>
      </c>
      <c r="F46" s="1">
        <f t="shared" ref="F46:K46" si="28">F47+F48+F49+F51</f>
        <v>0</v>
      </c>
      <c r="G46" s="1">
        <f t="shared" si="28"/>
        <v>0</v>
      </c>
      <c r="H46" s="1">
        <f t="shared" si="28"/>
        <v>0</v>
      </c>
      <c r="I46" s="1">
        <f t="shared" si="28"/>
        <v>0</v>
      </c>
      <c r="J46" s="1">
        <f t="shared" si="28"/>
        <v>0</v>
      </c>
      <c r="K46" s="1">
        <f t="shared" si="28"/>
        <v>0</v>
      </c>
      <c r="L46" s="1">
        <f>L47+L48+L49+L51</f>
        <v>0</v>
      </c>
      <c r="M46" s="1">
        <f>M47+M48+M49+M51</f>
        <v>380000</v>
      </c>
      <c r="N46" s="1">
        <f t="shared" ref="N46:O46" si="29">N47+N48+N49+N51</f>
        <v>400000</v>
      </c>
      <c r="O46" s="1">
        <f t="shared" si="29"/>
        <v>479000</v>
      </c>
    </row>
    <row r="47" spans="1:15" ht="15.95" customHeight="1" x14ac:dyDescent="0.25">
      <c r="A47" s="35"/>
      <c r="B47" s="36"/>
      <c r="C47" s="17" t="s">
        <v>15</v>
      </c>
      <c r="D47" s="9">
        <f t="shared" si="27"/>
        <v>1221200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368600</v>
      </c>
      <c r="N47" s="1">
        <v>388000</v>
      </c>
      <c r="O47" s="1">
        <v>464600</v>
      </c>
    </row>
    <row r="48" spans="1:15" ht="15.95" customHeight="1" x14ac:dyDescent="0.25">
      <c r="A48" s="35"/>
      <c r="B48" s="36"/>
      <c r="C48" s="17" t="s">
        <v>16</v>
      </c>
      <c r="D48" s="9">
        <f t="shared" si="27"/>
        <v>37800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11400</v>
      </c>
      <c r="N48" s="1">
        <v>12000</v>
      </c>
      <c r="O48" s="1">
        <v>14400</v>
      </c>
    </row>
    <row r="49" spans="1:15" ht="15.95" customHeight="1" x14ac:dyDescent="0.25">
      <c r="A49" s="35"/>
      <c r="B49" s="36"/>
      <c r="C49" s="17" t="s">
        <v>25</v>
      </c>
      <c r="D49" s="9">
        <f t="shared" si="27"/>
        <v>1301.5</v>
      </c>
      <c r="E49" s="1">
        <v>1301.5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 ht="15.95" customHeight="1" x14ac:dyDescent="0.25">
      <c r="A50" s="35"/>
      <c r="B50" s="36"/>
      <c r="C50" s="21" t="s">
        <v>26</v>
      </c>
      <c r="D50" s="9">
        <f t="shared" si="27"/>
        <v>296.8</v>
      </c>
      <c r="E50" s="1">
        <v>296.8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5" ht="15.95" customHeight="1" x14ac:dyDescent="0.25">
      <c r="A51" s="36"/>
      <c r="B51" s="36"/>
      <c r="C51" s="17" t="s">
        <v>18</v>
      </c>
      <c r="D51" s="9">
        <f t="shared" si="27"/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5" ht="15.95" hidden="1" customHeight="1" x14ac:dyDescent="0.25">
      <c r="A52" s="56" t="s">
        <v>74</v>
      </c>
      <c r="B52" s="48" t="s">
        <v>85</v>
      </c>
      <c r="C52" s="16" t="s">
        <v>1</v>
      </c>
      <c r="D52" s="9">
        <f t="shared" si="27"/>
        <v>0</v>
      </c>
      <c r="E52" s="1">
        <f>SUM(E53:E56)</f>
        <v>0</v>
      </c>
      <c r="F52" s="1">
        <f>SUM(F53:F56)</f>
        <v>0</v>
      </c>
      <c r="G52" s="1">
        <f t="shared" ref="G52:N52" si="30">SUM(G53:G56)</f>
        <v>0</v>
      </c>
      <c r="H52" s="1">
        <f t="shared" si="30"/>
        <v>0</v>
      </c>
      <c r="I52" s="1">
        <f t="shared" si="30"/>
        <v>0</v>
      </c>
      <c r="J52" s="1">
        <f>SUM(J53:J56)</f>
        <v>0</v>
      </c>
      <c r="K52" s="1">
        <f>SUM(K53:K56)</f>
        <v>0</v>
      </c>
      <c r="L52" s="1">
        <f>SUM(L53:L56)</f>
        <v>0</v>
      </c>
      <c r="M52" s="1">
        <f t="shared" si="30"/>
        <v>0</v>
      </c>
      <c r="N52" s="1">
        <f t="shared" si="30"/>
        <v>0</v>
      </c>
      <c r="O52" s="1"/>
    </row>
    <row r="53" spans="1:15" ht="15.95" hidden="1" customHeight="1" x14ac:dyDescent="0.25">
      <c r="A53" s="57"/>
      <c r="B53" s="59"/>
      <c r="C53" s="17" t="s">
        <v>15</v>
      </c>
      <c r="D53" s="9">
        <f t="shared" ref="D53:D81" si="31">SUM(E53:O53)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/>
    </row>
    <row r="54" spans="1:15" ht="15.95" hidden="1" customHeight="1" x14ac:dyDescent="0.25">
      <c r="A54" s="57"/>
      <c r="B54" s="59"/>
      <c r="C54" s="17" t="s">
        <v>16</v>
      </c>
      <c r="D54" s="9">
        <f t="shared" si="31"/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/>
    </row>
    <row r="55" spans="1:15" ht="15.95" hidden="1" customHeight="1" x14ac:dyDescent="0.25">
      <c r="A55" s="57"/>
      <c r="B55" s="59"/>
      <c r="C55" s="17" t="s">
        <v>17</v>
      </c>
      <c r="D55" s="9">
        <f>SUM(E55:O55)</f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/>
    </row>
    <row r="56" spans="1:15" ht="15.95" hidden="1" customHeight="1" x14ac:dyDescent="0.25">
      <c r="A56" s="58"/>
      <c r="B56" s="60"/>
      <c r="C56" s="17" t="s">
        <v>18</v>
      </c>
      <c r="D56" s="9">
        <f t="shared" si="31"/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/>
    </row>
    <row r="57" spans="1:15" ht="15.95" customHeight="1" x14ac:dyDescent="0.25">
      <c r="A57" s="37" t="s">
        <v>27</v>
      </c>
      <c r="B57" s="38" t="s">
        <v>28</v>
      </c>
      <c r="C57" s="16" t="s">
        <v>1</v>
      </c>
      <c r="D57" s="9">
        <f>SUM(E57:O57)</f>
        <v>10072.5</v>
      </c>
      <c r="E57" s="1">
        <f>SUM(E58:E61)</f>
        <v>0</v>
      </c>
      <c r="F57" s="1">
        <f t="shared" ref="F57:L57" si="32">SUM(F58:F61)</f>
        <v>0</v>
      </c>
      <c r="G57" s="1">
        <f t="shared" si="32"/>
        <v>0</v>
      </c>
      <c r="H57" s="1">
        <f t="shared" si="32"/>
        <v>0</v>
      </c>
      <c r="I57" s="1">
        <f>SUM(I58:I61)</f>
        <v>0</v>
      </c>
      <c r="J57" s="1">
        <f>SUM(J58:J61)</f>
        <v>0</v>
      </c>
      <c r="K57" s="1">
        <f t="shared" si="32"/>
        <v>0</v>
      </c>
      <c r="L57" s="1">
        <f t="shared" si="32"/>
        <v>0</v>
      </c>
      <c r="M57" s="1">
        <f t="shared" ref="M57:O57" si="33">SUM(M58:M61)</f>
        <v>0</v>
      </c>
      <c r="N57" s="1">
        <f t="shared" si="33"/>
        <v>0</v>
      </c>
      <c r="O57" s="1">
        <f t="shared" si="33"/>
        <v>10072.5</v>
      </c>
    </row>
    <row r="58" spans="1:15" ht="15.95" customHeight="1" x14ac:dyDescent="0.25">
      <c r="A58" s="39"/>
      <c r="B58" s="38"/>
      <c r="C58" s="17" t="s">
        <v>15</v>
      </c>
      <c r="D58" s="9">
        <f>SUM(E58:O58)</f>
        <v>0</v>
      </c>
      <c r="E58" s="1">
        <f>E63</f>
        <v>0</v>
      </c>
      <c r="F58" s="1">
        <f>F63</f>
        <v>0</v>
      </c>
      <c r="G58" s="1">
        <f>G63</f>
        <v>0</v>
      </c>
      <c r="H58" s="1">
        <f t="shared" ref="H58:L58" si="34">H63</f>
        <v>0</v>
      </c>
      <c r="I58" s="1">
        <f t="shared" si="34"/>
        <v>0</v>
      </c>
      <c r="J58" s="1">
        <f t="shared" si="34"/>
        <v>0</v>
      </c>
      <c r="K58" s="1">
        <f t="shared" si="34"/>
        <v>0</v>
      </c>
      <c r="L58" s="1">
        <f t="shared" si="34"/>
        <v>0</v>
      </c>
      <c r="M58" s="1">
        <f t="shared" ref="M58:O58" si="35">M63</f>
        <v>0</v>
      </c>
      <c r="N58" s="1">
        <f t="shared" si="35"/>
        <v>0</v>
      </c>
      <c r="O58" s="1">
        <f t="shared" si="35"/>
        <v>0</v>
      </c>
    </row>
    <row r="59" spans="1:15" ht="15.95" customHeight="1" x14ac:dyDescent="0.25">
      <c r="A59" s="39"/>
      <c r="B59" s="38"/>
      <c r="C59" s="17" t="s">
        <v>16</v>
      </c>
      <c r="D59" s="9">
        <f t="shared" si="31"/>
        <v>0</v>
      </c>
      <c r="E59" s="1">
        <f t="shared" ref="E59:L61" si="36">E64</f>
        <v>0</v>
      </c>
      <c r="F59" s="1">
        <f t="shared" si="36"/>
        <v>0</v>
      </c>
      <c r="G59" s="1">
        <f t="shared" si="36"/>
        <v>0</v>
      </c>
      <c r="H59" s="1">
        <f t="shared" si="36"/>
        <v>0</v>
      </c>
      <c r="I59" s="1">
        <f t="shared" si="36"/>
        <v>0</v>
      </c>
      <c r="J59" s="1">
        <f t="shared" si="36"/>
        <v>0</v>
      </c>
      <c r="K59" s="1">
        <f t="shared" si="36"/>
        <v>0</v>
      </c>
      <c r="L59" s="1">
        <f t="shared" si="36"/>
        <v>0</v>
      </c>
      <c r="M59" s="1">
        <f t="shared" ref="M59:O59" si="37">M64</f>
        <v>0</v>
      </c>
      <c r="N59" s="1">
        <f t="shared" si="37"/>
        <v>0</v>
      </c>
      <c r="O59" s="1">
        <f t="shared" si="37"/>
        <v>0</v>
      </c>
    </row>
    <row r="60" spans="1:15" ht="15.95" customHeight="1" x14ac:dyDescent="0.25">
      <c r="A60" s="39"/>
      <c r="B60" s="38"/>
      <c r="C60" s="17" t="s">
        <v>17</v>
      </c>
      <c r="D60" s="9">
        <f>SUM(E60:O60)</f>
        <v>0</v>
      </c>
      <c r="E60" s="1">
        <f t="shared" si="36"/>
        <v>0</v>
      </c>
      <c r="F60" s="1">
        <f t="shared" si="36"/>
        <v>0</v>
      </c>
      <c r="G60" s="1">
        <f t="shared" si="36"/>
        <v>0</v>
      </c>
      <c r="H60" s="1">
        <f>H65</f>
        <v>0</v>
      </c>
      <c r="I60" s="1">
        <f t="shared" si="36"/>
        <v>0</v>
      </c>
      <c r="J60" s="1">
        <f t="shared" si="36"/>
        <v>0</v>
      </c>
      <c r="K60" s="1">
        <f t="shared" si="36"/>
        <v>0</v>
      </c>
      <c r="L60" s="1">
        <f t="shared" si="36"/>
        <v>0</v>
      </c>
      <c r="M60" s="1">
        <f t="shared" ref="M60:O60" si="38">M65</f>
        <v>0</v>
      </c>
      <c r="N60" s="1">
        <f t="shared" si="38"/>
        <v>0</v>
      </c>
      <c r="O60" s="1">
        <f t="shared" si="38"/>
        <v>0</v>
      </c>
    </row>
    <row r="61" spans="1:15" ht="15.95" customHeight="1" x14ac:dyDescent="0.25">
      <c r="A61" s="40"/>
      <c r="B61" s="38"/>
      <c r="C61" s="17" t="s">
        <v>18</v>
      </c>
      <c r="D61" s="9">
        <f t="shared" si="31"/>
        <v>10072.5</v>
      </c>
      <c r="E61" s="1">
        <f t="shared" si="36"/>
        <v>0</v>
      </c>
      <c r="F61" s="1">
        <f t="shared" si="36"/>
        <v>0</v>
      </c>
      <c r="G61" s="1">
        <f t="shared" si="36"/>
        <v>0</v>
      </c>
      <c r="H61" s="1">
        <f t="shared" si="36"/>
        <v>0</v>
      </c>
      <c r="I61" s="1">
        <f t="shared" si="36"/>
        <v>0</v>
      </c>
      <c r="J61" s="1">
        <f t="shared" si="36"/>
        <v>0</v>
      </c>
      <c r="K61" s="1">
        <f t="shared" si="36"/>
        <v>0</v>
      </c>
      <c r="L61" s="1">
        <v>0</v>
      </c>
      <c r="M61" s="1">
        <f t="shared" ref="M61:O61" si="39">M66</f>
        <v>0</v>
      </c>
      <c r="N61" s="1">
        <f t="shared" si="39"/>
        <v>0</v>
      </c>
      <c r="O61" s="1">
        <f t="shared" si="39"/>
        <v>10072.5</v>
      </c>
    </row>
    <row r="62" spans="1:15" ht="15.95" customHeight="1" x14ac:dyDescent="0.25">
      <c r="A62" s="34" t="s">
        <v>75</v>
      </c>
      <c r="B62" s="54" t="s">
        <v>86</v>
      </c>
      <c r="C62" s="16" t="s">
        <v>1</v>
      </c>
      <c r="D62" s="9">
        <f>SUM(E62:O62)</f>
        <v>10072.5</v>
      </c>
      <c r="E62" s="1">
        <f>SUM(E63:E66)</f>
        <v>0</v>
      </c>
      <c r="F62" s="1">
        <f t="shared" ref="F62:K62" si="40">SUM(F63:F66)</f>
        <v>0</v>
      </c>
      <c r="G62" s="1">
        <f t="shared" si="40"/>
        <v>0</v>
      </c>
      <c r="H62" s="1">
        <f t="shared" si="40"/>
        <v>0</v>
      </c>
      <c r="I62" s="1">
        <f t="shared" si="40"/>
        <v>0</v>
      </c>
      <c r="J62" s="1">
        <f t="shared" si="40"/>
        <v>0</v>
      </c>
      <c r="K62" s="1">
        <f t="shared" si="40"/>
        <v>0</v>
      </c>
      <c r="L62" s="1">
        <v>0</v>
      </c>
      <c r="M62" s="1">
        <f t="shared" ref="M62:O62" si="41">SUM(M63:M66)</f>
        <v>0</v>
      </c>
      <c r="N62" s="1">
        <f t="shared" si="41"/>
        <v>0</v>
      </c>
      <c r="O62" s="1">
        <f t="shared" si="41"/>
        <v>10072.5</v>
      </c>
    </row>
    <row r="63" spans="1:15" ht="15.95" customHeight="1" x14ac:dyDescent="0.25">
      <c r="A63" s="34"/>
      <c r="B63" s="36"/>
      <c r="C63" s="17" t="s">
        <v>15</v>
      </c>
      <c r="D63" s="9">
        <f t="shared" si="31"/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5" ht="15.95" customHeight="1" x14ac:dyDescent="0.25">
      <c r="A64" s="34"/>
      <c r="B64" s="36"/>
      <c r="C64" s="17" t="s">
        <v>16</v>
      </c>
      <c r="D64" s="9">
        <f t="shared" si="31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6" ht="15.95" customHeight="1" x14ac:dyDescent="0.25">
      <c r="A65" s="34"/>
      <c r="B65" s="36"/>
      <c r="C65" s="17" t="s">
        <v>17</v>
      </c>
      <c r="D65" s="9">
        <f>SUM(E65:O65)</f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6" ht="15.95" customHeight="1" x14ac:dyDescent="0.25">
      <c r="A66" s="36"/>
      <c r="B66" s="36"/>
      <c r="C66" s="17" t="s">
        <v>18</v>
      </c>
      <c r="D66" s="9">
        <f t="shared" si="31"/>
        <v>10072.5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10072.5</v>
      </c>
      <c r="P66" s="14" t="s">
        <v>135</v>
      </c>
    </row>
    <row r="67" spans="1:16" s="7" customFormat="1" ht="15.95" customHeight="1" x14ac:dyDescent="0.25">
      <c r="A67" s="38" t="s">
        <v>76</v>
      </c>
      <c r="B67" s="38" t="s">
        <v>45</v>
      </c>
      <c r="C67" s="16" t="s">
        <v>1</v>
      </c>
      <c r="D67" s="9">
        <f>SUM(E67:O67)</f>
        <v>2740318.9000000004</v>
      </c>
      <c r="E67" s="1">
        <f>SUM(E68:E73)</f>
        <v>0</v>
      </c>
      <c r="F67" s="1">
        <f t="shared" ref="F67:O67" si="42">SUM(F68:F73)</f>
        <v>2000</v>
      </c>
      <c r="G67" s="1">
        <f t="shared" si="42"/>
        <v>700</v>
      </c>
      <c r="H67" s="1">
        <f t="shared" si="42"/>
        <v>200</v>
      </c>
      <c r="I67" s="1">
        <f t="shared" si="42"/>
        <v>1238.5999999999999</v>
      </c>
      <c r="J67" s="1">
        <f t="shared" si="42"/>
        <v>800950</v>
      </c>
      <c r="K67" s="1">
        <f t="shared" si="42"/>
        <v>300500</v>
      </c>
      <c r="L67" s="1">
        <f>SUM(L69+L71)</f>
        <v>375979.8</v>
      </c>
      <c r="M67" s="1">
        <f>M68+M69+M71</f>
        <v>1258750.5</v>
      </c>
      <c r="N67" s="1">
        <f t="shared" si="42"/>
        <v>0</v>
      </c>
      <c r="O67" s="1">
        <f t="shared" si="42"/>
        <v>0</v>
      </c>
    </row>
    <row r="68" spans="1:16" s="7" customFormat="1" ht="15.95" customHeight="1" x14ac:dyDescent="0.25">
      <c r="A68" s="38"/>
      <c r="B68" s="38"/>
      <c r="C68" s="17" t="s">
        <v>15</v>
      </c>
      <c r="D68" s="9">
        <f t="shared" si="31"/>
        <v>875000</v>
      </c>
      <c r="E68" s="1">
        <f>E75+E83+E88+E93</f>
        <v>0</v>
      </c>
      <c r="F68" s="1">
        <f t="shared" ref="F68:O68" si="43">F75+F83+F88+F93</f>
        <v>0</v>
      </c>
      <c r="G68" s="1">
        <f t="shared" si="43"/>
        <v>0</v>
      </c>
      <c r="H68" s="1">
        <f t="shared" si="43"/>
        <v>0</v>
      </c>
      <c r="I68" s="1">
        <f t="shared" si="43"/>
        <v>0</v>
      </c>
      <c r="J68" s="1">
        <f t="shared" si="43"/>
        <v>0</v>
      </c>
      <c r="K68" s="1">
        <f t="shared" si="43"/>
        <v>0</v>
      </c>
      <c r="L68" s="1">
        <f t="shared" si="43"/>
        <v>0</v>
      </c>
      <c r="M68" s="1">
        <f>M75+M83+M88+M93+M100+M110</f>
        <v>875000</v>
      </c>
      <c r="N68" s="1">
        <f t="shared" si="43"/>
        <v>0</v>
      </c>
      <c r="O68" s="1">
        <f t="shared" si="43"/>
        <v>0</v>
      </c>
    </row>
    <row r="69" spans="1:16" s="7" customFormat="1" ht="15.95" customHeight="1" x14ac:dyDescent="0.25">
      <c r="A69" s="38"/>
      <c r="B69" s="38"/>
      <c r="C69" s="17" t="s">
        <v>129</v>
      </c>
      <c r="D69" s="9">
        <f>SUM(E69:O69)</f>
        <v>1749189.2</v>
      </c>
      <c r="E69" s="1">
        <f>E76+E84+E89+E94</f>
        <v>0</v>
      </c>
      <c r="F69" s="1">
        <f t="shared" ref="F69:O69" si="44">F76+F84+F89+F94</f>
        <v>0</v>
      </c>
      <c r="G69" s="1">
        <f t="shared" si="44"/>
        <v>0</v>
      </c>
      <c r="H69" s="1">
        <f t="shared" si="44"/>
        <v>0</v>
      </c>
      <c r="I69" s="1">
        <f t="shared" si="44"/>
        <v>0</v>
      </c>
      <c r="J69" s="1">
        <f t="shared" si="44"/>
        <v>752000</v>
      </c>
      <c r="K69" s="1">
        <f t="shared" si="44"/>
        <v>282000</v>
      </c>
      <c r="L69" s="1">
        <f>L76+L84+L89+L94</f>
        <v>353421</v>
      </c>
      <c r="M69" s="1">
        <f>M76+M84+M89+M94+M101+M111</f>
        <v>361768.2</v>
      </c>
      <c r="N69" s="1">
        <f t="shared" si="44"/>
        <v>0</v>
      </c>
      <c r="O69" s="1">
        <f t="shared" si="44"/>
        <v>0</v>
      </c>
    </row>
    <row r="70" spans="1:16" s="7" customFormat="1" ht="32.25" customHeight="1" x14ac:dyDescent="0.25">
      <c r="A70" s="38"/>
      <c r="B70" s="38"/>
      <c r="C70" s="21" t="s">
        <v>127</v>
      </c>
      <c r="D70" s="9">
        <f>SUM(E70:O70)</f>
        <v>385797.2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1">
        <f>L95</f>
        <v>165421</v>
      </c>
      <c r="M70" s="1">
        <f>M95</f>
        <v>220376.2</v>
      </c>
      <c r="N70" s="1">
        <v>0</v>
      </c>
      <c r="O70" s="1">
        <v>0</v>
      </c>
    </row>
    <row r="71" spans="1:16" s="7" customFormat="1" ht="15.95" customHeight="1" x14ac:dyDescent="0.25">
      <c r="A71" s="38"/>
      <c r="B71" s="38"/>
      <c r="C71" s="17" t="s">
        <v>25</v>
      </c>
      <c r="D71" s="9">
        <f>SUM(E71:O71)</f>
        <v>110929.70000000001</v>
      </c>
      <c r="E71" s="1">
        <f t="shared" ref="E71:O71" si="45">E77+E85+E90+E96</f>
        <v>0</v>
      </c>
      <c r="F71" s="1">
        <f t="shared" si="45"/>
        <v>0</v>
      </c>
      <c r="G71" s="1">
        <f t="shared" si="45"/>
        <v>0</v>
      </c>
      <c r="H71" s="1">
        <f t="shared" si="45"/>
        <v>0</v>
      </c>
      <c r="I71" s="1">
        <f t="shared" si="45"/>
        <v>388.6</v>
      </c>
      <c r="J71" s="1">
        <f t="shared" si="45"/>
        <v>48000</v>
      </c>
      <c r="K71" s="1">
        <f t="shared" si="45"/>
        <v>18000</v>
      </c>
      <c r="L71" s="1">
        <f t="shared" si="45"/>
        <v>22558.799999999999</v>
      </c>
      <c r="M71" s="1">
        <f>M77+M85+M90+M96</f>
        <v>21982.3</v>
      </c>
      <c r="N71" s="1">
        <f t="shared" si="45"/>
        <v>0</v>
      </c>
      <c r="O71" s="1">
        <f t="shared" si="45"/>
        <v>0</v>
      </c>
    </row>
    <row r="72" spans="1:16" s="7" customFormat="1" ht="33" customHeight="1" x14ac:dyDescent="0.25">
      <c r="A72" s="38"/>
      <c r="B72" s="38"/>
      <c r="C72" s="21" t="s">
        <v>127</v>
      </c>
      <c r="D72" s="9">
        <f>SUM(E72:O72)</f>
        <v>24625.4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1">
        <f>L97</f>
        <v>10558.8</v>
      </c>
      <c r="M72" s="1">
        <f>M97</f>
        <v>14066.6</v>
      </c>
      <c r="N72" s="1">
        <v>0</v>
      </c>
      <c r="O72" s="1">
        <v>0</v>
      </c>
    </row>
    <row r="73" spans="1:16" s="7" customFormat="1" ht="15.95" customHeight="1" x14ac:dyDescent="0.25">
      <c r="A73" s="38"/>
      <c r="B73" s="38"/>
      <c r="C73" s="17" t="s">
        <v>18</v>
      </c>
      <c r="D73" s="9">
        <f t="shared" si="31"/>
        <v>5200</v>
      </c>
      <c r="E73" s="1">
        <f t="shared" ref="E73:O73" si="46">E78+E86+E91+E98</f>
        <v>0</v>
      </c>
      <c r="F73" s="1">
        <f t="shared" si="46"/>
        <v>2000</v>
      </c>
      <c r="G73" s="1">
        <f t="shared" si="46"/>
        <v>700</v>
      </c>
      <c r="H73" s="1">
        <f t="shared" si="46"/>
        <v>200</v>
      </c>
      <c r="I73" s="1">
        <f t="shared" si="46"/>
        <v>850</v>
      </c>
      <c r="J73" s="1">
        <f t="shared" si="46"/>
        <v>950</v>
      </c>
      <c r="K73" s="1">
        <f t="shared" si="46"/>
        <v>500</v>
      </c>
      <c r="L73" s="1">
        <f t="shared" si="46"/>
        <v>0</v>
      </c>
      <c r="M73" s="1">
        <f t="shared" si="46"/>
        <v>0</v>
      </c>
      <c r="N73" s="1">
        <f t="shared" si="46"/>
        <v>0</v>
      </c>
      <c r="O73" s="1">
        <f t="shared" si="46"/>
        <v>0</v>
      </c>
    </row>
    <row r="74" spans="1:16" s="7" customFormat="1" ht="15.95" customHeight="1" x14ac:dyDescent="0.25">
      <c r="A74" s="46" t="s">
        <v>77</v>
      </c>
      <c r="B74" s="41" t="s">
        <v>115</v>
      </c>
      <c r="C74" s="16" t="s">
        <v>1</v>
      </c>
      <c r="D74" s="9">
        <f>SUM(E74:O74)</f>
        <v>5200</v>
      </c>
      <c r="E74" s="1">
        <f>SUM(E75:E78)</f>
        <v>0</v>
      </c>
      <c r="F74" s="1">
        <f t="shared" ref="F74:O74" si="47">SUM(F75:F78)</f>
        <v>2000</v>
      </c>
      <c r="G74" s="1">
        <f t="shared" si="47"/>
        <v>700</v>
      </c>
      <c r="H74" s="1">
        <f t="shared" si="47"/>
        <v>200</v>
      </c>
      <c r="I74" s="1">
        <f t="shared" si="47"/>
        <v>850</v>
      </c>
      <c r="J74" s="1">
        <f t="shared" si="47"/>
        <v>950</v>
      </c>
      <c r="K74" s="1">
        <f t="shared" si="47"/>
        <v>500</v>
      </c>
      <c r="L74" s="1">
        <f t="shared" si="47"/>
        <v>0</v>
      </c>
      <c r="M74" s="1">
        <f t="shared" si="47"/>
        <v>0</v>
      </c>
      <c r="N74" s="1">
        <f t="shared" si="47"/>
        <v>0</v>
      </c>
      <c r="O74" s="1">
        <f t="shared" si="47"/>
        <v>0</v>
      </c>
    </row>
    <row r="75" spans="1:16" s="7" customFormat="1" ht="15.95" customHeight="1" x14ac:dyDescent="0.25">
      <c r="A75" s="47"/>
      <c r="B75" s="36"/>
      <c r="C75" s="17" t="s">
        <v>15</v>
      </c>
      <c r="D75" s="9">
        <f t="shared" si="31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6" s="7" customFormat="1" ht="15.95" customHeight="1" x14ac:dyDescent="0.25">
      <c r="A76" s="47"/>
      <c r="B76" s="36"/>
      <c r="C76" s="17" t="s">
        <v>16</v>
      </c>
      <c r="D76" s="9">
        <f>SUM(E76:O76)</f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6" s="7" customFormat="1" ht="15.95" customHeight="1" x14ac:dyDescent="0.25">
      <c r="A77" s="47"/>
      <c r="B77" s="36"/>
      <c r="C77" s="17" t="s">
        <v>17</v>
      </c>
      <c r="D77" s="9">
        <f t="shared" si="31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6" s="7" customFormat="1" ht="15.95" customHeight="1" x14ac:dyDescent="0.25">
      <c r="A78" s="47"/>
      <c r="B78" s="36"/>
      <c r="C78" s="17" t="s">
        <v>18</v>
      </c>
      <c r="D78" s="9">
        <f t="shared" si="31"/>
        <v>5200</v>
      </c>
      <c r="E78" s="9">
        <v>0</v>
      </c>
      <c r="F78" s="1">
        <v>2000</v>
      </c>
      <c r="G78" s="1">
        <v>700</v>
      </c>
      <c r="H78" s="1">
        <v>200</v>
      </c>
      <c r="I78" s="1">
        <v>850</v>
      </c>
      <c r="J78" s="1">
        <v>950</v>
      </c>
      <c r="K78" s="1">
        <v>500</v>
      </c>
      <c r="L78" s="1">
        <v>0</v>
      </c>
      <c r="M78" s="1">
        <v>0</v>
      </c>
      <c r="N78" s="1">
        <v>0</v>
      </c>
      <c r="O78" s="1">
        <v>0</v>
      </c>
    </row>
    <row r="79" spans="1:16" s="7" customFormat="1" ht="55.5" customHeight="1" x14ac:dyDescent="0.25">
      <c r="A79" s="29" t="s">
        <v>78</v>
      </c>
      <c r="B79" s="29" t="s">
        <v>55</v>
      </c>
      <c r="C79" s="30" t="s">
        <v>46</v>
      </c>
      <c r="D79" s="9">
        <f t="shared" si="31"/>
        <v>0</v>
      </c>
      <c r="E79" s="9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6" s="7" customFormat="1" ht="65.25" customHeight="1" x14ac:dyDescent="0.25">
      <c r="A80" s="29" t="s">
        <v>79</v>
      </c>
      <c r="B80" s="29" t="s">
        <v>49</v>
      </c>
      <c r="C80" s="30" t="s">
        <v>46</v>
      </c>
      <c r="D80" s="9">
        <f t="shared" si="31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21" s="7" customFormat="1" ht="32.25" customHeight="1" x14ac:dyDescent="0.25">
      <c r="A81" s="29" t="s">
        <v>80</v>
      </c>
      <c r="B81" s="29" t="s">
        <v>48</v>
      </c>
      <c r="C81" s="30" t="s">
        <v>46</v>
      </c>
      <c r="D81" s="9">
        <f t="shared" si="31"/>
        <v>0</v>
      </c>
      <c r="E81" s="9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21" s="7" customFormat="1" ht="15.95" customHeight="1" x14ac:dyDescent="0.25">
      <c r="A82" s="51" t="s">
        <v>81</v>
      </c>
      <c r="B82" s="41" t="s">
        <v>50</v>
      </c>
      <c r="C82" s="16" t="s">
        <v>1</v>
      </c>
      <c r="D82" s="9">
        <f t="shared" ref="D82:D128" si="48">SUM(E82:O82)</f>
        <v>350</v>
      </c>
      <c r="E82" s="1">
        <f>SUM(E83:E86)</f>
        <v>0</v>
      </c>
      <c r="F82" s="1">
        <f t="shared" ref="F82:O82" si="49">SUM(F83:F86)</f>
        <v>0</v>
      </c>
      <c r="G82" s="1">
        <f t="shared" si="49"/>
        <v>0</v>
      </c>
      <c r="H82" s="1">
        <f t="shared" si="49"/>
        <v>0</v>
      </c>
      <c r="I82" s="1">
        <f t="shared" si="49"/>
        <v>350</v>
      </c>
      <c r="J82" s="1">
        <f t="shared" si="49"/>
        <v>0</v>
      </c>
      <c r="K82" s="1">
        <f t="shared" si="49"/>
        <v>0</v>
      </c>
      <c r="L82" s="1">
        <f t="shared" si="49"/>
        <v>0</v>
      </c>
      <c r="M82" s="1">
        <f t="shared" si="49"/>
        <v>0</v>
      </c>
      <c r="N82" s="1">
        <f t="shared" si="49"/>
        <v>0</v>
      </c>
      <c r="O82" s="1">
        <f t="shared" si="49"/>
        <v>0</v>
      </c>
    </row>
    <row r="83" spans="1:21" s="7" customFormat="1" ht="15.95" customHeight="1" x14ac:dyDescent="0.25">
      <c r="A83" s="52"/>
      <c r="B83" s="36"/>
      <c r="C83" s="17" t="s">
        <v>15</v>
      </c>
      <c r="D83" s="9">
        <f t="shared" si="48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21" s="7" customFormat="1" ht="15.95" customHeight="1" x14ac:dyDescent="0.25">
      <c r="A84" s="52"/>
      <c r="B84" s="36"/>
      <c r="C84" s="17" t="s">
        <v>16</v>
      </c>
      <c r="D84" s="9">
        <f t="shared" si="48"/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21" s="7" customFormat="1" ht="15.95" customHeight="1" x14ac:dyDescent="0.25">
      <c r="A85" s="52"/>
      <c r="B85" s="36"/>
      <c r="C85" s="17" t="s">
        <v>17</v>
      </c>
      <c r="D85" s="9">
        <f t="shared" si="48"/>
        <v>350</v>
      </c>
      <c r="E85" s="1">
        <v>0</v>
      </c>
      <c r="F85" s="1">
        <v>0</v>
      </c>
      <c r="G85" s="1">
        <v>0</v>
      </c>
      <c r="H85" s="1">
        <v>0</v>
      </c>
      <c r="I85" s="1">
        <v>350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21" s="7" customFormat="1" ht="15.95" customHeight="1" x14ac:dyDescent="0.25">
      <c r="A86" s="53"/>
      <c r="B86" s="36"/>
      <c r="C86" s="17" t="s">
        <v>18</v>
      </c>
      <c r="D86" s="9">
        <f t="shared" si="48"/>
        <v>0</v>
      </c>
      <c r="E86" s="9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21" s="7" customFormat="1" ht="15.95" customHeight="1" x14ac:dyDescent="0.25">
      <c r="A87" s="46" t="s">
        <v>63</v>
      </c>
      <c r="B87" s="41" t="s">
        <v>62</v>
      </c>
      <c r="C87" s="16" t="s">
        <v>1</v>
      </c>
      <c r="D87" s="9">
        <f t="shared" si="48"/>
        <v>38.6</v>
      </c>
      <c r="E87" s="1">
        <f>SUM(E88:E91)</f>
        <v>0</v>
      </c>
      <c r="F87" s="1">
        <f t="shared" ref="F87:O87" si="50">SUM(F88:F91)</f>
        <v>0</v>
      </c>
      <c r="G87" s="1">
        <f t="shared" si="50"/>
        <v>0</v>
      </c>
      <c r="H87" s="1">
        <f t="shared" si="50"/>
        <v>0</v>
      </c>
      <c r="I87" s="1">
        <f t="shared" si="50"/>
        <v>38.6</v>
      </c>
      <c r="J87" s="1">
        <f t="shared" si="50"/>
        <v>0</v>
      </c>
      <c r="K87" s="1">
        <f t="shared" si="50"/>
        <v>0</v>
      </c>
      <c r="L87" s="1">
        <f t="shared" si="50"/>
        <v>0</v>
      </c>
      <c r="M87" s="1">
        <f t="shared" si="50"/>
        <v>0</v>
      </c>
      <c r="N87" s="1">
        <f t="shared" si="50"/>
        <v>0</v>
      </c>
      <c r="O87" s="1">
        <f t="shared" si="50"/>
        <v>0</v>
      </c>
    </row>
    <row r="88" spans="1:21" s="7" customFormat="1" ht="15.95" customHeight="1" x14ac:dyDescent="0.25">
      <c r="A88" s="47"/>
      <c r="B88" s="36"/>
      <c r="C88" s="17" t="s">
        <v>15</v>
      </c>
      <c r="D88" s="9">
        <f t="shared" si="48"/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21" s="7" customFormat="1" ht="15.95" customHeight="1" x14ac:dyDescent="0.25">
      <c r="A89" s="47"/>
      <c r="B89" s="36"/>
      <c r="C89" s="17" t="s">
        <v>16</v>
      </c>
      <c r="D89" s="9">
        <f t="shared" si="48"/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21" s="7" customFormat="1" ht="15.95" customHeight="1" x14ac:dyDescent="0.25">
      <c r="A90" s="47"/>
      <c r="B90" s="36"/>
      <c r="C90" s="17" t="s">
        <v>17</v>
      </c>
      <c r="D90" s="9">
        <f t="shared" si="48"/>
        <v>38.6</v>
      </c>
      <c r="E90" s="1">
        <v>0</v>
      </c>
      <c r="F90" s="1">
        <v>0</v>
      </c>
      <c r="G90" s="1">
        <v>0</v>
      </c>
      <c r="H90" s="1">
        <v>0</v>
      </c>
      <c r="I90" s="1">
        <v>38.6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21" s="7" customFormat="1" ht="15.95" customHeight="1" x14ac:dyDescent="0.25">
      <c r="A91" s="47"/>
      <c r="B91" s="36"/>
      <c r="C91" s="17" t="s">
        <v>18</v>
      </c>
      <c r="D91" s="9">
        <f t="shared" si="48"/>
        <v>0</v>
      </c>
      <c r="E91" s="9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21" s="7" customFormat="1" ht="15.75" customHeight="1" x14ac:dyDescent="0.25">
      <c r="A92" s="46" t="s">
        <v>64</v>
      </c>
      <c r="B92" s="41" t="s">
        <v>72</v>
      </c>
      <c r="C92" s="16" t="s">
        <v>1</v>
      </c>
      <c r="D92" s="9">
        <f>SUM(E92:O92)</f>
        <v>1842349.4</v>
      </c>
      <c r="E92" s="1">
        <f t="shared" ref="E92:K92" si="51">SUM(E93:E98)</f>
        <v>0</v>
      </c>
      <c r="F92" s="1">
        <f t="shared" si="51"/>
        <v>0</v>
      </c>
      <c r="G92" s="1">
        <f t="shared" si="51"/>
        <v>0</v>
      </c>
      <c r="H92" s="1">
        <f t="shared" si="51"/>
        <v>0</v>
      </c>
      <c r="I92" s="1">
        <f t="shared" si="51"/>
        <v>0</v>
      </c>
      <c r="J92" s="1">
        <f t="shared" si="51"/>
        <v>800000</v>
      </c>
      <c r="K92" s="1">
        <f t="shared" si="51"/>
        <v>300000</v>
      </c>
      <c r="L92" s="1">
        <f>L94+L96+L98+L93</f>
        <v>375979.8</v>
      </c>
      <c r="M92" s="1">
        <f>M93+M94+M96+M98</f>
        <v>366369.6</v>
      </c>
      <c r="N92" s="1">
        <f>SUM(N93:N98)</f>
        <v>0</v>
      </c>
      <c r="O92" s="1">
        <f>SUM(O93:O98)</f>
        <v>0</v>
      </c>
      <c r="P92" s="20"/>
    </row>
    <row r="93" spans="1:21" s="7" customFormat="1" ht="15.95" customHeight="1" x14ac:dyDescent="0.25">
      <c r="A93" s="47"/>
      <c r="B93" s="36"/>
      <c r="C93" s="17" t="s">
        <v>15</v>
      </c>
      <c r="D93" s="9">
        <f t="shared" si="48"/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21" s="7" customFormat="1" ht="15.95" customHeight="1" x14ac:dyDescent="0.25">
      <c r="A94" s="47"/>
      <c r="B94" s="36"/>
      <c r="C94" s="17" t="s">
        <v>129</v>
      </c>
      <c r="D94" s="9">
        <f t="shared" ref="D94:D103" si="52">SUM(E94:O94)</f>
        <v>1731808.3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752000</v>
      </c>
      <c r="K94" s="1">
        <v>282000</v>
      </c>
      <c r="L94" s="1">
        <v>353421</v>
      </c>
      <c r="M94" s="26">
        <v>344387.3</v>
      </c>
      <c r="N94" s="1">
        <v>0</v>
      </c>
      <c r="O94" s="1">
        <v>0</v>
      </c>
    </row>
    <row r="95" spans="1:21" s="7" customFormat="1" ht="32.25" customHeight="1" x14ac:dyDescent="0.25">
      <c r="A95" s="47"/>
      <c r="B95" s="36"/>
      <c r="C95" s="21" t="s">
        <v>127</v>
      </c>
      <c r="D95" s="9">
        <f t="shared" si="52"/>
        <v>385797.2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165421</v>
      </c>
      <c r="M95" s="1">
        <v>220376.2</v>
      </c>
      <c r="N95" s="1">
        <v>0</v>
      </c>
      <c r="O95" s="1">
        <v>0</v>
      </c>
      <c r="U95" s="20"/>
    </row>
    <row r="96" spans="1:21" s="7" customFormat="1" ht="15.95" customHeight="1" x14ac:dyDescent="0.25">
      <c r="A96" s="47"/>
      <c r="B96" s="36"/>
      <c r="C96" s="17" t="s">
        <v>25</v>
      </c>
      <c r="D96" s="9">
        <f t="shared" si="52"/>
        <v>110541.1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48000</v>
      </c>
      <c r="K96" s="1">
        <v>18000</v>
      </c>
      <c r="L96" s="1">
        <v>22558.799999999999</v>
      </c>
      <c r="M96" s="26">
        <v>21982.3</v>
      </c>
      <c r="N96" s="1">
        <v>0</v>
      </c>
      <c r="O96" s="1">
        <v>0</v>
      </c>
      <c r="U96" s="20"/>
    </row>
    <row r="97" spans="1:15" s="7" customFormat="1" ht="30.75" customHeight="1" x14ac:dyDescent="0.25">
      <c r="A97" s="47"/>
      <c r="B97" s="36"/>
      <c r="C97" s="21" t="s">
        <v>127</v>
      </c>
      <c r="D97" s="9">
        <f t="shared" si="52"/>
        <v>24625.4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10558.8</v>
      </c>
      <c r="M97" s="1">
        <v>14066.6</v>
      </c>
      <c r="N97" s="1">
        <v>0</v>
      </c>
      <c r="O97" s="1">
        <v>0</v>
      </c>
    </row>
    <row r="98" spans="1:15" s="7" customFormat="1" ht="15.95" customHeight="1" x14ac:dyDescent="0.25">
      <c r="A98" s="47"/>
      <c r="B98" s="36"/>
      <c r="C98" s="17" t="s">
        <v>18</v>
      </c>
      <c r="D98" s="9">
        <f t="shared" si="52"/>
        <v>0</v>
      </c>
      <c r="E98" s="9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s="7" customFormat="1" ht="28.5" customHeight="1" x14ac:dyDescent="0.25">
      <c r="A99" s="46" t="s">
        <v>136</v>
      </c>
      <c r="B99" s="41" t="s">
        <v>137</v>
      </c>
      <c r="C99" s="16" t="s">
        <v>1</v>
      </c>
      <c r="D99" s="9">
        <f t="shared" si="52"/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1">
        <f>M100+M101+M102+M103</f>
        <v>875000</v>
      </c>
      <c r="N99" s="1">
        <v>0</v>
      </c>
      <c r="O99" s="1">
        <v>0</v>
      </c>
    </row>
    <row r="100" spans="1:15" s="7" customFormat="1" ht="25.5" customHeight="1" x14ac:dyDescent="0.25">
      <c r="A100" s="47"/>
      <c r="B100" s="36"/>
      <c r="C100" s="17" t="s">
        <v>15</v>
      </c>
      <c r="D100" s="9">
        <f t="shared" si="52"/>
        <v>875000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875000</v>
      </c>
      <c r="N100" s="9">
        <f t="shared" ref="N100:O100" si="53">SUM(O100:Y100)</f>
        <v>0</v>
      </c>
      <c r="O100" s="9">
        <f t="shared" si="53"/>
        <v>0</v>
      </c>
    </row>
    <row r="101" spans="1:15" s="7" customFormat="1" ht="23.25" customHeight="1" x14ac:dyDescent="0.25">
      <c r="A101" s="47"/>
      <c r="B101" s="36"/>
      <c r="C101" s="17" t="s">
        <v>16</v>
      </c>
      <c r="D101" s="9">
        <f t="shared" si="52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1">
        <v>0</v>
      </c>
      <c r="N101" s="1">
        <v>0</v>
      </c>
      <c r="O101" s="1">
        <v>0</v>
      </c>
    </row>
    <row r="102" spans="1:15" s="7" customFormat="1" ht="22.5" customHeight="1" x14ac:dyDescent="0.25">
      <c r="A102" s="47"/>
      <c r="B102" s="36"/>
      <c r="C102" s="17" t="s">
        <v>17</v>
      </c>
      <c r="D102" s="9">
        <f t="shared" si="52"/>
        <v>0</v>
      </c>
      <c r="E102" s="9">
        <f t="shared" ref="E102:O102" si="54">SUM(F102:P102)</f>
        <v>0</v>
      </c>
      <c r="F102" s="9">
        <f t="shared" si="54"/>
        <v>0</v>
      </c>
      <c r="G102" s="9">
        <f t="shared" si="54"/>
        <v>0</v>
      </c>
      <c r="H102" s="9">
        <f t="shared" si="54"/>
        <v>0</v>
      </c>
      <c r="I102" s="9">
        <f t="shared" si="54"/>
        <v>0</v>
      </c>
      <c r="J102" s="9">
        <f t="shared" si="54"/>
        <v>0</v>
      </c>
      <c r="K102" s="9">
        <f t="shared" si="54"/>
        <v>0</v>
      </c>
      <c r="L102" s="9">
        <f t="shared" si="54"/>
        <v>0</v>
      </c>
      <c r="M102" s="9">
        <f t="shared" si="54"/>
        <v>0</v>
      </c>
      <c r="N102" s="9">
        <f t="shared" si="54"/>
        <v>0</v>
      </c>
      <c r="O102" s="9">
        <f t="shared" si="54"/>
        <v>0</v>
      </c>
    </row>
    <row r="103" spans="1:15" s="7" customFormat="1" ht="18.75" customHeight="1" x14ac:dyDescent="0.25">
      <c r="A103" s="47"/>
      <c r="B103" s="36"/>
      <c r="C103" s="17" t="s">
        <v>18</v>
      </c>
      <c r="D103" s="9">
        <f t="shared" si="52"/>
        <v>0</v>
      </c>
      <c r="E103" s="9">
        <f t="shared" ref="E103:O103" si="55">SUM(F103:P103)</f>
        <v>0</v>
      </c>
      <c r="F103" s="9">
        <f t="shared" si="55"/>
        <v>0</v>
      </c>
      <c r="G103" s="9">
        <f t="shared" si="55"/>
        <v>0</v>
      </c>
      <c r="H103" s="9">
        <f t="shared" si="55"/>
        <v>0</v>
      </c>
      <c r="I103" s="9">
        <f t="shared" si="55"/>
        <v>0</v>
      </c>
      <c r="J103" s="9">
        <f t="shared" si="55"/>
        <v>0</v>
      </c>
      <c r="K103" s="9">
        <f t="shared" si="55"/>
        <v>0</v>
      </c>
      <c r="L103" s="9">
        <f t="shared" si="55"/>
        <v>0</v>
      </c>
      <c r="M103" s="9">
        <f t="shared" si="55"/>
        <v>0</v>
      </c>
      <c r="N103" s="9">
        <f t="shared" si="55"/>
        <v>0</v>
      </c>
      <c r="O103" s="9">
        <f t="shared" si="55"/>
        <v>0</v>
      </c>
    </row>
    <row r="104" spans="1:15" s="7" customFormat="1" ht="28.5" customHeight="1" x14ac:dyDescent="0.25">
      <c r="A104" s="46" t="s">
        <v>142</v>
      </c>
      <c r="B104" s="41" t="s">
        <v>143</v>
      </c>
      <c r="C104" s="16" t="s">
        <v>1</v>
      </c>
      <c r="D104" s="9">
        <f t="shared" ref="D104:D108" si="56">SUM(E104:O104)</f>
        <v>875000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1">
        <f>M105+M106+M107+M108</f>
        <v>875000</v>
      </c>
      <c r="N104" s="1">
        <v>0</v>
      </c>
      <c r="O104" s="1">
        <v>0</v>
      </c>
    </row>
    <row r="105" spans="1:15" s="7" customFormat="1" ht="25.5" customHeight="1" x14ac:dyDescent="0.25">
      <c r="A105" s="47"/>
      <c r="B105" s="36"/>
      <c r="C105" s="17" t="s">
        <v>15</v>
      </c>
      <c r="D105" s="9">
        <f t="shared" si="56"/>
        <v>875000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875000</v>
      </c>
      <c r="N105" s="9">
        <f t="shared" ref="N105" si="57">SUM(O105:Y105)</f>
        <v>0</v>
      </c>
      <c r="O105" s="9">
        <f t="shared" ref="O105" si="58">SUM(P105:Z105)</f>
        <v>0</v>
      </c>
    </row>
    <row r="106" spans="1:15" s="7" customFormat="1" ht="23.25" customHeight="1" x14ac:dyDescent="0.25">
      <c r="A106" s="47"/>
      <c r="B106" s="36"/>
      <c r="C106" s="17" t="s">
        <v>16</v>
      </c>
      <c r="D106" s="9">
        <f t="shared" si="56"/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1">
        <v>0</v>
      </c>
      <c r="N106" s="1">
        <v>0</v>
      </c>
      <c r="O106" s="1">
        <v>0</v>
      </c>
    </row>
    <row r="107" spans="1:15" s="7" customFormat="1" ht="22.5" customHeight="1" x14ac:dyDescent="0.25">
      <c r="A107" s="47"/>
      <c r="B107" s="36"/>
      <c r="C107" s="17" t="s">
        <v>17</v>
      </c>
      <c r="D107" s="9">
        <f t="shared" si="56"/>
        <v>0</v>
      </c>
      <c r="E107" s="9">
        <f t="shared" ref="E107:E108" si="59">SUM(F107:P107)</f>
        <v>0</v>
      </c>
      <c r="F107" s="9">
        <f t="shared" ref="F107:F108" si="60">SUM(G107:Q107)</f>
        <v>0</v>
      </c>
      <c r="G107" s="9">
        <f t="shared" ref="G107:G108" si="61">SUM(H107:R107)</f>
        <v>0</v>
      </c>
      <c r="H107" s="9">
        <f t="shared" ref="H107:H108" si="62">SUM(I107:S107)</f>
        <v>0</v>
      </c>
      <c r="I107" s="9">
        <f t="shared" ref="I107:I108" si="63">SUM(J107:T107)</f>
        <v>0</v>
      </c>
      <c r="J107" s="9">
        <f t="shared" ref="J107:J108" si="64">SUM(K107:U107)</f>
        <v>0</v>
      </c>
      <c r="K107" s="9">
        <f t="shared" ref="K107:K108" si="65">SUM(L107:V107)</f>
        <v>0</v>
      </c>
      <c r="L107" s="9">
        <f t="shared" ref="L107:L108" si="66">SUM(M107:W107)</f>
        <v>0</v>
      </c>
      <c r="M107" s="9">
        <f t="shared" ref="M107:M108" si="67">SUM(N107:X107)</f>
        <v>0</v>
      </c>
      <c r="N107" s="9">
        <f t="shared" ref="N107:N108" si="68">SUM(O107:Y107)</f>
        <v>0</v>
      </c>
      <c r="O107" s="9">
        <f t="shared" ref="O107:O108" si="69">SUM(P107:Z107)</f>
        <v>0</v>
      </c>
    </row>
    <row r="108" spans="1:15" s="7" customFormat="1" ht="18.75" customHeight="1" x14ac:dyDescent="0.25">
      <c r="A108" s="47"/>
      <c r="B108" s="36"/>
      <c r="C108" s="17" t="s">
        <v>18</v>
      </c>
      <c r="D108" s="9">
        <f t="shared" si="56"/>
        <v>0</v>
      </c>
      <c r="E108" s="9">
        <f t="shared" si="59"/>
        <v>0</v>
      </c>
      <c r="F108" s="9">
        <f t="shared" si="60"/>
        <v>0</v>
      </c>
      <c r="G108" s="9">
        <f t="shared" si="61"/>
        <v>0</v>
      </c>
      <c r="H108" s="9">
        <f t="shared" si="62"/>
        <v>0</v>
      </c>
      <c r="I108" s="9">
        <f t="shared" si="63"/>
        <v>0</v>
      </c>
      <c r="J108" s="9">
        <f t="shared" si="64"/>
        <v>0</v>
      </c>
      <c r="K108" s="9">
        <f t="shared" si="65"/>
        <v>0</v>
      </c>
      <c r="L108" s="9">
        <f t="shared" si="66"/>
        <v>0</v>
      </c>
      <c r="M108" s="9">
        <f t="shared" si="67"/>
        <v>0</v>
      </c>
      <c r="N108" s="9">
        <f t="shared" si="68"/>
        <v>0</v>
      </c>
      <c r="O108" s="9">
        <f t="shared" si="69"/>
        <v>0</v>
      </c>
    </row>
    <row r="109" spans="1:15" s="7" customFormat="1" ht="29.25" customHeight="1" x14ac:dyDescent="0.25">
      <c r="A109" s="46" t="s">
        <v>138</v>
      </c>
      <c r="B109" s="41" t="s">
        <v>139</v>
      </c>
      <c r="C109" s="16" t="s">
        <v>1</v>
      </c>
      <c r="D109" s="9">
        <v>17380.900000000001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17380.900000000001</v>
      </c>
      <c r="N109" s="9">
        <v>0</v>
      </c>
      <c r="O109" s="9">
        <v>0</v>
      </c>
    </row>
    <row r="110" spans="1:15" s="7" customFormat="1" ht="28.5" customHeight="1" x14ac:dyDescent="0.25">
      <c r="A110" s="47"/>
      <c r="B110" s="36"/>
      <c r="C110" s="17" t="s">
        <v>15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</row>
    <row r="111" spans="1:15" s="7" customFormat="1" ht="33.75" customHeight="1" x14ac:dyDescent="0.25">
      <c r="A111" s="47"/>
      <c r="B111" s="36"/>
      <c r="C111" s="17" t="s">
        <v>16</v>
      </c>
      <c r="D111" s="9">
        <v>17380.900000000001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17380.900000000001</v>
      </c>
      <c r="N111" s="9">
        <v>0</v>
      </c>
      <c r="O111" s="9">
        <v>0</v>
      </c>
    </row>
    <row r="112" spans="1:15" s="7" customFormat="1" ht="28.5" customHeight="1" x14ac:dyDescent="0.25">
      <c r="A112" s="47"/>
      <c r="B112" s="36"/>
      <c r="C112" s="17" t="s">
        <v>17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</row>
    <row r="113" spans="1:15" s="7" customFormat="1" ht="22.5" customHeight="1" x14ac:dyDescent="0.25">
      <c r="A113" s="47"/>
      <c r="B113" s="36"/>
      <c r="C113" s="17" t="s">
        <v>18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</row>
    <row r="114" spans="1:15" s="7" customFormat="1" ht="29.25" customHeight="1" x14ac:dyDescent="0.25">
      <c r="A114" s="46" t="s">
        <v>144</v>
      </c>
      <c r="B114" s="41" t="s">
        <v>143</v>
      </c>
      <c r="C114" s="16" t="s">
        <v>1</v>
      </c>
      <c r="D114" s="9">
        <v>17380.900000000001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17380.900000000001</v>
      </c>
      <c r="N114" s="9">
        <v>0</v>
      </c>
      <c r="O114" s="9">
        <v>0</v>
      </c>
    </row>
    <row r="115" spans="1:15" s="7" customFormat="1" ht="28.5" customHeight="1" x14ac:dyDescent="0.25">
      <c r="A115" s="47"/>
      <c r="B115" s="36"/>
      <c r="C115" s="17" t="s">
        <v>15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</row>
    <row r="116" spans="1:15" s="7" customFormat="1" ht="33.75" customHeight="1" x14ac:dyDescent="0.25">
      <c r="A116" s="47"/>
      <c r="B116" s="36"/>
      <c r="C116" s="17" t="s">
        <v>16</v>
      </c>
      <c r="D116" s="9">
        <v>17380.900000000001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17380.900000000001</v>
      </c>
      <c r="N116" s="9">
        <v>0</v>
      </c>
      <c r="O116" s="9">
        <v>0</v>
      </c>
    </row>
    <row r="117" spans="1:15" s="7" customFormat="1" ht="28.5" customHeight="1" x14ac:dyDescent="0.25">
      <c r="A117" s="47"/>
      <c r="B117" s="36"/>
      <c r="C117" s="17" t="s">
        <v>17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</row>
    <row r="118" spans="1:15" s="7" customFormat="1" ht="22.5" customHeight="1" x14ac:dyDescent="0.25">
      <c r="A118" s="47"/>
      <c r="B118" s="36"/>
      <c r="C118" s="17" t="s">
        <v>18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</row>
    <row r="119" spans="1:15" s="7" customFormat="1" ht="15.95" customHeight="1" x14ac:dyDescent="0.25">
      <c r="A119" s="38" t="s">
        <v>122</v>
      </c>
      <c r="B119" s="43" t="s">
        <v>121</v>
      </c>
      <c r="C119" s="16" t="s">
        <v>1</v>
      </c>
      <c r="D119" s="9">
        <f t="shared" si="48"/>
        <v>224</v>
      </c>
      <c r="E119" s="1">
        <f>SUM(E120:E123)</f>
        <v>0</v>
      </c>
      <c r="F119" s="1">
        <f t="shared" ref="F119:O119" si="70">SUM(F120:F123)</f>
        <v>0</v>
      </c>
      <c r="G119" s="1">
        <f t="shared" si="70"/>
        <v>0</v>
      </c>
      <c r="H119" s="1">
        <f t="shared" si="70"/>
        <v>0</v>
      </c>
      <c r="I119" s="1">
        <f t="shared" si="70"/>
        <v>0</v>
      </c>
      <c r="J119" s="1">
        <f t="shared" si="70"/>
        <v>0</v>
      </c>
      <c r="K119" s="1">
        <f t="shared" si="70"/>
        <v>125</v>
      </c>
      <c r="L119" s="1">
        <f t="shared" si="70"/>
        <v>99</v>
      </c>
      <c r="M119" s="1">
        <f t="shared" si="70"/>
        <v>0</v>
      </c>
      <c r="N119" s="1">
        <f t="shared" si="70"/>
        <v>0</v>
      </c>
      <c r="O119" s="1">
        <f t="shared" si="70"/>
        <v>0</v>
      </c>
    </row>
    <row r="120" spans="1:15" s="7" customFormat="1" ht="15.95" customHeight="1" x14ac:dyDescent="0.25">
      <c r="A120" s="38"/>
      <c r="B120" s="44"/>
      <c r="C120" s="17" t="s">
        <v>15</v>
      </c>
      <c r="D120" s="9">
        <f t="shared" si="48"/>
        <v>0</v>
      </c>
      <c r="E120" s="1">
        <f>E125</f>
        <v>0</v>
      </c>
      <c r="F120" s="1">
        <f t="shared" ref="F120:O120" si="71">F125</f>
        <v>0</v>
      </c>
      <c r="G120" s="1">
        <f t="shared" si="71"/>
        <v>0</v>
      </c>
      <c r="H120" s="1">
        <f t="shared" si="71"/>
        <v>0</v>
      </c>
      <c r="I120" s="1">
        <f t="shared" si="71"/>
        <v>0</v>
      </c>
      <c r="J120" s="1">
        <f t="shared" si="71"/>
        <v>0</v>
      </c>
      <c r="K120" s="1">
        <f t="shared" si="71"/>
        <v>0</v>
      </c>
      <c r="L120" s="1">
        <f t="shared" si="71"/>
        <v>0</v>
      </c>
      <c r="M120" s="1">
        <f t="shared" si="71"/>
        <v>0</v>
      </c>
      <c r="N120" s="1">
        <f t="shared" si="71"/>
        <v>0</v>
      </c>
      <c r="O120" s="1">
        <f t="shared" si="71"/>
        <v>0</v>
      </c>
    </row>
    <row r="121" spans="1:15" s="7" customFormat="1" ht="15.95" customHeight="1" x14ac:dyDescent="0.25">
      <c r="A121" s="38"/>
      <c r="B121" s="44"/>
      <c r="C121" s="17" t="s">
        <v>16</v>
      </c>
      <c r="D121" s="9">
        <f t="shared" si="48"/>
        <v>0</v>
      </c>
      <c r="E121" s="1">
        <f t="shared" ref="E121:O123" si="72">E126</f>
        <v>0</v>
      </c>
      <c r="F121" s="1">
        <f t="shared" si="72"/>
        <v>0</v>
      </c>
      <c r="G121" s="1">
        <f t="shared" si="72"/>
        <v>0</v>
      </c>
      <c r="H121" s="1">
        <f t="shared" si="72"/>
        <v>0</v>
      </c>
      <c r="I121" s="1">
        <f t="shared" si="72"/>
        <v>0</v>
      </c>
      <c r="J121" s="1">
        <f t="shared" si="72"/>
        <v>0</v>
      </c>
      <c r="K121" s="1">
        <f t="shared" si="72"/>
        <v>0</v>
      </c>
      <c r="L121" s="1">
        <f t="shared" si="72"/>
        <v>0</v>
      </c>
      <c r="M121" s="1">
        <f t="shared" si="72"/>
        <v>0</v>
      </c>
      <c r="N121" s="1">
        <f t="shared" si="72"/>
        <v>0</v>
      </c>
      <c r="O121" s="1">
        <f t="shared" si="72"/>
        <v>0</v>
      </c>
    </row>
    <row r="122" spans="1:15" s="7" customFormat="1" ht="15.95" customHeight="1" x14ac:dyDescent="0.25">
      <c r="A122" s="38"/>
      <c r="B122" s="44"/>
      <c r="C122" s="17" t="s">
        <v>17</v>
      </c>
      <c r="D122" s="9">
        <f t="shared" si="48"/>
        <v>224</v>
      </c>
      <c r="E122" s="1">
        <f t="shared" si="72"/>
        <v>0</v>
      </c>
      <c r="F122" s="1">
        <f t="shared" si="72"/>
        <v>0</v>
      </c>
      <c r="G122" s="1">
        <f t="shared" si="72"/>
        <v>0</v>
      </c>
      <c r="H122" s="1">
        <f t="shared" si="72"/>
        <v>0</v>
      </c>
      <c r="I122" s="1">
        <f>I127</f>
        <v>0</v>
      </c>
      <c r="J122" s="1">
        <f t="shared" si="72"/>
        <v>0</v>
      </c>
      <c r="K122" s="1">
        <f t="shared" si="72"/>
        <v>125</v>
      </c>
      <c r="L122" s="1">
        <f t="shared" si="72"/>
        <v>99</v>
      </c>
      <c r="M122" s="1">
        <f t="shared" si="72"/>
        <v>0</v>
      </c>
      <c r="N122" s="1">
        <f t="shared" si="72"/>
        <v>0</v>
      </c>
      <c r="O122" s="1">
        <f t="shared" si="72"/>
        <v>0</v>
      </c>
    </row>
    <row r="123" spans="1:15" s="7" customFormat="1" ht="15.95" customHeight="1" x14ac:dyDescent="0.25">
      <c r="A123" s="38"/>
      <c r="B123" s="45"/>
      <c r="C123" s="17" t="s">
        <v>18</v>
      </c>
      <c r="D123" s="9">
        <f t="shared" si="48"/>
        <v>0</v>
      </c>
      <c r="E123" s="1">
        <f t="shared" si="72"/>
        <v>0</v>
      </c>
      <c r="F123" s="1">
        <f t="shared" si="72"/>
        <v>0</v>
      </c>
      <c r="G123" s="1">
        <f t="shared" si="72"/>
        <v>0</v>
      </c>
      <c r="H123" s="1">
        <f t="shared" si="72"/>
        <v>0</v>
      </c>
      <c r="I123" s="1">
        <f t="shared" si="72"/>
        <v>0</v>
      </c>
      <c r="J123" s="1">
        <f t="shared" si="72"/>
        <v>0</v>
      </c>
      <c r="K123" s="1">
        <f t="shared" si="72"/>
        <v>0</v>
      </c>
      <c r="L123" s="1">
        <f t="shared" si="72"/>
        <v>0</v>
      </c>
      <c r="M123" s="1">
        <f t="shared" si="72"/>
        <v>0</v>
      </c>
      <c r="N123" s="1">
        <f t="shared" si="72"/>
        <v>0</v>
      </c>
      <c r="O123" s="1">
        <f t="shared" si="72"/>
        <v>0</v>
      </c>
    </row>
    <row r="124" spans="1:15" s="7" customFormat="1" ht="15.95" customHeight="1" x14ac:dyDescent="0.25">
      <c r="A124" s="46" t="s">
        <v>123</v>
      </c>
      <c r="B124" s="48" t="s">
        <v>124</v>
      </c>
      <c r="C124" s="16" t="s">
        <v>1</v>
      </c>
      <c r="D124" s="9">
        <f t="shared" si="48"/>
        <v>224</v>
      </c>
      <c r="E124" s="9">
        <f>SUM(E125:E128)</f>
        <v>0</v>
      </c>
      <c r="F124" s="9">
        <f t="shared" ref="F124:O124" si="73">SUM(F125:F128)</f>
        <v>0</v>
      </c>
      <c r="G124" s="9">
        <f t="shared" si="73"/>
        <v>0</v>
      </c>
      <c r="H124" s="9">
        <f t="shared" si="73"/>
        <v>0</v>
      </c>
      <c r="I124" s="9">
        <f t="shared" si="73"/>
        <v>0</v>
      </c>
      <c r="J124" s="9">
        <f t="shared" si="73"/>
        <v>0</v>
      </c>
      <c r="K124" s="9">
        <f t="shared" si="73"/>
        <v>125</v>
      </c>
      <c r="L124" s="9">
        <f t="shared" si="73"/>
        <v>99</v>
      </c>
      <c r="M124" s="9">
        <f t="shared" si="73"/>
        <v>0</v>
      </c>
      <c r="N124" s="9">
        <f t="shared" si="73"/>
        <v>0</v>
      </c>
      <c r="O124" s="9">
        <f t="shared" si="73"/>
        <v>0</v>
      </c>
    </row>
    <row r="125" spans="1:15" s="7" customFormat="1" ht="15.95" customHeight="1" x14ac:dyDescent="0.25">
      <c r="A125" s="47"/>
      <c r="B125" s="49"/>
      <c r="C125" s="17" t="s">
        <v>15</v>
      </c>
      <c r="D125" s="9">
        <f t="shared" si="48"/>
        <v>0</v>
      </c>
      <c r="E125" s="9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</row>
    <row r="126" spans="1:15" s="7" customFormat="1" ht="15.95" customHeight="1" x14ac:dyDescent="0.25">
      <c r="A126" s="47"/>
      <c r="B126" s="49"/>
      <c r="C126" s="17" t="s">
        <v>16</v>
      </c>
      <c r="D126" s="9">
        <f t="shared" si="48"/>
        <v>0</v>
      </c>
      <c r="E126" s="9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</row>
    <row r="127" spans="1:15" s="7" customFormat="1" ht="15.95" customHeight="1" x14ac:dyDescent="0.25">
      <c r="A127" s="47"/>
      <c r="B127" s="49"/>
      <c r="C127" s="17" t="s">
        <v>17</v>
      </c>
      <c r="D127" s="9">
        <f t="shared" si="48"/>
        <v>224</v>
      </c>
      <c r="E127" s="9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125</v>
      </c>
      <c r="L127" s="1">
        <v>99</v>
      </c>
      <c r="M127" s="1">
        <v>0</v>
      </c>
      <c r="N127" s="1">
        <v>0</v>
      </c>
      <c r="O127" s="1">
        <v>0</v>
      </c>
    </row>
    <row r="128" spans="1:15" s="7" customFormat="1" ht="15.95" customHeight="1" x14ac:dyDescent="0.25">
      <c r="A128" s="47"/>
      <c r="B128" s="50"/>
      <c r="C128" s="17" t="s">
        <v>18</v>
      </c>
      <c r="D128" s="9">
        <f t="shared" si="48"/>
        <v>0</v>
      </c>
      <c r="E128" s="9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</row>
    <row r="129" spans="1:15" ht="15.95" customHeight="1" x14ac:dyDescent="0.25">
      <c r="A129" s="37" t="s">
        <v>53</v>
      </c>
      <c r="B129" s="38" t="s">
        <v>29</v>
      </c>
      <c r="C129" s="16" t="s">
        <v>1</v>
      </c>
      <c r="D129" s="24">
        <f t="shared" ref="D129:D142" si="74">SUM(E129:O129)</f>
        <v>316197.27137999999</v>
      </c>
      <c r="E129" s="24">
        <f>E130+E131+E133+E135</f>
        <v>43241.9</v>
      </c>
      <c r="F129" s="24">
        <f t="shared" ref="F129:O129" si="75">F130+F131+F133+F135</f>
        <v>43008.4</v>
      </c>
      <c r="G129" s="24">
        <f t="shared" si="75"/>
        <v>572.59999999999991</v>
      </c>
      <c r="H129" s="24">
        <f t="shared" si="75"/>
        <v>325.89999999999998</v>
      </c>
      <c r="I129" s="24">
        <f t="shared" si="75"/>
        <v>12131.5</v>
      </c>
      <c r="J129" s="24">
        <f t="shared" si="75"/>
        <v>91352.299469999998</v>
      </c>
      <c r="K129" s="24">
        <f t="shared" si="75"/>
        <v>65584.2</v>
      </c>
      <c r="L129" s="24">
        <f>L130+L131+L133+L135</f>
        <v>48293.24</v>
      </c>
      <c r="M129" s="24">
        <f>M130+M131+M133+M135</f>
        <v>8851.2319100000004</v>
      </c>
      <c r="N129" s="24">
        <f t="shared" si="75"/>
        <v>1418.5</v>
      </c>
      <c r="O129" s="24">
        <f t="shared" si="75"/>
        <v>1417.5</v>
      </c>
    </row>
    <row r="130" spans="1:15" ht="15.95" customHeight="1" x14ac:dyDescent="0.25">
      <c r="A130" s="36"/>
      <c r="B130" s="36"/>
      <c r="C130" s="17" t="s">
        <v>15</v>
      </c>
      <c r="D130" s="9">
        <f t="shared" si="74"/>
        <v>74709</v>
      </c>
      <c r="E130" s="9">
        <f>E137+E286</f>
        <v>37157</v>
      </c>
      <c r="F130" s="9">
        <f>F137+F286</f>
        <v>37552</v>
      </c>
      <c r="G130" s="9">
        <f t="shared" ref="G130:O130" si="76">G137+G286</f>
        <v>0</v>
      </c>
      <c r="H130" s="9">
        <f t="shared" si="76"/>
        <v>0</v>
      </c>
      <c r="I130" s="9">
        <f t="shared" si="76"/>
        <v>0</v>
      </c>
      <c r="J130" s="9">
        <f t="shared" si="76"/>
        <v>0</v>
      </c>
      <c r="K130" s="9">
        <f t="shared" si="76"/>
        <v>0</v>
      </c>
      <c r="L130" s="9">
        <f>L137+L286</f>
        <v>0</v>
      </c>
      <c r="M130" s="9">
        <f t="shared" si="76"/>
        <v>0</v>
      </c>
      <c r="N130" s="9">
        <f t="shared" si="76"/>
        <v>0</v>
      </c>
      <c r="O130" s="9">
        <f t="shared" si="76"/>
        <v>0</v>
      </c>
    </row>
    <row r="131" spans="1:15" ht="15.95" customHeight="1" x14ac:dyDescent="0.25">
      <c r="A131" s="36"/>
      <c r="B131" s="36"/>
      <c r="C131" s="17" t="s">
        <v>129</v>
      </c>
      <c r="D131" s="9">
        <f t="shared" si="74"/>
        <v>204238.10883000001</v>
      </c>
      <c r="E131" s="9">
        <f t="shared" ref="E131:O131" si="77">E138+E287</f>
        <v>1843</v>
      </c>
      <c r="F131" s="9">
        <f t="shared" si="77"/>
        <v>1976.4</v>
      </c>
      <c r="G131" s="9">
        <f t="shared" si="77"/>
        <v>0</v>
      </c>
      <c r="H131" s="9">
        <f t="shared" si="77"/>
        <v>0</v>
      </c>
      <c r="I131" s="9">
        <f t="shared" si="77"/>
        <v>9000</v>
      </c>
      <c r="J131" s="9">
        <f t="shared" si="77"/>
        <v>85871.208839999992</v>
      </c>
      <c r="K131" s="9">
        <f t="shared" si="77"/>
        <v>61643.5</v>
      </c>
      <c r="L131" s="9">
        <f>L138+L287</f>
        <v>33919.1</v>
      </c>
      <c r="M131" s="9">
        <f>M138+M287</f>
        <v>7482.8999899999999</v>
      </c>
      <c r="N131" s="9">
        <f t="shared" si="77"/>
        <v>1250.9000000000001</v>
      </c>
      <c r="O131" s="9">
        <f t="shared" si="77"/>
        <v>1251.0999999999999</v>
      </c>
    </row>
    <row r="132" spans="1:15" ht="31.5" customHeight="1" x14ac:dyDescent="0.25">
      <c r="A132" s="36"/>
      <c r="B132" s="36"/>
      <c r="C132" s="21" t="s">
        <v>127</v>
      </c>
      <c r="D132" s="9">
        <f t="shared" si="74"/>
        <v>190</v>
      </c>
      <c r="E132" s="9">
        <f>E139</f>
        <v>190</v>
      </c>
      <c r="F132" s="9">
        <f t="shared" ref="F132:O132" si="78">F139</f>
        <v>0</v>
      </c>
      <c r="G132" s="9">
        <f t="shared" si="78"/>
        <v>0</v>
      </c>
      <c r="H132" s="9">
        <f t="shared" si="78"/>
        <v>0</v>
      </c>
      <c r="I132" s="9">
        <f t="shared" si="78"/>
        <v>0</v>
      </c>
      <c r="J132" s="9">
        <f t="shared" si="78"/>
        <v>0</v>
      </c>
      <c r="K132" s="9">
        <f t="shared" si="78"/>
        <v>0</v>
      </c>
      <c r="L132" s="9">
        <f>L139</f>
        <v>0</v>
      </c>
      <c r="M132" s="9">
        <f t="shared" si="78"/>
        <v>0</v>
      </c>
      <c r="N132" s="9">
        <f t="shared" si="78"/>
        <v>0</v>
      </c>
      <c r="O132" s="9">
        <f t="shared" si="78"/>
        <v>0</v>
      </c>
    </row>
    <row r="133" spans="1:15" ht="15.95" customHeight="1" x14ac:dyDescent="0.25">
      <c r="A133" s="36"/>
      <c r="B133" s="36"/>
      <c r="C133" s="17" t="s">
        <v>25</v>
      </c>
      <c r="D133" s="9">
        <f t="shared" si="74"/>
        <v>37250.162550000001</v>
      </c>
      <c r="E133" s="9">
        <f t="shared" ref="E133:O133" si="79">E140+E288</f>
        <v>4241.8999999999996</v>
      </c>
      <c r="F133" s="9">
        <f t="shared" si="79"/>
        <v>3480</v>
      </c>
      <c r="G133" s="9">
        <f t="shared" si="79"/>
        <v>572.59999999999991</v>
      </c>
      <c r="H133" s="9">
        <f t="shared" si="79"/>
        <v>325.89999999999998</v>
      </c>
      <c r="I133" s="9">
        <f t="shared" si="79"/>
        <v>3131.5</v>
      </c>
      <c r="J133" s="9">
        <f t="shared" si="79"/>
        <v>5481.0906299999997</v>
      </c>
      <c r="K133" s="9">
        <f>K140+K288</f>
        <v>3940.6999999999994</v>
      </c>
      <c r="L133" s="9">
        <f>L140+L288</f>
        <v>14374.140000000001</v>
      </c>
      <c r="M133" s="9">
        <f>M140+M288</f>
        <v>1368.3319200000001</v>
      </c>
      <c r="N133" s="9">
        <f t="shared" si="79"/>
        <v>167.6</v>
      </c>
      <c r="O133" s="9">
        <f t="shared" si="79"/>
        <v>166.39999999999998</v>
      </c>
    </row>
    <row r="134" spans="1:15" ht="15.95" customHeight="1" x14ac:dyDescent="0.25">
      <c r="A134" s="36"/>
      <c r="B134" s="36"/>
      <c r="C134" s="21" t="s">
        <v>26</v>
      </c>
      <c r="D134" s="9">
        <f t="shared" si="74"/>
        <v>68</v>
      </c>
      <c r="E134" s="9">
        <f>E141</f>
        <v>68</v>
      </c>
      <c r="F134" s="9">
        <f t="shared" ref="F134:O134" si="80">F141</f>
        <v>0</v>
      </c>
      <c r="G134" s="9">
        <f t="shared" si="80"/>
        <v>0</v>
      </c>
      <c r="H134" s="9">
        <f t="shared" si="80"/>
        <v>0</v>
      </c>
      <c r="I134" s="9">
        <f t="shared" si="80"/>
        <v>0</v>
      </c>
      <c r="J134" s="9">
        <f t="shared" si="80"/>
        <v>0</v>
      </c>
      <c r="K134" s="9">
        <f t="shared" si="80"/>
        <v>0</v>
      </c>
      <c r="L134" s="9">
        <f>L141</f>
        <v>0</v>
      </c>
      <c r="M134" s="9">
        <f t="shared" si="80"/>
        <v>0</v>
      </c>
      <c r="N134" s="9">
        <f t="shared" si="80"/>
        <v>0</v>
      </c>
      <c r="O134" s="9">
        <f t="shared" si="80"/>
        <v>0</v>
      </c>
    </row>
    <row r="135" spans="1:15" ht="15.95" customHeight="1" x14ac:dyDescent="0.25">
      <c r="A135" s="36"/>
      <c r="B135" s="36"/>
      <c r="C135" s="17" t="s">
        <v>18</v>
      </c>
      <c r="D135" s="9">
        <f t="shared" si="74"/>
        <v>0</v>
      </c>
      <c r="E135" s="9">
        <f>E142+E289</f>
        <v>0</v>
      </c>
      <c r="F135" s="9">
        <f t="shared" ref="F135:O135" si="81">F142+F289</f>
        <v>0</v>
      </c>
      <c r="G135" s="9">
        <f t="shared" si="81"/>
        <v>0</v>
      </c>
      <c r="H135" s="9">
        <f t="shared" si="81"/>
        <v>0</v>
      </c>
      <c r="I135" s="9">
        <f t="shared" si="81"/>
        <v>0</v>
      </c>
      <c r="J135" s="9">
        <f t="shared" si="81"/>
        <v>0</v>
      </c>
      <c r="K135" s="9">
        <f t="shared" si="81"/>
        <v>0</v>
      </c>
      <c r="L135" s="9">
        <f>L142+L289</f>
        <v>0</v>
      </c>
      <c r="M135" s="9">
        <f t="shared" si="81"/>
        <v>0</v>
      </c>
      <c r="N135" s="9">
        <f t="shared" si="81"/>
        <v>0</v>
      </c>
      <c r="O135" s="9">
        <f t="shared" si="81"/>
        <v>0</v>
      </c>
    </row>
    <row r="136" spans="1:15" ht="15.95" customHeight="1" x14ac:dyDescent="0.25">
      <c r="A136" s="37" t="s">
        <v>21</v>
      </c>
      <c r="B136" s="38" t="s">
        <v>30</v>
      </c>
      <c r="C136" s="16" t="s">
        <v>1</v>
      </c>
      <c r="D136" s="9">
        <f t="shared" si="74"/>
        <v>314229.17137999996</v>
      </c>
      <c r="E136" s="9">
        <f>E137+E138+E140+E142-E265</f>
        <v>41273.800000000003</v>
      </c>
      <c r="F136" s="9">
        <f>F137+F138+F140+F142+F265</f>
        <v>43008.4</v>
      </c>
      <c r="G136" s="9">
        <f>G137+G138+G140+G142+G265</f>
        <v>572.59999999999991</v>
      </c>
      <c r="H136" s="9">
        <f>H137+H138+H140+H142</f>
        <v>325.89999999999998</v>
      </c>
      <c r="I136" s="9">
        <f t="shared" ref="I136:O136" si="82">I137+I138+I140+I142</f>
        <v>12131.5</v>
      </c>
      <c r="J136" s="9">
        <f t="shared" si="82"/>
        <v>91352.299469999998</v>
      </c>
      <c r="K136" s="9">
        <f t="shared" si="82"/>
        <v>65584.2</v>
      </c>
      <c r="L136" s="9">
        <f>L137+L138+L140+L142</f>
        <v>48293.24</v>
      </c>
      <c r="M136" s="9">
        <f t="shared" si="82"/>
        <v>8851.2319100000004</v>
      </c>
      <c r="N136" s="9">
        <f t="shared" si="82"/>
        <v>1418.5</v>
      </c>
      <c r="O136" s="9">
        <f t="shared" si="82"/>
        <v>1417.5</v>
      </c>
    </row>
    <row r="137" spans="1:15" ht="15.95" customHeight="1" x14ac:dyDescent="0.25">
      <c r="A137" s="39"/>
      <c r="B137" s="40"/>
      <c r="C137" s="17" t="s">
        <v>15</v>
      </c>
      <c r="D137" s="9">
        <f t="shared" si="74"/>
        <v>74709</v>
      </c>
      <c r="E137" s="9">
        <f>E144+E150+E155+E161+E166+E171+E266</f>
        <v>37157</v>
      </c>
      <c r="F137" s="9">
        <f t="shared" ref="F137:O137" si="83">F144+F150+F155+F161+F166+F171+F266</f>
        <v>37552</v>
      </c>
      <c r="G137" s="9">
        <f t="shared" si="83"/>
        <v>0</v>
      </c>
      <c r="H137" s="9">
        <f t="shared" si="83"/>
        <v>0</v>
      </c>
      <c r="I137" s="9">
        <f t="shared" si="83"/>
        <v>0</v>
      </c>
      <c r="J137" s="9">
        <f t="shared" si="83"/>
        <v>0</v>
      </c>
      <c r="K137" s="9">
        <f t="shared" si="83"/>
        <v>0</v>
      </c>
      <c r="L137" s="9">
        <f t="shared" si="83"/>
        <v>0</v>
      </c>
      <c r="M137" s="9">
        <f t="shared" si="83"/>
        <v>0</v>
      </c>
      <c r="N137" s="9">
        <f t="shared" si="83"/>
        <v>0</v>
      </c>
      <c r="O137" s="9">
        <f t="shared" si="83"/>
        <v>0</v>
      </c>
    </row>
    <row r="138" spans="1:15" ht="15.95" customHeight="1" x14ac:dyDescent="0.25">
      <c r="A138" s="39"/>
      <c r="B138" s="40"/>
      <c r="C138" s="17" t="s">
        <v>129</v>
      </c>
      <c r="D138" s="9">
        <f t="shared" si="74"/>
        <v>204238.10883000001</v>
      </c>
      <c r="E138" s="9">
        <f>E145+E151+E156+E162+E167+E172+E267</f>
        <v>1843</v>
      </c>
      <c r="F138" s="9">
        <f t="shared" ref="F138:O138" si="84">F145+F151+F156+F162+F167+F172+F267</f>
        <v>1976.4</v>
      </c>
      <c r="G138" s="9">
        <f t="shared" si="84"/>
        <v>0</v>
      </c>
      <c r="H138" s="9">
        <f t="shared" si="84"/>
        <v>0</v>
      </c>
      <c r="I138" s="9">
        <f t="shared" si="84"/>
        <v>9000</v>
      </c>
      <c r="J138" s="9">
        <f t="shared" si="84"/>
        <v>85871.208839999992</v>
      </c>
      <c r="K138" s="9">
        <f t="shared" si="84"/>
        <v>61643.5</v>
      </c>
      <c r="L138" s="9">
        <f t="shared" si="84"/>
        <v>33919.1</v>
      </c>
      <c r="M138" s="9">
        <f t="shared" si="84"/>
        <v>7482.8999899999999</v>
      </c>
      <c r="N138" s="9">
        <f t="shared" si="84"/>
        <v>1250.9000000000001</v>
      </c>
      <c r="O138" s="9">
        <f t="shared" si="84"/>
        <v>1251.0999999999999</v>
      </c>
    </row>
    <row r="139" spans="1:15" ht="32.25" customHeight="1" x14ac:dyDescent="0.25">
      <c r="A139" s="39"/>
      <c r="B139" s="40"/>
      <c r="C139" s="21" t="s">
        <v>127</v>
      </c>
      <c r="D139" s="9">
        <f t="shared" si="74"/>
        <v>190</v>
      </c>
      <c r="E139" s="9">
        <f>E157</f>
        <v>190</v>
      </c>
      <c r="F139" s="9">
        <f t="shared" ref="F139:O139" si="85">F157</f>
        <v>0</v>
      </c>
      <c r="G139" s="9">
        <f t="shared" si="85"/>
        <v>0</v>
      </c>
      <c r="H139" s="9">
        <f t="shared" si="85"/>
        <v>0</v>
      </c>
      <c r="I139" s="9">
        <f t="shared" si="85"/>
        <v>0</v>
      </c>
      <c r="J139" s="9">
        <f t="shared" si="85"/>
        <v>0</v>
      </c>
      <c r="K139" s="9">
        <f t="shared" si="85"/>
        <v>0</v>
      </c>
      <c r="L139" s="9">
        <f>L157</f>
        <v>0</v>
      </c>
      <c r="M139" s="9">
        <f t="shared" si="85"/>
        <v>0</v>
      </c>
      <c r="N139" s="9">
        <f t="shared" si="85"/>
        <v>0</v>
      </c>
      <c r="O139" s="9">
        <f t="shared" si="85"/>
        <v>0</v>
      </c>
    </row>
    <row r="140" spans="1:15" ht="15.95" customHeight="1" x14ac:dyDescent="0.25">
      <c r="A140" s="39"/>
      <c r="B140" s="40"/>
      <c r="C140" s="17" t="s">
        <v>25</v>
      </c>
      <c r="D140" s="9">
        <f t="shared" si="74"/>
        <v>35282.062549999995</v>
      </c>
      <c r="E140" s="9">
        <f>E146+E152+E158+E163+E168+E173+E268</f>
        <v>2273.8000000000002</v>
      </c>
      <c r="F140" s="9">
        <f t="shared" ref="F140:O140" si="86">F146+F152+F158+F163+F168+F173+F268</f>
        <v>3480</v>
      </c>
      <c r="G140" s="9">
        <f t="shared" si="86"/>
        <v>572.59999999999991</v>
      </c>
      <c r="H140" s="9">
        <f t="shared" si="86"/>
        <v>325.89999999999998</v>
      </c>
      <c r="I140" s="9">
        <f t="shared" si="86"/>
        <v>3131.5</v>
      </c>
      <c r="J140" s="9">
        <f t="shared" si="86"/>
        <v>5481.0906299999997</v>
      </c>
      <c r="K140" s="9">
        <f t="shared" si="86"/>
        <v>3940.6999999999994</v>
      </c>
      <c r="L140" s="9">
        <f>L146+L152+L158+L163+L168+L173+L268+L278</f>
        <v>14374.140000000001</v>
      </c>
      <c r="M140" s="9">
        <f>M146+M152+M158+M163+M168+M173+M268+M283</f>
        <v>1368.3319200000001</v>
      </c>
      <c r="N140" s="9">
        <f t="shared" si="86"/>
        <v>167.6</v>
      </c>
      <c r="O140" s="9">
        <f t="shared" si="86"/>
        <v>166.39999999999998</v>
      </c>
    </row>
    <row r="141" spans="1:15" ht="15.95" customHeight="1" x14ac:dyDescent="0.25">
      <c r="A141" s="39"/>
      <c r="B141" s="40"/>
      <c r="C141" s="21" t="s">
        <v>26</v>
      </c>
      <c r="D141" s="9">
        <f t="shared" si="74"/>
        <v>68</v>
      </c>
      <c r="E141" s="9">
        <f>E147</f>
        <v>68</v>
      </c>
      <c r="F141" s="9">
        <f t="shared" ref="F141:O141" si="87">F147</f>
        <v>0</v>
      </c>
      <c r="G141" s="9">
        <f t="shared" si="87"/>
        <v>0</v>
      </c>
      <c r="H141" s="9">
        <f t="shared" si="87"/>
        <v>0</v>
      </c>
      <c r="I141" s="9">
        <f t="shared" si="87"/>
        <v>0</v>
      </c>
      <c r="J141" s="9">
        <f t="shared" si="87"/>
        <v>0</v>
      </c>
      <c r="K141" s="9">
        <f t="shared" si="87"/>
        <v>0</v>
      </c>
      <c r="L141" s="9">
        <f t="shared" si="87"/>
        <v>0</v>
      </c>
      <c r="M141" s="9">
        <f t="shared" si="87"/>
        <v>0</v>
      </c>
      <c r="N141" s="9">
        <f t="shared" si="87"/>
        <v>0</v>
      </c>
      <c r="O141" s="9">
        <f t="shared" si="87"/>
        <v>0</v>
      </c>
    </row>
    <row r="142" spans="1:15" ht="15.95" customHeight="1" x14ac:dyDescent="0.25">
      <c r="A142" s="40"/>
      <c r="B142" s="40"/>
      <c r="C142" s="17" t="s">
        <v>18</v>
      </c>
      <c r="D142" s="9">
        <f t="shared" si="74"/>
        <v>0</v>
      </c>
      <c r="E142" s="9">
        <f>E148+E153+E159+E164+E169+E174+D269</f>
        <v>0</v>
      </c>
      <c r="F142" s="9">
        <f t="shared" ref="F142:O142" si="88">F148+F153+F159+F164+F169+F174+E269</f>
        <v>0</v>
      </c>
      <c r="G142" s="9">
        <f t="shared" si="88"/>
        <v>0</v>
      </c>
      <c r="H142" s="9">
        <f t="shared" si="88"/>
        <v>0</v>
      </c>
      <c r="I142" s="9">
        <f t="shared" si="88"/>
        <v>0</v>
      </c>
      <c r="J142" s="9">
        <f t="shared" si="88"/>
        <v>0</v>
      </c>
      <c r="K142" s="9">
        <f t="shared" si="88"/>
        <v>0</v>
      </c>
      <c r="L142" s="9">
        <f t="shared" si="88"/>
        <v>0</v>
      </c>
      <c r="M142" s="9">
        <f t="shared" si="88"/>
        <v>0</v>
      </c>
      <c r="N142" s="9">
        <f t="shared" si="88"/>
        <v>0</v>
      </c>
      <c r="O142" s="9">
        <f t="shared" si="88"/>
        <v>0</v>
      </c>
    </row>
    <row r="143" spans="1:15" ht="15.95" customHeight="1" x14ac:dyDescent="0.25">
      <c r="A143" s="34" t="s">
        <v>31</v>
      </c>
      <c r="B143" s="41" t="s">
        <v>37</v>
      </c>
      <c r="C143" s="16" t="s">
        <v>1</v>
      </c>
      <c r="D143" s="9">
        <f t="shared" ref="D143:D175" si="89">SUM(E143:O143)</f>
        <v>4531.9000000000005</v>
      </c>
      <c r="E143" s="1">
        <f>E144+E145+E146+E148</f>
        <v>474.5</v>
      </c>
      <c r="F143" s="1">
        <f t="shared" ref="F143:O143" si="90">F144+F145+F146+F148</f>
        <v>391.1</v>
      </c>
      <c r="G143" s="1">
        <f t="shared" si="90"/>
        <v>149.69999999999999</v>
      </c>
      <c r="H143" s="1">
        <f t="shared" si="90"/>
        <v>325.89999999999998</v>
      </c>
      <c r="I143" s="1">
        <f t="shared" si="90"/>
        <v>2657.8</v>
      </c>
      <c r="J143" s="1">
        <f t="shared" si="90"/>
        <v>0</v>
      </c>
      <c r="K143" s="1">
        <f t="shared" si="90"/>
        <v>0</v>
      </c>
      <c r="L143" s="1">
        <f t="shared" si="90"/>
        <v>0</v>
      </c>
      <c r="M143" s="1">
        <f t="shared" si="90"/>
        <v>358.5</v>
      </c>
      <c r="N143" s="1">
        <f t="shared" si="90"/>
        <v>87.8</v>
      </c>
      <c r="O143" s="1">
        <f t="shared" si="90"/>
        <v>86.6</v>
      </c>
    </row>
    <row r="144" spans="1:15" ht="15.95" customHeight="1" x14ac:dyDescent="0.25">
      <c r="A144" s="36"/>
      <c r="B144" s="42"/>
      <c r="C144" s="17" t="s">
        <v>15</v>
      </c>
      <c r="D144" s="9">
        <f t="shared" si="89"/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</row>
    <row r="145" spans="1:15" ht="15.95" customHeight="1" x14ac:dyDescent="0.25">
      <c r="A145" s="36"/>
      <c r="B145" s="42"/>
      <c r="C145" s="17" t="s">
        <v>16</v>
      </c>
      <c r="D145" s="9">
        <f t="shared" si="89"/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5" ht="15.95" customHeight="1" x14ac:dyDescent="0.25">
      <c r="A146" s="36"/>
      <c r="B146" s="42"/>
      <c r="C146" s="17" t="s">
        <v>25</v>
      </c>
      <c r="D146" s="9">
        <f t="shared" si="89"/>
        <v>4531.9000000000005</v>
      </c>
      <c r="E146" s="1">
        <v>474.5</v>
      </c>
      <c r="F146" s="1">
        <v>391.1</v>
      </c>
      <c r="G146" s="1">
        <v>149.69999999999999</v>
      </c>
      <c r="H146" s="1">
        <v>325.89999999999998</v>
      </c>
      <c r="I146" s="1">
        <v>2657.8</v>
      </c>
      <c r="J146" s="1">
        <v>0</v>
      </c>
      <c r="K146" s="1">
        <v>0</v>
      </c>
      <c r="L146" s="1">
        <v>0</v>
      </c>
      <c r="M146" s="1">
        <v>358.5</v>
      </c>
      <c r="N146" s="1">
        <v>87.8</v>
      </c>
      <c r="O146" s="1">
        <v>86.6</v>
      </c>
    </row>
    <row r="147" spans="1:15" ht="15.95" customHeight="1" x14ac:dyDescent="0.25">
      <c r="A147" s="36"/>
      <c r="B147" s="42"/>
      <c r="C147" s="21" t="s">
        <v>26</v>
      </c>
      <c r="D147" s="9">
        <f t="shared" si="89"/>
        <v>68</v>
      </c>
      <c r="E147" s="1">
        <v>68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</row>
    <row r="148" spans="1:15" ht="15.95" customHeight="1" x14ac:dyDescent="0.25">
      <c r="A148" s="36"/>
      <c r="B148" s="42"/>
      <c r="C148" s="17" t="s">
        <v>18</v>
      </c>
      <c r="D148" s="9">
        <f t="shared" si="89"/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95" customHeight="1" x14ac:dyDescent="0.25">
      <c r="A149" s="34" t="s">
        <v>33</v>
      </c>
      <c r="B149" s="41" t="s">
        <v>32</v>
      </c>
      <c r="C149" s="16" t="s">
        <v>1</v>
      </c>
      <c r="D149" s="9">
        <f t="shared" si="89"/>
        <v>14320.4</v>
      </c>
      <c r="E149" s="1">
        <f>SUM(E150:E153)</f>
        <v>7853.5</v>
      </c>
      <c r="F149" s="1">
        <f t="shared" ref="F149:O149" si="91">SUM(F150:F153)</f>
        <v>6044</v>
      </c>
      <c r="G149" s="1">
        <f t="shared" si="91"/>
        <v>422.9</v>
      </c>
      <c r="H149" s="1">
        <f t="shared" si="91"/>
        <v>0</v>
      </c>
      <c r="I149" s="1">
        <f t="shared" si="91"/>
        <v>0</v>
      </c>
      <c r="J149" s="1">
        <f t="shared" si="91"/>
        <v>0</v>
      </c>
      <c r="K149" s="1">
        <f t="shared" si="91"/>
        <v>0</v>
      </c>
      <c r="L149" s="1">
        <f t="shared" si="91"/>
        <v>0</v>
      </c>
      <c r="M149" s="1">
        <f t="shared" si="91"/>
        <v>0</v>
      </c>
      <c r="N149" s="1">
        <f t="shared" si="91"/>
        <v>0</v>
      </c>
      <c r="O149" s="1">
        <f t="shared" si="91"/>
        <v>0</v>
      </c>
    </row>
    <row r="150" spans="1:15" ht="15.95" customHeight="1" x14ac:dyDescent="0.25">
      <c r="A150" s="35"/>
      <c r="B150" s="36"/>
      <c r="C150" s="17" t="s">
        <v>15</v>
      </c>
      <c r="D150" s="9">
        <f t="shared" si="89"/>
        <v>13597.810000000001</v>
      </c>
      <c r="E150" s="1">
        <v>7853.5</v>
      </c>
      <c r="F150" s="1">
        <v>5744.31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95" customHeight="1" x14ac:dyDescent="0.25">
      <c r="A151" s="35"/>
      <c r="B151" s="36"/>
      <c r="C151" s="17" t="s">
        <v>16</v>
      </c>
      <c r="D151" s="9">
        <f t="shared" si="89"/>
        <v>149.69</v>
      </c>
      <c r="E151" s="1">
        <v>0</v>
      </c>
      <c r="F151" s="1">
        <v>149.69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95" customHeight="1" x14ac:dyDescent="0.25">
      <c r="A152" s="35"/>
      <c r="B152" s="36"/>
      <c r="C152" s="17" t="s">
        <v>17</v>
      </c>
      <c r="D152" s="9">
        <f t="shared" si="89"/>
        <v>572.9</v>
      </c>
      <c r="E152" s="1">
        <v>0</v>
      </c>
      <c r="F152" s="1">
        <v>150</v>
      </c>
      <c r="G152" s="1">
        <v>422.9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15.95" customHeight="1" x14ac:dyDescent="0.25">
      <c r="A153" s="36"/>
      <c r="B153" s="36"/>
      <c r="C153" s="17" t="s">
        <v>18</v>
      </c>
      <c r="D153" s="9">
        <f t="shared" si="89"/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95" customHeight="1" x14ac:dyDescent="0.25">
      <c r="A154" s="34" t="s">
        <v>65</v>
      </c>
      <c r="B154" s="54" t="s">
        <v>34</v>
      </c>
      <c r="C154" s="16" t="s">
        <v>1</v>
      </c>
      <c r="D154" s="9">
        <f t="shared" si="89"/>
        <v>65985.02</v>
      </c>
      <c r="E154" s="1">
        <f>E155+E156+E158+E159</f>
        <v>32038.7</v>
      </c>
      <c r="F154" s="1">
        <f t="shared" ref="F154:O154" si="92">F155+F156+F158+F159</f>
        <v>33946.32</v>
      </c>
      <c r="G154" s="1">
        <f t="shared" si="92"/>
        <v>0</v>
      </c>
      <c r="H154" s="1">
        <f t="shared" si="92"/>
        <v>0</v>
      </c>
      <c r="I154" s="1">
        <f t="shared" si="92"/>
        <v>0</v>
      </c>
      <c r="J154" s="1">
        <f t="shared" si="92"/>
        <v>0</v>
      </c>
      <c r="K154" s="1">
        <f t="shared" si="92"/>
        <v>0</v>
      </c>
      <c r="L154" s="1">
        <f t="shared" si="92"/>
        <v>0</v>
      </c>
      <c r="M154" s="1">
        <f t="shared" si="92"/>
        <v>0</v>
      </c>
      <c r="N154" s="1">
        <f t="shared" si="92"/>
        <v>0</v>
      </c>
      <c r="O154" s="1">
        <f t="shared" si="92"/>
        <v>0</v>
      </c>
    </row>
    <row r="155" spans="1:15" ht="15.95" customHeight="1" x14ac:dyDescent="0.25">
      <c r="A155" s="36"/>
      <c r="B155" s="36"/>
      <c r="C155" s="17" t="s">
        <v>15</v>
      </c>
      <c r="D155" s="9">
        <f t="shared" si="89"/>
        <v>59603.82</v>
      </c>
      <c r="E155" s="1">
        <v>28396.400000000001</v>
      </c>
      <c r="F155" s="1">
        <v>31207.42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</row>
    <row r="156" spans="1:15" ht="15.95" customHeight="1" x14ac:dyDescent="0.25">
      <c r="A156" s="36"/>
      <c r="B156" s="36"/>
      <c r="C156" s="17" t="s">
        <v>129</v>
      </c>
      <c r="D156" s="9">
        <f t="shared" si="89"/>
        <v>1843</v>
      </c>
      <c r="E156" s="1">
        <v>1843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" customHeight="1" x14ac:dyDescent="0.25">
      <c r="A157" s="36"/>
      <c r="B157" s="36"/>
      <c r="C157" s="21" t="s">
        <v>127</v>
      </c>
      <c r="D157" s="9">
        <f t="shared" si="89"/>
        <v>190</v>
      </c>
      <c r="E157" s="1">
        <v>190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5.95" customHeight="1" x14ac:dyDescent="0.25">
      <c r="A158" s="36"/>
      <c r="B158" s="36"/>
      <c r="C158" s="17" t="s">
        <v>17</v>
      </c>
      <c r="D158" s="9">
        <f t="shared" si="89"/>
        <v>4538.2</v>
      </c>
      <c r="E158" s="1">
        <v>1799.3</v>
      </c>
      <c r="F158" s="1">
        <v>2738.9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</row>
    <row r="159" spans="1:15" ht="25.5" customHeight="1" x14ac:dyDescent="0.25">
      <c r="A159" s="36"/>
      <c r="B159" s="36"/>
      <c r="C159" s="17" t="s">
        <v>18</v>
      </c>
      <c r="D159" s="9">
        <f t="shared" si="89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00.5" customHeight="1" x14ac:dyDescent="0.2">
      <c r="A160" s="34" t="s">
        <v>66</v>
      </c>
      <c r="B160" s="41" t="s">
        <v>35</v>
      </c>
      <c r="C160" s="33" t="s">
        <v>1</v>
      </c>
      <c r="D160" s="9">
        <f t="shared" si="89"/>
        <v>3063.36</v>
      </c>
      <c r="E160" s="1">
        <f>SUM(E161:E164)</f>
        <v>907.1</v>
      </c>
      <c r="F160" s="1">
        <f t="shared" ref="F160:O160" si="93">SUM(F161:F164)</f>
        <v>2156.2600000000002</v>
      </c>
      <c r="G160" s="1">
        <f t="shared" si="93"/>
        <v>0</v>
      </c>
      <c r="H160" s="1">
        <f t="shared" si="93"/>
        <v>0</v>
      </c>
      <c r="I160" s="1">
        <f t="shared" si="93"/>
        <v>0</v>
      </c>
      <c r="J160" s="1">
        <f t="shared" si="93"/>
        <v>0</v>
      </c>
      <c r="K160" s="1">
        <f t="shared" si="93"/>
        <v>0</v>
      </c>
      <c r="L160" s="1">
        <f t="shared" si="93"/>
        <v>0</v>
      </c>
      <c r="M160" s="1">
        <f t="shared" si="93"/>
        <v>0</v>
      </c>
      <c r="N160" s="1">
        <f t="shared" si="93"/>
        <v>0</v>
      </c>
      <c r="O160" s="1">
        <f t="shared" si="93"/>
        <v>0</v>
      </c>
    </row>
    <row r="161" spans="1:15" ht="15.95" customHeight="1" x14ac:dyDescent="0.25">
      <c r="A161" s="36"/>
      <c r="B161" s="36"/>
      <c r="C161" s="17" t="s">
        <v>15</v>
      </c>
      <c r="D161" s="9">
        <f t="shared" si="89"/>
        <v>1136.6500000000001</v>
      </c>
      <c r="E161" s="1">
        <v>907.1</v>
      </c>
      <c r="F161" s="1">
        <v>229.55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</row>
    <row r="162" spans="1:15" ht="15.95" customHeight="1" x14ac:dyDescent="0.25">
      <c r="A162" s="36"/>
      <c r="B162" s="36"/>
      <c r="C162" s="17" t="s">
        <v>16</v>
      </c>
      <c r="D162" s="9">
        <f t="shared" si="89"/>
        <v>1826.71</v>
      </c>
      <c r="E162" s="1">
        <v>0</v>
      </c>
      <c r="F162" s="1">
        <v>1826.71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</row>
    <row r="163" spans="1:15" ht="15.95" customHeight="1" x14ac:dyDescent="0.25">
      <c r="A163" s="36"/>
      <c r="B163" s="36"/>
      <c r="C163" s="17" t="s">
        <v>17</v>
      </c>
      <c r="D163" s="9">
        <f t="shared" si="89"/>
        <v>100</v>
      </c>
      <c r="E163" s="1">
        <v>0</v>
      </c>
      <c r="F163" s="1">
        <v>100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5" ht="20.25" customHeight="1" x14ac:dyDescent="0.25">
      <c r="A164" s="36"/>
      <c r="B164" s="36"/>
      <c r="C164" s="17" t="s">
        <v>18</v>
      </c>
      <c r="D164" s="9">
        <f t="shared" si="89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5" ht="133.5" customHeight="1" x14ac:dyDescent="0.2">
      <c r="A165" s="34" t="s">
        <v>67</v>
      </c>
      <c r="B165" s="41" t="s">
        <v>36</v>
      </c>
      <c r="C165" s="33" t="s">
        <v>1</v>
      </c>
      <c r="D165" s="9">
        <f t="shared" si="89"/>
        <v>470.72</v>
      </c>
      <c r="E165" s="1">
        <f>SUM(E166:E169)</f>
        <v>0</v>
      </c>
      <c r="F165" s="1">
        <f t="shared" ref="F165:O165" si="94">SUM(F166:F169)</f>
        <v>470.72</v>
      </c>
      <c r="G165" s="1">
        <f t="shared" si="94"/>
        <v>0</v>
      </c>
      <c r="H165" s="1">
        <f t="shared" si="94"/>
        <v>0</v>
      </c>
      <c r="I165" s="1">
        <f t="shared" si="94"/>
        <v>0</v>
      </c>
      <c r="J165" s="1">
        <f t="shared" si="94"/>
        <v>0</v>
      </c>
      <c r="K165" s="1">
        <f t="shared" si="94"/>
        <v>0</v>
      </c>
      <c r="L165" s="1">
        <f t="shared" si="94"/>
        <v>0</v>
      </c>
      <c r="M165" s="1">
        <f t="shared" si="94"/>
        <v>0</v>
      </c>
      <c r="N165" s="1">
        <f t="shared" si="94"/>
        <v>0</v>
      </c>
      <c r="O165" s="1">
        <f t="shared" si="94"/>
        <v>0</v>
      </c>
    </row>
    <row r="166" spans="1:15" ht="15.95" customHeight="1" x14ac:dyDescent="0.25">
      <c r="A166" s="36"/>
      <c r="B166" s="36"/>
      <c r="C166" s="17" t="s">
        <v>15</v>
      </c>
      <c r="D166" s="9">
        <f t="shared" si="89"/>
        <v>370.72</v>
      </c>
      <c r="E166" s="1">
        <v>0</v>
      </c>
      <c r="F166" s="1">
        <v>370.72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5" ht="15.95" customHeight="1" x14ac:dyDescent="0.25">
      <c r="A167" s="36"/>
      <c r="B167" s="36"/>
      <c r="C167" s="17" t="s">
        <v>16</v>
      </c>
      <c r="D167" s="9">
        <f t="shared" si="89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5" ht="15.95" customHeight="1" x14ac:dyDescent="0.25">
      <c r="A168" s="36"/>
      <c r="B168" s="36"/>
      <c r="C168" s="17" t="s">
        <v>17</v>
      </c>
      <c r="D168" s="9">
        <f t="shared" si="89"/>
        <v>100</v>
      </c>
      <c r="E168" s="1">
        <v>0</v>
      </c>
      <c r="F168" s="1">
        <v>100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5" ht="15.95" customHeight="1" x14ac:dyDescent="0.2">
      <c r="A169" s="36"/>
      <c r="B169" s="36"/>
      <c r="C169" s="30" t="s">
        <v>18</v>
      </c>
      <c r="D169" s="9">
        <f t="shared" si="89"/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5" ht="63.75" customHeight="1" x14ac:dyDescent="0.2">
      <c r="A170" s="34" t="s">
        <v>68</v>
      </c>
      <c r="B170" s="41" t="s">
        <v>60</v>
      </c>
      <c r="C170" s="33" t="s">
        <v>1</v>
      </c>
      <c r="D170" s="9">
        <f>SUM(E170:O170)</f>
        <v>206092.87138</v>
      </c>
      <c r="E170" s="1">
        <f>SUM(E171:E174)</f>
        <v>0</v>
      </c>
      <c r="F170" s="1">
        <f>SUM(F171:F174)</f>
        <v>0</v>
      </c>
      <c r="G170" s="1">
        <f t="shared" ref="G170:O170" si="95">SUM(G171:G174)</f>
        <v>0</v>
      </c>
      <c r="H170" s="1">
        <f t="shared" si="95"/>
        <v>0</v>
      </c>
      <c r="I170" s="1">
        <f t="shared" si="95"/>
        <v>9473.7000000000007</v>
      </c>
      <c r="J170" s="1">
        <f t="shared" si="95"/>
        <v>91352.299469999998</v>
      </c>
      <c r="K170" s="1">
        <f t="shared" si="95"/>
        <v>65584.2</v>
      </c>
      <c r="L170" s="1">
        <f t="shared" si="95"/>
        <v>29060.54</v>
      </c>
      <c r="M170" s="1">
        <f t="shared" si="95"/>
        <v>7960.5319099999997</v>
      </c>
      <c r="N170" s="1">
        <f t="shared" si="95"/>
        <v>1330.7</v>
      </c>
      <c r="O170" s="1">
        <f t="shared" si="95"/>
        <v>1330.8999999999999</v>
      </c>
    </row>
    <row r="171" spans="1:15" ht="15.95" customHeight="1" x14ac:dyDescent="0.25">
      <c r="A171" s="36"/>
      <c r="B171" s="36"/>
      <c r="C171" s="17" t="s">
        <v>15</v>
      </c>
      <c r="D171" s="9">
        <f>SUM(E171:O171)</f>
        <v>0</v>
      </c>
      <c r="E171" s="9">
        <f>E176+E181+E186+E191+E196+E201+E206+E211+E216+E221+E226+E231+E236+E241+E246+E251+E256+E261</f>
        <v>0</v>
      </c>
      <c r="F171" s="9">
        <f>F176+F181+F186+F191+F196+F201+F206+F211+F216+F221+F226+F231+F236+F241+F246+F251+F256+F261</f>
        <v>0</v>
      </c>
      <c r="G171" s="9">
        <f>G176+G181+G186+G191+G196+G201+G206+G211+G216+G221+G226+G231+G236+G241+G246+G251+G256+G261</f>
        <v>0</v>
      </c>
      <c r="H171" s="9">
        <f t="shared" ref="H171:O171" si="96">H176+H181+H186+H191+H196+H201+H206+H211+H216+H221+H226+H231+H236+H241+H246+H251+H256+H261</f>
        <v>0</v>
      </c>
      <c r="I171" s="9">
        <f t="shared" si="96"/>
        <v>0</v>
      </c>
      <c r="J171" s="9">
        <f t="shared" si="96"/>
        <v>0</v>
      </c>
      <c r="K171" s="9">
        <f t="shared" si="96"/>
        <v>0</v>
      </c>
      <c r="L171" s="9">
        <f t="shared" si="96"/>
        <v>0</v>
      </c>
      <c r="M171" s="9">
        <f>M176+M181+M186+M191+M196+M201+M206+M211+M216+M221+M226+M231+M236+M241+M246+M251+M256+M261</f>
        <v>0</v>
      </c>
      <c r="N171" s="9">
        <f t="shared" si="96"/>
        <v>0</v>
      </c>
      <c r="O171" s="9">
        <f t="shared" si="96"/>
        <v>0</v>
      </c>
    </row>
    <row r="172" spans="1:15" ht="15.95" customHeight="1" x14ac:dyDescent="0.25">
      <c r="A172" s="36"/>
      <c r="B172" s="36"/>
      <c r="C172" s="17" t="s">
        <v>16</v>
      </c>
      <c r="D172" s="9">
        <f>SUM(E172:O172)</f>
        <v>182339.90882999997</v>
      </c>
      <c r="E172" s="9">
        <f>E177+E182+E187+E192+E197+E202+E207+E212+E217+E222+E227+E232+E237+E242+E247+E252+E257+E262</f>
        <v>0</v>
      </c>
      <c r="F172" s="9">
        <f t="shared" ref="F172:O174" si="97">F177+F182+F187+F192+F197+F202+F207+F212+F217+F222+F227+F232+F237+F242+F247+F252+F257+F262</f>
        <v>0</v>
      </c>
      <c r="G172" s="9">
        <f t="shared" si="97"/>
        <v>0</v>
      </c>
      <c r="H172" s="9">
        <f t="shared" si="97"/>
        <v>0</v>
      </c>
      <c r="I172" s="9">
        <f>I177+I182+I187+I192+I197+I202+I207+I212+I217+I222+I227+I232+I237+I242+I247+I252+I257+I262</f>
        <v>9000</v>
      </c>
      <c r="J172" s="9">
        <f>J177+J182+J187+J192+J197+J202+J207+J212+J217+J222+J227+J232+J237+J242+J247+J252+J257+J262</f>
        <v>85871.208839999992</v>
      </c>
      <c r="K172" s="9">
        <f t="shared" si="97"/>
        <v>61643.5</v>
      </c>
      <c r="L172" s="9">
        <f t="shared" si="97"/>
        <v>15840.3</v>
      </c>
      <c r="M172" s="9">
        <f t="shared" si="97"/>
        <v>7482.8999899999999</v>
      </c>
      <c r="N172" s="9">
        <f t="shared" si="97"/>
        <v>1250.9000000000001</v>
      </c>
      <c r="O172" s="9">
        <f t="shared" si="97"/>
        <v>1251.0999999999999</v>
      </c>
    </row>
    <row r="173" spans="1:15" ht="15.95" customHeight="1" x14ac:dyDescent="0.25">
      <c r="A173" s="36"/>
      <c r="B173" s="36"/>
      <c r="C173" s="17" t="s">
        <v>17</v>
      </c>
      <c r="D173" s="9">
        <f>SUM(E173:O173)</f>
        <v>23752.962549999997</v>
      </c>
      <c r="E173" s="9">
        <f>E178+E183+E188+E193+E198+E203+E208+E213+E218+E223+E228+E233+E238+E243+E248+E253+E258+E263</f>
        <v>0</v>
      </c>
      <c r="F173" s="9">
        <f t="shared" si="97"/>
        <v>0</v>
      </c>
      <c r="G173" s="9">
        <f>G178+G183+G188+G193+G198+G203+G208+G213+G218+G223+G228+G233+G238+G243+G248+G253+G258+G263</f>
        <v>0</v>
      </c>
      <c r="H173" s="9">
        <f t="shared" si="97"/>
        <v>0</v>
      </c>
      <c r="I173" s="9">
        <f t="shared" si="97"/>
        <v>473.7</v>
      </c>
      <c r="J173" s="9">
        <f t="shared" si="97"/>
        <v>5481.0906299999997</v>
      </c>
      <c r="K173" s="9">
        <f t="shared" si="97"/>
        <v>3940.6999999999994</v>
      </c>
      <c r="L173" s="9">
        <f t="shared" si="97"/>
        <v>13220.240000000002</v>
      </c>
      <c r="M173" s="9">
        <f>M178+M183+M188+M193+M198+M203+M208+M213+M218+M223+M228+M233+M238+M243+M248+M253+M258+M263</f>
        <v>477.63192000000004</v>
      </c>
      <c r="N173" s="9">
        <f>N178+N183+N188+N193+N198+N203+N208+N213+N218+N223+N228+N233+N238+N243+N248+N253+N258+N263</f>
        <v>79.8</v>
      </c>
      <c r="O173" s="9">
        <f t="shared" si="97"/>
        <v>79.8</v>
      </c>
    </row>
    <row r="174" spans="1:15" ht="15.95" customHeight="1" x14ac:dyDescent="0.2">
      <c r="A174" s="36"/>
      <c r="B174" s="36"/>
      <c r="C174" s="30" t="s">
        <v>18</v>
      </c>
      <c r="D174" s="9">
        <f>SUM(E174:O174)</f>
        <v>0</v>
      </c>
      <c r="E174" s="9">
        <f>E179+E184+E189+E194+E199+E204+E209+E214+E219+E224+E229+E234+E239+E244+E249+E254+E259+E264</f>
        <v>0</v>
      </c>
      <c r="F174" s="9">
        <f t="shared" si="97"/>
        <v>0</v>
      </c>
      <c r="G174" s="9">
        <f t="shared" si="97"/>
        <v>0</v>
      </c>
      <c r="H174" s="9">
        <f t="shared" si="97"/>
        <v>0</v>
      </c>
      <c r="I174" s="9">
        <f t="shared" si="97"/>
        <v>0</v>
      </c>
      <c r="J174" s="9">
        <f t="shared" si="97"/>
        <v>0</v>
      </c>
      <c r="K174" s="9">
        <f t="shared" si="97"/>
        <v>0</v>
      </c>
      <c r="L174" s="9">
        <f t="shared" si="97"/>
        <v>0</v>
      </c>
      <c r="M174" s="9">
        <f t="shared" si="97"/>
        <v>0</v>
      </c>
      <c r="N174" s="9">
        <f t="shared" si="97"/>
        <v>0</v>
      </c>
      <c r="O174" s="9">
        <f>O179+O184+O189+O194+O199+O204+O209+O214+O219+O224+O229+O234+O239+O244+O249+O254+O259+O264</f>
        <v>0</v>
      </c>
    </row>
    <row r="175" spans="1:15" ht="51.75" customHeight="1" x14ac:dyDescent="0.2">
      <c r="A175" s="34" t="s">
        <v>69</v>
      </c>
      <c r="B175" s="41" t="s">
        <v>91</v>
      </c>
      <c r="C175" s="30" t="s">
        <v>1</v>
      </c>
      <c r="D175" s="9">
        <f t="shared" si="89"/>
        <v>36835.778569999995</v>
      </c>
      <c r="E175" s="1">
        <f>SUM(E176:E179)</f>
        <v>0</v>
      </c>
      <c r="F175" s="1">
        <f t="shared" ref="F175:O175" si="98">SUM(F176:F179)</f>
        <v>0</v>
      </c>
      <c r="G175" s="1">
        <f t="shared" si="98"/>
        <v>0</v>
      </c>
      <c r="H175" s="1">
        <f t="shared" si="98"/>
        <v>0</v>
      </c>
      <c r="I175" s="1">
        <f t="shared" si="98"/>
        <v>9473.7000000000007</v>
      </c>
      <c r="J175" s="1">
        <f t="shared" si="98"/>
        <v>27362.078569999998</v>
      </c>
      <c r="K175" s="1">
        <f t="shared" si="98"/>
        <v>0</v>
      </c>
      <c r="L175" s="1">
        <f t="shared" si="98"/>
        <v>0</v>
      </c>
      <c r="M175" s="1">
        <f t="shared" si="98"/>
        <v>0</v>
      </c>
      <c r="N175" s="1">
        <f t="shared" si="98"/>
        <v>0</v>
      </c>
      <c r="O175" s="1">
        <f t="shared" si="98"/>
        <v>0</v>
      </c>
    </row>
    <row r="176" spans="1:15" ht="15.95" customHeight="1" x14ac:dyDescent="0.25">
      <c r="A176" s="36"/>
      <c r="B176" s="36"/>
      <c r="C176" s="17" t="s">
        <v>15</v>
      </c>
      <c r="D176" s="9">
        <f t="shared" ref="D176:D239" si="99">SUM(E176:O176)</f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95" customHeight="1" x14ac:dyDescent="0.25">
      <c r="A177" s="36"/>
      <c r="B177" s="36"/>
      <c r="C177" s="17" t="s">
        <v>16</v>
      </c>
      <c r="D177" s="9">
        <f t="shared" si="99"/>
        <v>34720.35385</v>
      </c>
      <c r="E177" s="1">
        <v>0</v>
      </c>
      <c r="F177" s="1">
        <v>0</v>
      </c>
      <c r="G177" s="1">
        <v>0</v>
      </c>
      <c r="H177" s="1">
        <v>0</v>
      </c>
      <c r="I177" s="1">
        <v>9000</v>
      </c>
      <c r="J177" s="1">
        <v>25720.35385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15.95" customHeight="1" x14ac:dyDescent="0.25">
      <c r="A178" s="36"/>
      <c r="B178" s="36"/>
      <c r="C178" s="17" t="s">
        <v>17</v>
      </c>
      <c r="D178" s="9">
        <f t="shared" si="99"/>
        <v>2115.42472</v>
      </c>
      <c r="E178" s="1">
        <v>0</v>
      </c>
      <c r="F178" s="1">
        <v>0</v>
      </c>
      <c r="G178" s="1">
        <v>0</v>
      </c>
      <c r="H178" s="1">
        <v>0</v>
      </c>
      <c r="I178" s="1">
        <v>473.7</v>
      </c>
      <c r="J178" s="1">
        <v>1641.7247199999999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15.95" customHeight="1" x14ac:dyDescent="0.2">
      <c r="A179" s="36"/>
      <c r="B179" s="36"/>
      <c r="C179" s="30" t="s">
        <v>18</v>
      </c>
      <c r="D179" s="9">
        <f t="shared" si="99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5" ht="15.95" customHeight="1" x14ac:dyDescent="0.2">
      <c r="A180" s="34" t="s">
        <v>70</v>
      </c>
      <c r="B180" s="41" t="s">
        <v>90</v>
      </c>
      <c r="C180" s="30" t="s">
        <v>1</v>
      </c>
      <c r="D180" s="9">
        <f t="shared" si="99"/>
        <v>5946.38364</v>
      </c>
      <c r="E180" s="1">
        <f>SUM(E181:E184)</f>
        <v>0</v>
      </c>
      <c r="F180" s="1">
        <f t="shared" ref="F180:O180" si="100">SUM(F181:F184)</f>
        <v>0</v>
      </c>
      <c r="G180" s="1">
        <f t="shared" si="100"/>
        <v>0</v>
      </c>
      <c r="H180" s="1">
        <f t="shared" si="100"/>
        <v>0</v>
      </c>
      <c r="I180" s="1">
        <f t="shared" si="100"/>
        <v>0</v>
      </c>
      <c r="J180" s="1">
        <f t="shared" si="100"/>
        <v>5946.38364</v>
      </c>
      <c r="K180" s="1">
        <f t="shared" si="100"/>
        <v>0</v>
      </c>
      <c r="L180" s="1">
        <f t="shared" si="100"/>
        <v>0</v>
      </c>
      <c r="M180" s="1">
        <f t="shared" si="100"/>
        <v>0</v>
      </c>
      <c r="N180" s="1">
        <f t="shared" si="100"/>
        <v>0</v>
      </c>
      <c r="O180" s="1">
        <f t="shared" si="100"/>
        <v>0</v>
      </c>
    </row>
    <row r="181" spans="1:15" ht="15.95" customHeight="1" x14ac:dyDescent="0.25">
      <c r="A181" s="36"/>
      <c r="B181" s="36"/>
      <c r="C181" s="17" t="s">
        <v>15</v>
      </c>
      <c r="D181" s="9">
        <f t="shared" si="99"/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5" ht="15.95" customHeight="1" x14ac:dyDescent="0.25">
      <c r="A182" s="36"/>
      <c r="B182" s="36"/>
      <c r="C182" s="17" t="s">
        <v>16</v>
      </c>
      <c r="D182" s="9">
        <f t="shared" si="99"/>
        <v>5589.6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5589.6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95" customHeight="1" x14ac:dyDescent="0.25">
      <c r="A183" s="36"/>
      <c r="B183" s="36"/>
      <c r="C183" s="17" t="s">
        <v>17</v>
      </c>
      <c r="D183" s="9">
        <f t="shared" si="99"/>
        <v>356.78363999999999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356.78363999999999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95" customHeight="1" x14ac:dyDescent="0.2">
      <c r="A184" s="36"/>
      <c r="B184" s="36"/>
      <c r="C184" s="30" t="s">
        <v>18</v>
      </c>
      <c r="D184" s="9">
        <f t="shared" si="99"/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5" ht="15.95" customHeight="1" x14ac:dyDescent="0.2">
      <c r="A185" s="34" t="s">
        <v>87</v>
      </c>
      <c r="B185" s="41" t="s">
        <v>88</v>
      </c>
      <c r="C185" s="30" t="s">
        <v>1</v>
      </c>
      <c r="D185" s="9">
        <f t="shared" si="99"/>
        <v>10289.047860000001</v>
      </c>
      <c r="E185" s="1">
        <f>SUM(E186:E189)</f>
        <v>0</v>
      </c>
      <c r="F185" s="1">
        <f t="shared" ref="F185:O185" si="101">SUM(F186:F189)</f>
        <v>0</v>
      </c>
      <c r="G185" s="1">
        <f t="shared" si="101"/>
        <v>0</v>
      </c>
      <c r="H185" s="1">
        <f t="shared" si="101"/>
        <v>0</v>
      </c>
      <c r="I185" s="1">
        <f t="shared" si="101"/>
        <v>0</v>
      </c>
      <c r="J185" s="1">
        <f t="shared" si="101"/>
        <v>10289.047860000001</v>
      </c>
      <c r="K185" s="1">
        <f t="shared" si="101"/>
        <v>0</v>
      </c>
      <c r="L185" s="1">
        <f t="shared" si="101"/>
        <v>0</v>
      </c>
      <c r="M185" s="1">
        <f t="shared" si="101"/>
        <v>0</v>
      </c>
      <c r="N185" s="1">
        <f t="shared" si="101"/>
        <v>0</v>
      </c>
      <c r="O185" s="1">
        <f t="shared" si="101"/>
        <v>0</v>
      </c>
    </row>
    <row r="186" spans="1:15" ht="15.95" customHeight="1" x14ac:dyDescent="0.2">
      <c r="A186" s="36"/>
      <c r="B186" s="36"/>
      <c r="C186" s="30" t="s">
        <v>15</v>
      </c>
      <c r="D186" s="9">
        <f t="shared" si="99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5" ht="15.95" customHeight="1" x14ac:dyDescent="0.2">
      <c r="A187" s="36"/>
      <c r="B187" s="36"/>
      <c r="C187" s="30" t="s">
        <v>16</v>
      </c>
      <c r="D187" s="9">
        <f t="shared" si="99"/>
        <v>9671.7049900000002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9671.7049900000002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95" customHeight="1" x14ac:dyDescent="0.2">
      <c r="A188" s="36"/>
      <c r="B188" s="36"/>
      <c r="C188" s="30" t="s">
        <v>17</v>
      </c>
      <c r="D188" s="9">
        <f t="shared" si="99"/>
        <v>617.34286999999995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617.34286999999995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95" customHeight="1" x14ac:dyDescent="0.2">
      <c r="A189" s="36"/>
      <c r="B189" s="36"/>
      <c r="C189" s="30" t="s">
        <v>18</v>
      </c>
      <c r="D189" s="9">
        <f t="shared" si="99"/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50.25" customHeight="1" x14ac:dyDescent="0.2">
      <c r="A190" s="34" t="s">
        <v>92</v>
      </c>
      <c r="B190" s="41" t="s">
        <v>97</v>
      </c>
      <c r="C190" s="30" t="s">
        <v>1</v>
      </c>
      <c r="D190" s="9">
        <f t="shared" si="99"/>
        <v>5577.1260000000002</v>
      </c>
      <c r="E190" s="1">
        <f>SUM(E191:E194)</f>
        <v>0</v>
      </c>
      <c r="F190" s="1">
        <f t="shared" ref="F190:O190" si="102">SUM(F191:F194)</f>
        <v>0</v>
      </c>
      <c r="G190" s="1">
        <f t="shared" si="102"/>
        <v>0</v>
      </c>
      <c r="H190" s="1">
        <f t="shared" si="102"/>
        <v>0</v>
      </c>
      <c r="I190" s="1">
        <f t="shared" si="102"/>
        <v>0</v>
      </c>
      <c r="J190" s="1">
        <f t="shared" si="102"/>
        <v>5577.1260000000002</v>
      </c>
      <c r="K190" s="1">
        <f t="shared" si="102"/>
        <v>0</v>
      </c>
      <c r="L190" s="1">
        <f t="shared" si="102"/>
        <v>0</v>
      </c>
      <c r="M190" s="1">
        <f t="shared" si="102"/>
        <v>0</v>
      </c>
      <c r="N190" s="1">
        <f t="shared" si="102"/>
        <v>0</v>
      </c>
      <c r="O190" s="1">
        <f t="shared" si="102"/>
        <v>0</v>
      </c>
    </row>
    <row r="191" spans="1:15" ht="15.95" customHeight="1" x14ac:dyDescent="0.2">
      <c r="A191" s="36"/>
      <c r="B191" s="36"/>
      <c r="C191" s="30" t="s">
        <v>15</v>
      </c>
      <c r="D191" s="9">
        <f t="shared" si="99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5" ht="15.95" customHeight="1" x14ac:dyDescent="0.2">
      <c r="A192" s="36"/>
      <c r="B192" s="36"/>
      <c r="C192" s="30" t="s">
        <v>16</v>
      </c>
      <c r="D192" s="9">
        <f t="shared" si="99"/>
        <v>5242.5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5242.5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15" ht="15.95" customHeight="1" x14ac:dyDescent="0.2">
      <c r="A193" s="36"/>
      <c r="B193" s="36"/>
      <c r="C193" s="30" t="s">
        <v>17</v>
      </c>
      <c r="D193" s="9">
        <f t="shared" si="99"/>
        <v>334.62599999999998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334.62599999999998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15" ht="15.95" customHeight="1" x14ac:dyDescent="0.2">
      <c r="A194" s="36"/>
      <c r="B194" s="36"/>
      <c r="C194" s="30" t="s">
        <v>18</v>
      </c>
      <c r="D194" s="9">
        <f t="shared" si="99"/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15" ht="52.5" customHeight="1" x14ac:dyDescent="0.2">
      <c r="A195" s="34" t="s">
        <v>93</v>
      </c>
      <c r="B195" s="41" t="s">
        <v>98</v>
      </c>
      <c r="C195" s="30" t="s">
        <v>1</v>
      </c>
      <c r="D195" s="9">
        <f t="shared" si="99"/>
        <v>2273.0841999999998</v>
      </c>
      <c r="E195" s="1">
        <f>SUM(E196:E199)</f>
        <v>0</v>
      </c>
      <c r="F195" s="1">
        <f t="shared" ref="F195:O195" si="103">SUM(F196:F199)</f>
        <v>0</v>
      </c>
      <c r="G195" s="1">
        <f t="shared" si="103"/>
        <v>0</v>
      </c>
      <c r="H195" s="1">
        <f t="shared" si="103"/>
        <v>0</v>
      </c>
      <c r="I195" s="1">
        <f t="shared" si="103"/>
        <v>0</v>
      </c>
      <c r="J195" s="1">
        <f t="shared" si="103"/>
        <v>2273.0841999999998</v>
      </c>
      <c r="K195" s="1">
        <f t="shared" si="103"/>
        <v>0</v>
      </c>
      <c r="L195" s="1">
        <f t="shared" si="103"/>
        <v>0</v>
      </c>
      <c r="M195" s="1">
        <f t="shared" si="103"/>
        <v>0</v>
      </c>
      <c r="N195" s="1">
        <f t="shared" si="103"/>
        <v>0</v>
      </c>
      <c r="O195" s="1">
        <f t="shared" si="103"/>
        <v>0</v>
      </c>
    </row>
    <row r="196" spans="1:15" ht="15.95" customHeight="1" x14ac:dyDescent="0.2">
      <c r="A196" s="36"/>
      <c r="B196" s="36"/>
      <c r="C196" s="30" t="s">
        <v>15</v>
      </c>
      <c r="D196" s="9">
        <f t="shared" si="99"/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15" ht="15.95" customHeight="1" x14ac:dyDescent="0.2">
      <c r="A197" s="36"/>
      <c r="B197" s="36"/>
      <c r="C197" s="30" t="s">
        <v>16</v>
      </c>
      <c r="D197" s="9">
        <f t="shared" si="99"/>
        <v>2136.6999999999998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2136.6999999999998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15" ht="15.95" customHeight="1" x14ac:dyDescent="0.2">
      <c r="A198" s="36"/>
      <c r="B198" s="36"/>
      <c r="C198" s="30" t="s">
        <v>17</v>
      </c>
      <c r="D198" s="9">
        <f t="shared" si="99"/>
        <v>136.38419999999999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136.38419999999999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15" ht="15.95" customHeight="1" x14ac:dyDescent="0.2">
      <c r="A199" s="36"/>
      <c r="B199" s="36"/>
      <c r="C199" s="30" t="s">
        <v>18</v>
      </c>
      <c r="D199" s="9">
        <f t="shared" si="99"/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15" ht="33.75" customHeight="1" x14ac:dyDescent="0.2">
      <c r="A200" s="34" t="s">
        <v>94</v>
      </c>
      <c r="B200" s="41" t="s">
        <v>99</v>
      </c>
      <c r="C200" s="30" t="s">
        <v>1</v>
      </c>
      <c r="D200" s="9">
        <f t="shared" si="99"/>
        <v>6400</v>
      </c>
      <c r="E200" s="1">
        <f>SUM(E201:E204)</f>
        <v>0</v>
      </c>
      <c r="F200" s="1">
        <f t="shared" ref="F200:O200" si="104">SUM(F201:F204)</f>
        <v>0</v>
      </c>
      <c r="G200" s="1">
        <f t="shared" si="104"/>
        <v>0</v>
      </c>
      <c r="H200" s="1">
        <f t="shared" si="104"/>
        <v>0</v>
      </c>
      <c r="I200" s="1">
        <f t="shared" si="104"/>
        <v>0</v>
      </c>
      <c r="J200" s="1">
        <f t="shared" si="104"/>
        <v>6400</v>
      </c>
      <c r="K200" s="1">
        <f t="shared" si="104"/>
        <v>0</v>
      </c>
      <c r="L200" s="1">
        <f t="shared" si="104"/>
        <v>0</v>
      </c>
      <c r="M200" s="1">
        <f t="shared" si="104"/>
        <v>0</v>
      </c>
      <c r="N200" s="1">
        <f t="shared" si="104"/>
        <v>0</v>
      </c>
      <c r="O200" s="1">
        <f t="shared" si="104"/>
        <v>0</v>
      </c>
    </row>
    <row r="201" spans="1:15" ht="15.95" customHeight="1" x14ac:dyDescent="0.2">
      <c r="A201" s="36"/>
      <c r="B201" s="36"/>
      <c r="C201" s="30" t="s">
        <v>15</v>
      </c>
      <c r="D201" s="9">
        <f t="shared" si="99"/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</row>
    <row r="202" spans="1:15" ht="15.95" customHeight="1" x14ac:dyDescent="0.2">
      <c r="A202" s="36"/>
      <c r="B202" s="36"/>
      <c r="C202" s="30" t="s">
        <v>16</v>
      </c>
      <c r="D202" s="9">
        <f t="shared" si="99"/>
        <v>6016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6016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15" ht="15.95" customHeight="1" x14ac:dyDescent="0.2">
      <c r="A203" s="36"/>
      <c r="B203" s="36"/>
      <c r="C203" s="30" t="s">
        <v>17</v>
      </c>
      <c r="D203" s="9">
        <f t="shared" si="99"/>
        <v>384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384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5" ht="15.95" customHeight="1" x14ac:dyDescent="0.2">
      <c r="A204" s="36"/>
      <c r="B204" s="36"/>
      <c r="C204" s="30" t="s">
        <v>18</v>
      </c>
      <c r="D204" s="9">
        <f t="shared" si="99"/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15" ht="65.25" customHeight="1" x14ac:dyDescent="0.2">
      <c r="A205" s="34" t="s">
        <v>95</v>
      </c>
      <c r="B205" s="41" t="s">
        <v>100</v>
      </c>
      <c r="C205" s="30" t="s">
        <v>1</v>
      </c>
      <c r="D205" s="9">
        <f t="shared" si="99"/>
        <v>10050.9</v>
      </c>
      <c r="E205" s="1">
        <f>SUM(E206:E209)</f>
        <v>0</v>
      </c>
      <c r="F205" s="1">
        <f t="shared" ref="F205:O205" si="105">SUM(F206:F209)</f>
        <v>0</v>
      </c>
      <c r="G205" s="1">
        <f t="shared" si="105"/>
        <v>0</v>
      </c>
      <c r="H205" s="1">
        <f t="shared" si="105"/>
        <v>0</v>
      </c>
      <c r="I205" s="1">
        <f t="shared" si="105"/>
        <v>0</v>
      </c>
      <c r="J205" s="1">
        <f t="shared" si="105"/>
        <v>10050.9</v>
      </c>
      <c r="K205" s="1">
        <f t="shared" si="105"/>
        <v>0</v>
      </c>
      <c r="L205" s="1">
        <f t="shared" si="105"/>
        <v>0</v>
      </c>
      <c r="M205" s="1">
        <f t="shared" si="105"/>
        <v>0</v>
      </c>
      <c r="N205" s="1">
        <f t="shared" si="105"/>
        <v>0</v>
      </c>
      <c r="O205" s="1">
        <f t="shared" si="105"/>
        <v>0</v>
      </c>
    </row>
    <row r="206" spans="1:15" ht="15.95" customHeight="1" x14ac:dyDescent="0.2">
      <c r="A206" s="36"/>
      <c r="B206" s="36"/>
      <c r="C206" s="30" t="s">
        <v>15</v>
      </c>
      <c r="D206" s="9">
        <f t="shared" si="99"/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</row>
    <row r="207" spans="1:15" ht="15.95" customHeight="1" x14ac:dyDescent="0.2">
      <c r="A207" s="36"/>
      <c r="B207" s="36"/>
      <c r="C207" s="30" t="s">
        <v>16</v>
      </c>
      <c r="D207" s="9">
        <f t="shared" si="99"/>
        <v>9447.9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9447.9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15" ht="15.95" customHeight="1" x14ac:dyDescent="0.2">
      <c r="A208" s="36"/>
      <c r="B208" s="36"/>
      <c r="C208" s="30" t="s">
        <v>17</v>
      </c>
      <c r="D208" s="9">
        <f t="shared" si="99"/>
        <v>603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603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5" ht="15.95" customHeight="1" x14ac:dyDescent="0.2">
      <c r="A209" s="36"/>
      <c r="B209" s="36"/>
      <c r="C209" s="30" t="s">
        <v>18</v>
      </c>
      <c r="D209" s="9">
        <f t="shared" si="99"/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5" ht="35.25" customHeight="1" x14ac:dyDescent="0.2">
      <c r="A210" s="34" t="s">
        <v>96</v>
      </c>
      <c r="B210" s="41" t="s">
        <v>101</v>
      </c>
      <c r="C210" s="30" t="s">
        <v>1</v>
      </c>
      <c r="D210" s="9">
        <f t="shared" si="99"/>
        <v>6153.5106000000005</v>
      </c>
      <c r="E210" s="1">
        <f>SUM(E211:E214)</f>
        <v>0</v>
      </c>
      <c r="F210" s="1">
        <f t="shared" ref="F210:O210" si="106">SUM(F211:F214)</f>
        <v>0</v>
      </c>
      <c r="G210" s="1">
        <f t="shared" si="106"/>
        <v>0</v>
      </c>
      <c r="H210" s="1">
        <f t="shared" si="106"/>
        <v>0</v>
      </c>
      <c r="I210" s="1">
        <f t="shared" si="106"/>
        <v>0</v>
      </c>
      <c r="J210" s="1">
        <f t="shared" si="106"/>
        <v>6153.5106000000005</v>
      </c>
      <c r="K210" s="1">
        <f t="shared" si="106"/>
        <v>0</v>
      </c>
      <c r="L210" s="1">
        <f t="shared" si="106"/>
        <v>0</v>
      </c>
      <c r="M210" s="1">
        <f t="shared" si="106"/>
        <v>0</v>
      </c>
      <c r="N210" s="1">
        <f t="shared" si="106"/>
        <v>0</v>
      </c>
      <c r="O210" s="1">
        <f t="shared" si="106"/>
        <v>0</v>
      </c>
    </row>
    <row r="211" spans="1:15" ht="15.95" customHeight="1" x14ac:dyDescent="0.2">
      <c r="A211" s="36"/>
      <c r="B211" s="36"/>
      <c r="C211" s="30" t="s">
        <v>15</v>
      </c>
      <c r="D211" s="9">
        <f t="shared" si="99"/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</row>
    <row r="212" spans="1:15" ht="15.95" customHeight="1" x14ac:dyDescent="0.2">
      <c r="A212" s="36"/>
      <c r="B212" s="36"/>
      <c r="C212" s="30" t="s">
        <v>16</v>
      </c>
      <c r="D212" s="9">
        <f t="shared" si="99"/>
        <v>5784.3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5784.3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ht="15.95" customHeight="1" x14ac:dyDescent="0.2">
      <c r="A213" s="36"/>
      <c r="B213" s="36"/>
      <c r="C213" s="30" t="s">
        <v>17</v>
      </c>
      <c r="D213" s="9">
        <f t="shared" si="99"/>
        <v>369.2106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369.2106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5" ht="15.95" customHeight="1" x14ac:dyDescent="0.2">
      <c r="A214" s="36"/>
      <c r="B214" s="36"/>
      <c r="C214" s="30" t="s">
        <v>18</v>
      </c>
      <c r="D214" s="9">
        <f t="shared" si="99"/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</row>
    <row r="215" spans="1:15" ht="35.25" customHeight="1" x14ac:dyDescent="0.2">
      <c r="A215" s="34" t="s">
        <v>102</v>
      </c>
      <c r="B215" s="41" t="s">
        <v>103</v>
      </c>
      <c r="C215" s="30" t="s">
        <v>1</v>
      </c>
      <c r="D215" s="9">
        <f t="shared" si="99"/>
        <v>3393.3516</v>
      </c>
      <c r="E215" s="1">
        <f>SUM(E216:E219)</f>
        <v>0</v>
      </c>
      <c r="F215" s="1">
        <f t="shared" ref="F215:O215" si="107">SUM(F216:F219)</f>
        <v>0</v>
      </c>
      <c r="G215" s="1">
        <f t="shared" si="107"/>
        <v>0</v>
      </c>
      <c r="H215" s="1">
        <f t="shared" si="107"/>
        <v>0</v>
      </c>
      <c r="I215" s="1">
        <f t="shared" si="107"/>
        <v>0</v>
      </c>
      <c r="J215" s="1">
        <f t="shared" si="107"/>
        <v>3393.3516</v>
      </c>
      <c r="K215" s="1">
        <f t="shared" si="107"/>
        <v>0</v>
      </c>
      <c r="L215" s="1">
        <f t="shared" si="107"/>
        <v>0</v>
      </c>
      <c r="M215" s="1">
        <f t="shared" si="107"/>
        <v>0</v>
      </c>
      <c r="N215" s="1">
        <f t="shared" si="107"/>
        <v>0</v>
      </c>
      <c r="O215" s="1">
        <f t="shared" si="107"/>
        <v>0</v>
      </c>
    </row>
    <row r="216" spans="1:15" ht="15.95" customHeight="1" x14ac:dyDescent="0.2">
      <c r="A216" s="36"/>
      <c r="B216" s="36"/>
      <c r="C216" s="30" t="s">
        <v>15</v>
      </c>
      <c r="D216" s="9">
        <f t="shared" si="99"/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</row>
    <row r="217" spans="1:15" ht="15.95" customHeight="1" x14ac:dyDescent="0.2">
      <c r="A217" s="36"/>
      <c r="B217" s="36"/>
      <c r="C217" s="30" t="s">
        <v>16</v>
      </c>
      <c r="D217" s="9">
        <f t="shared" si="99"/>
        <v>3189.75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3189.75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5" ht="15.95" customHeight="1" x14ac:dyDescent="0.2">
      <c r="A218" s="36"/>
      <c r="B218" s="36"/>
      <c r="C218" s="30" t="s">
        <v>17</v>
      </c>
      <c r="D218" s="9">
        <f t="shared" si="99"/>
        <v>203.60159999999999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203.60159999999999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5" ht="15.95" customHeight="1" x14ac:dyDescent="0.2">
      <c r="A219" s="36"/>
      <c r="B219" s="36"/>
      <c r="C219" s="30" t="s">
        <v>18</v>
      </c>
      <c r="D219" s="9">
        <f t="shared" si="99"/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5" ht="51" customHeight="1" x14ac:dyDescent="0.2">
      <c r="A220" s="34" t="s">
        <v>104</v>
      </c>
      <c r="B220" s="41" t="s">
        <v>105</v>
      </c>
      <c r="C220" s="30" t="s">
        <v>1</v>
      </c>
      <c r="D220" s="9">
        <f t="shared" si="99"/>
        <v>181.917</v>
      </c>
      <c r="E220" s="1">
        <f>SUM(E221:E224)</f>
        <v>0</v>
      </c>
      <c r="F220" s="1">
        <f t="shared" ref="F220:O220" si="108">SUM(F221:F224)</f>
        <v>0</v>
      </c>
      <c r="G220" s="1">
        <f t="shared" si="108"/>
        <v>0</v>
      </c>
      <c r="H220" s="1">
        <f t="shared" si="108"/>
        <v>0</v>
      </c>
      <c r="I220" s="1">
        <f t="shared" si="108"/>
        <v>0</v>
      </c>
      <c r="J220" s="1">
        <f t="shared" si="108"/>
        <v>181.917</v>
      </c>
      <c r="K220" s="1">
        <f t="shared" si="108"/>
        <v>0</v>
      </c>
      <c r="L220" s="1">
        <f t="shared" si="108"/>
        <v>0</v>
      </c>
      <c r="M220" s="1">
        <f t="shared" si="108"/>
        <v>0</v>
      </c>
      <c r="N220" s="1">
        <f t="shared" si="108"/>
        <v>0</v>
      </c>
      <c r="O220" s="1">
        <f t="shared" si="108"/>
        <v>0</v>
      </c>
    </row>
    <row r="221" spans="1:15" ht="15.95" customHeight="1" x14ac:dyDescent="0.2">
      <c r="A221" s="36"/>
      <c r="B221" s="36"/>
      <c r="C221" s="30" t="s">
        <v>15</v>
      </c>
      <c r="D221" s="9">
        <f t="shared" si="99"/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</row>
    <row r="222" spans="1:15" ht="15.95" customHeight="1" x14ac:dyDescent="0.2">
      <c r="A222" s="36"/>
      <c r="B222" s="36"/>
      <c r="C222" s="30" t="s">
        <v>16</v>
      </c>
      <c r="D222" s="9">
        <f t="shared" si="99"/>
        <v>171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171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5" ht="15.95" customHeight="1" x14ac:dyDescent="0.2">
      <c r="A223" s="36"/>
      <c r="B223" s="36"/>
      <c r="C223" s="30" t="s">
        <v>17</v>
      </c>
      <c r="D223" s="9">
        <f t="shared" si="99"/>
        <v>10.917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10.917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5" ht="15.95" customHeight="1" x14ac:dyDescent="0.2">
      <c r="A224" s="36"/>
      <c r="B224" s="36"/>
      <c r="C224" s="30" t="s">
        <v>18</v>
      </c>
      <c r="D224" s="9">
        <f t="shared" si="99"/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15" ht="162" customHeight="1" x14ac:dyDescent="0.2">
      <c r="A225" s="34" t="s">
        <v>106</v>
      </c>
      <c r="B225" s="41" t="s">
        <v>109</v>
      </c>
      <c r="C225" s="30" t="s">
        <v>1</v>
      </c>
      <c r="D225" s="9">
        <f t="shared" si="99"/>
        <v>5109.3</v>
      </c>
      <c r="E225" s="1">
        <f>SUM(E226:E229)</f>
        <v>0</v>
      </c>
      <c r="F225" s="1">
        <f t="shared" ref="F225:O225" si="109">SUM(F226:F229)</f>
        <v>0</v>
      </c>
      <c r="G225" s="1">
        <f t="shared" si="109"/>
        <v>0</v>
      </c>
      <c r="H225" s="1">
        <f t="shared" si="109"/>
        <v>0</v>
      </c>
      <c r="I225" s="1">
        <f t="shared" si="109"/>
        <v>0</v>
      </c>
      <c r="J225" s="1">
        <f t="shared" si="109"/>
        <v>1724.9</v>
      </c>
      <c r="K225" s="1">
        <f t="shared" si="109"/>
        <v>3384.4</v>
      </c>
      <c r="L225" s="1">
        <f t="shared" si="109"/>
        <v>0</v>
      </c>
      <c r="M225" s="1">
        <f t="shared" si="109"/>
        <v>0</v>
      </c>
      <c r="N225" s="1">
        <f t="shared" si="109"/>
        <v>0</v>
      </c>
      <c r="O225" s="1">
        <f t="shared" si="109"/>
        <v>0</v>
      </c>
    </row>
    <row r="226" spans="1:15" ht="15.95" customHeight="1" x14ac:dyDescent="0.2">
      <c r="A226" s="36"/>
      <c r="B226" s="36"/>
      <c r="C226" s="30" t="s">
        <v>15</v>
      </c>
      <c r="D226" s="9">
        <f t="shared" si="99"/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</row>
    <row r="227" spans="1:15" ht="15.95" customHeight="1" x14ac:dyDescent="0.2">
      <c r="A227" s="36"/>
      <c r="B227" s="36"/>
      <c r="C227" s="30" t="s">
        <v>16</v>
      </c>
      <c r="D227" s="9">
        <f t="shared" si="99"/>
        <v>4802.7000000000007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1621.4</v>
      </c>
      <c r="K227" s="1">
        <v>3181.3</v>
      </c>
      <c r="L227" s="1">
        <v>0</v>
      </c>
      <c r="M227" s="1">
        <v>0</v>
      </c>
      <c r="N227" s="1">
        <v>0</v>
      </c>
      <c r="O227" s="1">
        <v>0</v>
      </c>
    </row>
    <row r="228" spans="1:15" ht="15.95" customHeight="1" x14ac:dyDescent="0.2">
      <c r="A228" s="36"/>
      <c r="B228" s="36"/>
      <c r="C228" s="30" t="s">
        <v>17</v>
      </c>
      <c r="D228" s="9">
        <f t="shared" si="99"/>
        <v>306.60000000000002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103.5</v>
      </c>
      <c r="K228" s="1">
        <v>203.1</v>
      </c>
      <c r="L228" s="1">
        <v>0</v>
      </c>
      <c r="M228" s="1">
        <v>0</v>
      </c>
      <c r="N228" s="1">
        <v>0</v>
      </c>
      <c r="O228" s="1">
        <v>0</v>
      </c>
    </row>
    <row r="229" spans="1:15" ht="38.25" customHeight="1" x14ac:dyDescent="0.2">
      <c r="A229" s="36"/>
      <c r="B229" s="36"/>
      <c r="C229" s="30" t="s">
        <v>18</v>
      </c>
      <c r="D229" s="9">
        <f t="shared" si="99"/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ht="15.95" customHeight="1" x14ac:dyDescent="0.2">
      <c r="A230" s="34" t="s">
        <v>107</v>
      </c>
      <c r="B230" s="41" t="s">
        <v>108</v>
      </c>
      <c r="C230" s="30" t="s">
        <v>1</v>
      </c>
      <c r="D230" s="9">
        <f t="shared" si="99"/>
        <v>13000</v>
      </c>
      <c r="E230" s="1">
        <f>SUM(E231:E234)</f>
        <v>0</v>
      </c>
      <c r="F230" s="1">
        <f t="shared" ref="F230:O230" si="110">SUM(F231:F234)</f>
        <v>0</v>
      </c>
      <c r="G230" s="1">
        <f t="shared" si="110"/>
        <v>0</v>
      </c>
      <c r="H230" s="1">
        <f t="shared" si="110"/>
        <v>0</v>
      </c>
      <c r="I230" s="1">
        <f t="shared" si="110"/>
        <v>0</v>
      </c>
      <c r="J230" s="1">
        <f t="shared" si="110"/>
        <v>12000</v>
      </c>
      <c r="K230" s="1">
        <f t="shared" si="110"/>
        <v>1000</v>
      </c>
      <c r="L230" s="1">
        <f t="shared" si="110"/>
        <v>0</v>
      </c>
      <c r="M230" s="1">
        <f t="shared" si="110"/>
        <v>0</v>
      </c>
      <c r="N230" s="1">
        <f t="shared" si="110"/>
        <v>0</v>
      </c>
      <c r="O230" s="1">
        <f t="shared" si="110"/>
        <v>0</v>
      </c>
    </row>
    <row r="231" spans="1:15" ht="15.95" customHeight="1" x14ac:dyDescent="0.2">
      <c r="A231" s="36"/>
      <c r="B231" s="36"/>
      <c r="C231" s="30" t="s">
        <v>15</v>
      </c>
      <c r="D231" s="9">
        <f t="shared" si="99"/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15" ht="15.95" customHeight="1" x14ac:dyDescent="0.2">
      <c r="A232" s="36"/>
      <c r="B232" s="36"/>
      <c r="C232" s="30" t="s">
        <v>16</v>
      </c>
      <c r="D232" s="9">
        <f t="shared" si="99"/>
        <v>12220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11280</v>
      </c>
      <c r="K232" s="1">
        <v>940</v>
      </c>
      <c r="L232" s="1">
        <v>0</v>
      </c>
      <c r="M232" s="1">
        <v>0</v>
      </c>
      <c r="N232" s="1">
        <v>0</v>
      </c>
      <c r="O232" s="1">
        <v>0</v>
      </c>
    </row>
    <row r="233" spans="1:15" ht="15.95" customHeight="1" x14ac:dyDescent="0.2">
      <c r="A233" s="36"/>
      <c r="B233" s="36"/>
      <c r="C233" s="30" t="s">
        <v>17</v>
      </c>
      <c r="D233" s="9">
        <f t="shared" si="99"/>
        <v>780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720</v>
      </c>
      <c r="K233" s="1">
        <v>60</v>
      </c>
      <c r="L233" s="1">
        <v>0</v>
      </c>
      <c r="M233" s="1">
        <v>0</v>
      </c>
      <c r="N233" s="1">
        <v>0</v>
      </c>
      <c r="O233" s="1">
        <v>0</v>
      </c>
    </row>
    <row r="234" spans="1:15" ht="15.95" customHeight="1" x14ac:dyDescent="0.2">
      <c r="A234" s="36"/>
      <c r="B234" s="36"/>
      <c r="C234" s="30" t="s">
        <v>18</v>
      </c>
      <c r="D234" s="9">
        <f t="shared" si="99"/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15.75" customHeight="1" x14ac:dyDescent="0.2">
      <c r="A235" s="34" t="s">
        <v>110</v>
      </c>
      <c r="B235" s="41" t="s">
        <v>113</v>
      </c>
      <c r="C235" s="30" t="s">
        <v>1</v>
      </c>
      <c r="D235" s="9">
        <f t="shared" si="99"/>
        <v>16481</v>
      </c>
      <c r="E235" s="1">
        <f>SUM(E236:E239)</f>
        <v>0</v>
      </c>
      <c r="F235" s="1">
        <f t="shared" ref="F235:O235" si="111">SUM(F236:F239)</f>
        <v>0</v>
      </c>
      <c r="G235" s="1">
        <f t="shared" si="111"/>
        <v>0</v>
      </c>
      <c r="H235" s="1">
        <f t="shared" si="111"/>
        <v>0</v>
      </c>
      <c r="I235" s="1">
        <f t="shared" si="111"/>
        <v>0</v>
      </c>
      <c r="J235" s="1">
        <f t="shared" si="111"/>
        <v>0</v>
      </c>
      <c r="K235" s="1">
        <f t="shared" si="111"/>
        <v>16481</v>
      </c>
      <c r="L235" s="1">
        <f t="shared" si="111"/>
        <v>0</v>
      </c>
      <c r="M235" s="1">
        <f t="shared" si="111"/>
        <v>0</v>
      </c>
      <c r="N235" s="1">
        <f t="shared" si="111"/>
        <v>0</v>
      </c>
      <c r="O235" s="1">
        <f t="shared" si="111"/>
        <v>0</v>
      </c>
    </row>
    <row r="236" spans="1:15" ht="15.95" customHeight="1" x14ac:dyDescent="0.2">
      <c r="A236" s="36"/>
      <c r="B236" s="36"/>
      <c r="C236" s="30" t="s">
        <v>15</v>
      </c>
      <c r="D236" s="9">
        <f t="shared" si="99"/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</row>
    <row r="237" spans="1:15" ht="15.95" customHeight="1" x14ac:dyDescent="0.2">
      <c r="A237" s="36"/>
      <c r="B237" s="36"/>
      <c r="C237" s="30" t="s">
        <v>16</v>
      </c>
      <c r="D237" s="9">
        <f t="shared" si="99"/>
        <v>15486.5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15486.5</v>
      </c>
      <c r="L237" s="1">
        <v>0</v>
      </c>
      <c r="M237" s="1">
        <v>0</v>
      </c>
      <c r="N237" s="1">
        <v>0</v>
      </c>
      <c r="O237" s="1">
        <v>0</v>
      </c>
    </row>
    <row r="238" spans="1:15" ht="15.95" customHeight="1" x14ac:dyDescent="0.2">
      <c r="A238" s="36"/>
      <c r="B238" s="36"/>
      <c r="C238" s="30" t="s">
        <v>17</v>
      </c>
      <c r="D238" s="9">
        <f t="shared" si="99"/>
        <v>994.5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994.5</v>
      </c>
      <c r="L238" s="1">
        <v>0</v>
      </c>
      <c r="M238" s="1">
        <v>0</v>
      </c>
      <c r="N238" s="1">
        <v>0</v>
      </c>
      <c r="O238" s="1">
        <v>0</v>
      </c>
    </row>
    <row r="239" spans="1:15" ht="15.95" customHeight="1" x14ac:dyDescent="0.2">
      <c r="A239" s="36"/>
      <c r="B239" s="36"/>
      <c r="C239" s="30" t="s">
        <v>18</v>
      </c>
      <c r="D239" s="9">
        <f t="shared" si="99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15.6" customHeight="1" x14ac:dyDescent="0.2">
      <c r="A240" s="34" t="s">
        <v>111</v>
      </c>
      <c r="B240" s="41" t="s">
        <v>116</v>
      </c>
      <c r="C240" s="30" t="s">
        <v>1</v>
      </c>
      <c r="D240" s="9">
        <f t="shared" ref="D240:D263" si="112">SUM(E240:O240)</f>
        <v>17966.631909999996</v>
      </c>
      <c r="E240" s="1">
        <f>SUM(E241:E244)</f>
        <v>0</v>
      </c>
      <c r="F240" s="1">
        <f t="shared" ref="F240:O240" si="113">SUM(F241:F244)</f>
        <v>0</v>
      </c>
      <c r="G240" s="1">
        <f t="shared" si="113"/>
        <v>0</v>
      </c>
      <c r="H240" s="1">
        <f t="shared" si="113"/>
        <v>0</v>
      </c>
      <c r="I240" s="1">
        <f t="shared" si="113"/>
        <v>0</v>
      </c>
      <c r="J240" s="1">
        <f t="shared" si="113"/>
        <v>0</v>
      </c>
      <c r="K240" s="1">
        <f t="shared" si="113"/>
        <v>8082.0999999999995</v>
      </c>
      <c r="L240" s="1">
        <f t="shared" si="113"/>
        <v>5924</v>
      </c>
      <c r="M240" s="1">
        <f t="shared" si="113"/>
        <v>3960.5319099999997</v>
      </c>
      <c r="N240" s="1">
        <f t="shared" si="113"/>
        <v>0</v>
      </c>
      <c r="O240" s="1">
        <f t="shared" si="113"/>
        <v>0</v>
      </c>
    </row>
    <row r="241" spans="1:15" ht="15.95" customHeight="1" x14ac:dyDescent="0.2">
      <c r="A241" s="36"/>
      <c r="B241" s="36"/>
      <c r="C241" s="30" t="s">
        <v>15</v>
      </c>
      <c r="D241" s="9">
        <f t="shared" si="112"/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5" ht="15.95" customHeight="1" x14ac:dyDescent="0.2">
      <c r="A242" s="36"/>
      <c r="B242" s="36"/>
      <c r="C242" s="30" t="s">
        <v>16</v>
      </c>
      <c r="D242" s="9">
        <f t="shared" si="112"/>
        <v>16888.699990000001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7597.2</v>
      </c>
      <c r="L242" s="1">
        <v>5568.6</v>
      </c>
      <c r="M242" s="1">
        <v>3722.8999899999999</v>
      </c>
      <c r="N242" s="1">
        <v>0</v>
      </c>
      <c r="O242" s="1">
        <v>0</v>
      </c>
    </row>
    <row r="243" spans="1:15" ht="15.95" customHeight="1" x14ac:dyDescent="0.2">
      <c r="A243" s="36"/>
      <c r="B243" s="36"/>
      <c r="C243" s="30" t="s">
        <v>17</v>
      </c>
      <c r="D243" s="9">
        <f t="shared" si="112"/>
        <v>1077.93192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484.9</v>
      </c>
      <c r="L243" s="1">
        <v>355.4</v>
      </c>
      <c r="M243" s="1">
        <v>237.63192000000001</v>
      </c>
      <c r="N243" s="1">
        <v>0</v>
      </c>
      <c r="O243" s="1">
        <v>0</v>
      </c>
    </row>
    <row r="244" spans="1:15" ht="15.95" customHeight="1" x14ac:dyDescent="0.2">
      <c r="A244" s="36"/>
      <c r="B244" s="36"/>
      <c r="C244" s="30" t="s">
        <v>18</v>
      </c>
      <c r="D244" s="9">
        <f t="shared" si="112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112.5" customHeight="1" x14ac:dyDescent="0.2">
      <c r="A245" s="34" t="s">
        <v>112</v>
      </c>
      <c r="B245" s="41" t="s">
        <v>117</v>
      </c>
      <c r="C245" s="30" t="s">
        <v>1</v>
      </c>
      <c r="D245" s="9">
        <f t="shared" si="112"/>
        <v>27576.340000000004</v>
      </c>
      <c r="E245" s="1">
        <f>SUM(E246:E249)</f>
        <v>0</v>
      </c>
      <c r="F245" s="1">
        <f t="shared" ref="F245:O245" si="114">SUM(F246:F249)</f>
        <v>0</v>
      </c>
      <c r="G245" s="1">
        <f t="shared" si="114"/>
        <v>0</v>
      </c>
      <c r="H245" s="1">
        <f t="shared" si="114"/>
        <v>0</v>
      </c>
      <c r="I245" s="1">
        <f t="shared" si="114"/>
        <v>0</v>
      </c>
      <c r="J245" s="1">
        <f t="shared" si="114"/>
        <v>0</v>
      </c>
      <c r="K245" s="1">
        <f t="shared" si="114"/>
        <v>16987.400000000001</v>
      </c>
      <c r="L245" s="1">
        <f t="shared" si="114"/>
        <v>5927.34</v>
      </c>
      <c r="M245" s="1">
        <f t="shared" si="114"/>
        <v>2000</v>
      </c>
      <c r="N245" s="1">
        <f t="shared" si="114"/>
        <v>1330.7</v>
      </c>
      <c r="O245" s="1">
        <f t="shared" si="114"/>
        <v>1330.8999999999999</v>
      </c>
    </row>
    <row r="246" spans="1:15" ht="15.95" customHeight="1" x14ac:dyDescent="0.2">
      <c r="A246" s="36"/>
      <c r="B246" s="36"/>
      <c r="C246" s="30" t="s">
        <v>15</v>
      </c>
      <c r="D246" s="9">
        <f t="shared" si="112"/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5" ht="15.95" customHeight="1" x14ac:dyDescent="0.2">
      <c r="A247" s="36"/>
      <c r="B247" s="36"/>
      <c r="C247" s="30" t="s">
        <v>16</v>
      </c>
      <c r="D247" s="9">
        <f t="shared" si="112"/>
        <v>25921.9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15968.2</v>
      </c>
      <c r="L247" s="1">
        <v>5571.7</v>
      </c>
      <c r="M247" s="1">
        <v>1880</v>
      </c>
      <c r="N247" s="1">
        <v>1250.9000000000001</v>
      </c>
      <c r="O247" s="1">
        <v>1251.0999999999999</v>
      </c>
    </row>
    <row r="248" spans="1:15" ht="15.95" customHeight="1" x14ac:dyDescent="0.2">
      <c r="A248" s="36"/>
      <c r="B248" s="36"/>
      <c r="C248" s="30" t="s">
        <v>17</v>
      </c>
      <c r="D248" s="9">
        <f t="shared" si="112"/>
        <v>1654.44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1019.2</v>
      </c>
      <c r="L248" s="1">
        <v>355.64</v>
      </c>
      <c r="M248" s="1">
        <v>120</v>
      </c>
      <c r="N248" s="1">
        <v>79.8</v>
      </c>
      <c r="O248" s="1">
        <v>79.8</v>
      </c>
    </row>
    <row r="249" spans="1:15" ht="15.95" customHeight="1" x14ac:dyDescent="0.2">
      <c r="A249" s="36"/>
      <c r="B249" s="36"/>
      <c r="C249" s="30" t="s">
        <v>18</v>
      </c>
      <c r="D249" s="9">
        <f t="shared" si="112"/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82.5" customHeight="1" x14ac:dyDescent="0.2">
      <c r="A250" s="34" t="s">
        <v>114</v>
      </c>
      <c r="B250" s="41" t="s">
        <v>118</v>
      </c>
      <c r="C250" s="30" t="s">
        <v>1</v>
      </c>
      <c r="D250" s="9">
        <f t="shared" si="112"/>
        <v>33128.1</v>
      </c>
      <c r="E250" s="1">
        <f>SUM(E251:E254)</f>
        <v>0</v>
      </c>
      <c r="F250" s="1">
        <f t="shared" ref="F250:O250" si="115">SUM(F251:F254)</f>
        <v>0</v>
      </c>
      <c r="G250" s="1">
        <f t="shared" si="115"/>
        <v>0</v>
      </c>
      <c r="H250" s="1">
        <f t="shared" si="115"/>
        <v>0</v>
      </c>
      <c r="I250" s="1">
        <f t="shared" si="115"/>
        <v>0</v>
      </c>
      <c r="J250" s="1">
        <f t="shared" si="115"/>
        <v>0</v>
      </c>
      <c r="K250" s="1">
        <f t="shared" si="115"/>
        <v>13918.9</v>
      </c>
      <c r="L250" s="1">
        <f t="shared" si="115"/>
        <v>17209.2</v>
      </c>
      <c r="M250" s="1">
        <f t="shared" si="115"/>
        <v>2000</v>
      </c>
      <c r="N250" s="1">
        <f t="shared" si="115"/>
        <v>0</v>
      </c>
      <c r="O250" s="1">
        <f t="shared" si="115"/>
        <v>0</v>
      </c>
    </row>
    <row r="251" spans="1:15" ht="15.95" customHeight="1" x14ac:dyDescent="0.2">
      <c r="A251" s="36"/>
      <c r="B251" s="36"/>
      <c r="C251" s="30" t="s">
        <v>15</v>
      </c>
      <c r="D251" s="9">
        <f t="shared" si="112"/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5" ht="15.95" customHeight="1" x14ac:dyDescent="0.2">
      <c r="A252" s="36"/>
      <c r="B252" s="36"/>
      <c r="C252" s="30" t="s">
        <v>16</v>
      </c>
      <c r="D252" s="9">
        <f t="shared" si="112"/>
        <v>19663.8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13083.8</v>
      </c>
      <c r="L252" s="1">
        <v>4700</v>
      </c>
      <c r="M252" s="1">
        <v>1880</v>
      </c>
      <c r="N252" s="1">
        <v>0</v>
      </c>
      <c r="O252" s="1">
        <v>0</v>
      </c>
    </row>
    <row r="253" spans="1:15" ht="15.95" customHeight="1" x14ac:dyDescent="0.2">
      <c r="A253" s="36"/>
      <c r="B253" s="36"/>
      <c r="C253" s="30" t="s">
        <v>17</v>
      </c>
      <c r="D253" s="9">
        <f t="shared" si="112"/>
        <v>13464.300000000001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835.1</v>
      </c>
      <c r="L253" s="1">
        <v>12509.2</v>
      </c>
      <c r="M253" s="1">
        <v>120</v>
      </c>
      <c r="N253" s="1">
        <v>0</v>
      </c>
      <c r="O253" s="1">
        <v>0</v>
      </c>
    </row>
    <row r="254" spans="1:15" ht="38.25" customHeight="1" x14ac:dyDescent="0.2">
      <c r="A254" s="36"/>
      <c r="B254" s="36"/>
      <c r="C254" s="30" t="s">
        <v>18</v>
      </c>
      <c r="D254" s="9">
        <f t="shared" si="112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48.75" customHeight="1" x14ac:dyDescent="0.2">
      <c r="A255" s="34" t="s">
        <v>119</v>
      </c>
      <c r="B255" s="41" t="s">
        <v>120</v>
      </c>
      <c r="C255" s="30" t="s">
        <v>1</v>
      </c>
      <c r="D255" s="9">
        <f t="shared" si="112"/>
        <v>4794</v>
      </c>
      <c r="E255" s="1">
        <f>SUM(E256:E259)</f>
        <v>0</v>
      </c>
      <c r="F255" s="1">
        <f t="shared" ref="F255:O255" si="116">SUM(F256:F259)</f>
        <v>0</v>
      </c>
      <c r="G255" s="1">
        <f t="shared" si="116"/>
        <v>0</v>
      </c>
      <c r="H255" s="1">
        <f t="shared" si="116"/>
        <v>0</v>
      </c>
      <c r="I255" s="1">
        <f t="shared" si="116"/>
        <v>0</v>
      </c>
      <c r="J255" s="1">
        <f t="shared" si="116"/>
        <v>0</v>
      </c>
      <c r="K255" s="1">
        <f t="shared" si="116"/>
        <v>4794</v>
      </c>
      <c r="L255" s="1">
        <f t="shared" si="116"/>
        <v>0</v>
      </c>
      <c r="M255" s="1">
        <f t="shared" si="116"/>
        <v>0</v>
      </c>
      <c r="N255" s="1">
        <f t="shared" si="116"/>
        <v>0</v>
      </c>
      <c r="O255" s="1">
        <f t="shared" si="116"/>
        <v>0</v>
      </c>
    </row>
    <row r="256" spans="1:15" ht="15.95" customHeight="1" x14ac:dyDescent="0.2">
      <c r="A256" s="36"/>
      <c r="B256" s="36"/>
      <c r="C256" s="30" t="s">
        <v>15</v>
      </c>
      <c r="D256" s="9">
        <f t="shared" si="112"/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</row>
    <row r="257" spans="1:16" ht="15.95" customHeight="1" x14ac:dyDescent="0.2">
      <c r="A257" s="36"/>
      <c r="B257" s="36"/>
      <c r="C257" s="30" t="s">
        <v>16</v>
      </c>
      <c r="D257" s="9">
        <f t="shared" si="112"/>
        <v>4506.3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4506.3</v>
      </c>
      <c r="L257" s="1">
        <v>0</v>
      </c>
      <c r="M257" s="1">
        <v>0</v>
      </c>
      <c r="N257" s="1">
        <v>0</v>
      </c>
      <c r="O257" s="1">
        <v>0</v>
      </c>
    </row>
    <row r="258" spans="1:16" ht="15.95" customHeight="1" x14ac:dyDescent="0.2">
      <c r="A258" s="36"/>
      <c r="B258" s="36"/>
      <c r="C258" s="30" t="s">
        <v>17</v>
      </c>
      <c r="D258" s="9">
        <f t="shared" si="112"/>
        <v>287.7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287.7</v>
      </c>
      <c r="L258" s="1">
        <v>0</v>
      </c>
      <c r="M258" s="1">
        <v>0</v>
      </c>
      <c r="N258" s="1">
        <v>0</v>
      </c>
      <c r="O258" s="1">
        <v>0</v>
      </c>
      <c r="P258" s="22"/>
    </row>
    <row r="259" spans="1:16" ht="26.25" customHeight="1" x14ac:dyDescent="0.2">
      <c r="A259" s="36"/>
      <c r="B259" s="36"/>
      <c r="C259" s="30" t="s">
        <v>18</v>
      </c>
      <c r="D259" s="9">
        <f t="shared" si="112"/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97.5" customHeight="1" x14ac:dyDescent="0.2">
      <c r="A260" s="34" t="s">
        <v>125</v>
      </c>
      <c r="B260" s="41" t="s">
        <v>126</v>
      </c>
      <c r="C260" s="30" t="s">
        <v>1</v>
      </c>
      <c r="D260" s="9">
        <f>SUM(E260:O260)</f>
        <v>936.40000000000009</v>
      </c>
      <c r="E260" s="1">
        <f>SUM(E261:E264)</f>
        <v>0</v>
      </c>
      <c r="F260" s="1">
        <f t="shared" ref="F260:O260" si="117">SUM(F261:F264)</f>
        <v>0</v>
      </c>
      <c r="G260" s="1">
        <f t="shared" si="117"/>
        <v>0</v>
      </c>
      <c r="H260" s="1">
        <f t="shared" si="117"/>
        <v>0</v>
      </c>
      <c r="I260" s="1">
        <f t="shared" si="117"/>
        <v>0</v>
      </c>
      <c r="J260" s="1">
        <f t="shared" si="117"/>
        <v>0</v>
      </c>
      <c r="K260" s="1">
        <f t="shared" si="117"/>
        <v>936.40000000000009</v>
      </c>
      <c r="L260" s="1">
        <f t="shared" si="117"/>
        <v>0</v>
      </c>
      <c r="M260" s="1">
        <f t="shared" si="117"/>
        <v>0</v>
      </c>
      <c r="N260" s="1">
        <f t="shared" si="117"/>
        <v>0</v>
      </c>
      <c r="O260" s="1">
        <f t="shared" si="117"/>
        <v>0</v>
      </c>
    </row>
    <row r="261" spans="1:16" ht="15.95" customHeight="1" x14ac:dyDescent="0.2">
      <c r="A261" s="36"/>
      <c r="B261" s="36"/>
      <c r="C261" s="30" t="s">
        <v>15</v>
      </c>
      <c r="D261" s="9">
        <f>SUM(E261:O261)</f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6" ht="15.95" customHeight="1" x14ac:dyDescent="0.2">
      <c r="A262" s="36"/>
      <c r="B262" s="36"/>
      <c r="C262" s="30" t="s">
        <v>16</v>
      </c>
      <c r="D262" s="9">
        <f t="shared" si="112"/>
        <v>880.2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880.2</v>
      </c>
      <c r="L262" s="1">
        <v>0</v>
      </c>
      <c r="M262" s="1">
        <v>0</v>
      </c>
      <c r="N262" s="1">
        <v>0</v>
      </c>
      <c r="O262" s="1">
        <v>0</v>
      </c>
    </row>
    <row r="263" spans="1:16" ht="15.95" customHeight="1" x14ac:dyDescent="0.2">
      <c r="A263" s="36"/>
      <c r="B263" s="36"/>
      <c r="C263" s="30" t="s">
        <v>17</v>
      </c>
      <c r="D263" s="9">
        <f t="shared" si="112"/>
        <v>56.2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56.2</v>
      </c>
      <c r="L263" s="1">
        <v>0</v>
      </c>
      <c r="M263" s="1">
        <v>0</v>
      </c>
      <c r="N263" s="1">
        <v>0</v>
      </c>
      <c r="O263" s="1">
        <v>0</v>
      </c>
    </row>
    <row r="264" spans="1:16" ht="51.75" customHeight="1" x14ac:dyDescent="0.2">
      <c r="A264" s="36"/>
      <c r="B264" s="36"/>
      <c r="C264" s="30" t="s">
        <v>18</v>
      </c>
      <c r="D264" s="9">
        <f t="shared" ref="D264:D294" si="118">SUM(E264:O264)</f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6" ht="88.5" customHeight="1" x14ac:dyDescent="0.2">
      <c r="A265" s="34" t="s">
        <v>131</v>
      </c>
      <c r="B265" s="41" t="s">
        <v>134</v>
      </c>
      <c r="C265" s="33" t="s">
        <v>1</v>
      </c>
      <c r="D265" s="9">
        <f t="shared" ref="D265:D274" si="119">SUM(E265:O265)</f>
        <v>19232.7</v>
      </c>
      <c r="E265" s="1">
        <f>SUM(E266:E269)</f>
        <v>0</v>
      </c>
      <c r="F265" s="1">
        <f t="shared" ref="F265:O265" si="120">SUM(F266:F269)</f>
        <v>0</v>
      </c>
      <c r="G265" s="1">
        <f t="shared" si="120"/>
        <v>0</v>
      </c>
      <c r="H265" s="1">
        <f t="shared" si="120"/>
        <v>0</v>
      </c>
      <c r="I265" s="1">
        <f t="shared" si="120"/>
        <v>0</v>
      </c>
      <c r="J265" s="1">
        <f t="shared" si="120"/>
        <v>0</v>
      </c>
      <c r="K265" s="1">
        <f t="shared" si="120"/>
        <v>0</v>
      </c>
      <c r="L265" s="1">
        <f>SUM(L266:L269)</f>
        <v>19232.7</v>
      </c>
      <c r="M265" s="1">
        <f t="shared" si="120"/>
        <v>0</v>
      </c>
      <c r="N265" s="1">
        <f t="shared" si="120"/>
        <v>0</v>
      </c>
      <c r="O265" s="1">
        <f t="shared" si="120"/>
        <v>0</v>
      </c>
    </row>
    <row r="266" spans="1:16" ht="15.95" customHeight="1" x14ac:dyDescent="0.25">
      <c r="A266" s="36"/>
      <c r="B266" s="36"/>
      <c r="C266" s="17" t="s">
        <v>15</v>
      </c>
      <c r="D266" s="9">
        <f t="shared" si="119"/>
        <v>0</v>
      </c>
      <c r="E266" s="9">
        <f>E271</f>
        <v>0</v>
      </c>
      <c r="F266" s="9">
        <f>F271</f>
        <v>0</v>
      </c>
      <c r="G266" s="9">
        <f t="shared" ref="G266:N266" si="121">G271</f>
        <v>0</v>
      </c>
      <c r="H266" s="9">
        <f>H271</f>
        <v>0</v>
      </c>
      <c r="I266" s="9">
        <f t="shared" si="121"/>
        <v>0</v>
      </c>
      <c r="J266" s="9">
        <f t="shared" si="121"/>
        <v>0</v>
      </c>
      <c r="K266" s="9">
        <f t="shared" si="121"/>
        <v>0</v>
      </c>
      <c r="L266" s="9">
        <f>L271</f>
        <v>0</v>
      </c>
      <c r="M266" s="9">
        <f t="shared" si="121"/>
        <v>0</v>
      </c>
      <c r="N266" s="9">
        <f t="shared" si="121"/>
        <v>0</v>
      </c>
      <c r="O266" s="9">
        <f>O271</f>
        <v>0</v>
      </c>
    </row>
    <row r="267" spans="1:16" ht="15.95" customHeight="1" x14ac:dyDescent="0.25">
      <c r="A267" s="36"/>
      <c r="B267" s="36"/>
      <c r="C267" s="17" t="s">
        <v>16</v>
      </c>
      <c r="D267" s="9">
        <f t="shared" si="119"/>
        <v>18078.8</v>
      </c>
      <c r="E267" s="9">
        <f t="shared" ref="E267:O269" si="122">E272</f>
        <v>0</v>
      </c>
      <c r="F267" s="9">
        <f t="shared" si="122"/>
        <v>0</v>
      </c>
      <c r="G267" s="9">
        <f t="shared" si="122"/>
        <v>0</v>
      </c>
      <c r="H267" s="9">
        <f t="shared" si="122"/>
        <v>0</v>
      </c>
      <c r="I267" s="9">
        <f t="shared" si="122"/>
        <v>0</v>
      </c>
      <c r="J267" s="9">
        <f t="shared" si="122"/>
        <v>0</v>
      </c>
      <c r="K267" s="9">
        <f t="shared" si="122"/>
        <v>0</v>
      </c>
      <c r="L267" s="9">
        <f t="shared" si="122"/>
        <v>18078.8</v>
      </c>
      <c r="M267" s="9">
        <f t="shared" si="122"/>
        <v>0</v>
      </c>
      <c r="N267" s="9">
        <f t="shared" si="122"/>
        <v>0</v>
      </c>
      <c r="O267" s="9">
        <f t="shared" si="122"/>
        <v>0</v>
      </c>
    </row>
    <row r="268" spans="1:16" ht="15.95" customHeight="1" x14ac:dyDescent="0.25">
      <c r="A268" s="36"/>
      <c r="B268" s="36"/>
      <c r="C268" s="17" t="s">
        <v>17</v>
      </c>
      <c r="D268" s="9">
        <f t="shared" si="119"/>
        <v>1153.9000000000001</v>
      </c>
      <c r="E268" s="9">
        <f t="shared" si="122"/>
        <v>0</v>
      </c>
      <c r="F268" s="9">
        <f t="shared" si="122"/>
        <v>0</v>
      </c>
      <c r="G268" s="9">
        <f t="shared" si="122"/>
        <v>0</v>
      </c>
      <c r="H268" s="9">
        <f t="shared" si="122"/>
        <v>0</v>
      </c>
      <c r="I268" s="9">
        <f t="shared" si="122"/>
        <v>0</v>
      </c>
      <c r="J268" s="9">
        <f t="shared" si="122"/>
        <v>0</v>
      </c>
      <c r="K268" s="9">
        <f t="shared" si="122"/>
        <v>0</v>
      </c>
      <c r="L268" s="9">
        <f t="shared" si="122"/>
        <v>1153.9000000000001</v>
      </c>
      <c r="M268" s="9">
        <f t="shared" si="122"/>
        <v>0</v>
      </c>
      <c r="N268" s="9">
        <f t="shared" si="122"/>
        <v>0</v>
      </c>
      <c r="O268" s="9">
        <f t="shared" si="122"/>
        <v>0</v>
      </c>
    </row>
    <row r="269" spans="1:16" ht="15.95" customHeight="1" x14ac:dyDescent="0.2">
      <c r="A269" s="36"/>
      <c r="B269" s="36"/>
      <c r="C269" s="30" t="s">
        <v>18</v>
      </c>
      <c r="D269" s="9">
        <f t="shared" si="119"/>
        <v>0</v>
      </c>
      <c r="E269" s="9">
        <f t="shared" si="122"/>
        <v>0</v>
      </c>
      <c r="F269" s="9">
        <f t="shared" si="122"/>
        <v>0</v>
      </c>
      <c r="G269" s="9">
        <f t="shared" si="122"/>
        <v>0</v>
      </c>
      <c r="H269" s="9">
        <f t="shared" si="122"/>
        <v>0</v>
      </c>
      <c r="I269" s="9">
        <f t="shared" si="122"/>
        <v>0</v>
      </c>
      <c r="J269" s="9">
        <f t="shared" si="122"/>
        <v>0</v>
      </c>
      <c r="K269" s="9">
        <f t="shared" si="122"/>
        <v>0</v>
      </c>
      <c r="L269" s="9">
        <f t="shared" si="122"/>
        <v>0</v>
      </c>
      <c r="M269" s="9">
        <f t="shared" si="122"/>
        <v>0</v>
      </c>
      <c r="N269" s="9">
        <f t="shared" si="122"/>
        <v>0</v>
      </c>
      <c r="O269" s="9">
        <f t="shared" si="122"/>
        <v>0</v>
      </c>
    </row>
    <row r="270" spans="1:16" ht="52.15" customHeight="1" x14ac:dyDescent="0.2">
      <c r="A270" s="34" t="s">
        <v>132</v>
      </c>
      <c r="B270" s="41" t="s">
        <v>133</v>
      </c>
      <c r="C270" s="30" t="s">
        <v>1</v>
      </c>
      <c r="D270" s="9">
        <f>SUM(E270:O270)</f>
        <v>19232.7</v>
      </c>
      <c r="E270" s="1">
        <f>SUM(E271:E274)</f>
        <v>0</v>
      </c>
      <c r="F270" s="1">
        <f t="shared" ref="F270:O270" si="123">SUM(F271:F274)</f>
        <v>0</v>
      </c>
      <c r="G270" s="1">
        <f t="shared" si="123"/>
        <v>0</v>
      </c>
      <c r="H270" s="1">
        <f t="shared" si="123"/>
        <v>0</v>
      </c>
      <c r="I270" s="1">
        <f t="shared" si="123"/>
        <v>0</v>
      </c>
      <c r="J270" s="1">
        <f t="shared" si="123"/>
        <v>0</v>
      </c>
      <c r="K270" s="1">
        <f t="shared" si="123"/>
        <v>0</v>
      </c>
      <c r="L270" s="1">
        <f>SUM(L271:L274)</f>
        <v>19232.7</v>
      </c>
      <c r="M270" s="1">
        <f t="shared" si="123"/>
        <v>0</v>
      </c>
      <c r="N270" s="1">
        <f t="shared" si="123"/>
        <v>0</v>
      </c>
      <c r="O270" s="1">
        <f t="shared" si="123"/>
        <v>0</v>
      </c>
    </row>
    <row r="271" spans="1:16" ht="15.95" customHeight="1" x14ac:dyDescent="0.25">
      <c r="A271" s="36"/>
      <c r="B271" s="36"/>
      <c r="C271" s="17" t="s">
        <v>15</v>
      </c>
      <c r="D271" s="9">
        <f t="shared" si="119"/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</row>
    <row r="272" spans="1:16" ht="15.95" customHeight="1" x14ac:dyDescent="0.25">
      <c r="A272" s="36"/>
      <c r="B272" s="36"/>
      <c r="C272" s="17" t="s">
        <v>16</v>
      </c>
      <c r="D272" s="9">
        <f t="shared" si="119"/>
        <v>18078.8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18078.8</v>
      </c>
      <c r="M272" s="1">
        <v>0</v>
      </c>
      <c r="N272" s="1">
        <v>0</v>
      </c>
      <c r="O272" s="1">
        <v>0</v>
      </c>
    </row>
    <row r="273" spans="1:15" ht="15.95" customHeight="1" x14ac:dyDescent="0.25">
      <c r="A273" s="36"/>
      <c r="B273" s="36"/>
      <c r="C273" s="17" t="s">
        <v>17</v>
      </c>
      <c r="D273" s="9">
        <f t="shared" si="119"/>
        <v>1153.9000000000001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9">
        <v>1153.9000000000001</v>
      </c>
      <c r="M273" s="1">
        <v>0</v>
      </c>
      <c r="N273" s="1">
        <v>0</v>
      </c>
      <c r="O273" s="1">
        <v>0</v>
      </c>
    </row>
    <row r="274" spans="1:15" ht="24.75" customHeight="1" x14ac:dyDescent="0.2">
      <c r="A274" s="36"/>
      <c r="B274" s="36"/>
      <c r="C274" s="30" t="s">
        <v>18</v>
      </c>
      <c r="D274" s="9">
        <f t="shared" si="119"/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15" ht="94.15" hidden="1" customHeight="1" x14ac:dyDescent="0.2">
      <c r="A275" s="34"/>
      <c r="B275" s="48"/>
      <c r="C275" s="30"/>
      <c r="D275" s="9"/>
      <c r="E275" s="9"/>
      <c r="F275" s="9"/>
      <c r="G275" s="9"/>
      <c r="H275" s="9"/>
      <c r="I275" s="9"/>
      <c r="J275" s="9"/>
      <c r="K275" s="9"/>
      <c r="L275" s="1"/>
      <c r="M275" s="1"/>
      <c r="N275" s="1"/>
      <c r="O275" s="1"/>
    </row>
    <row r="276" spans="1:15" ht="15.95" hidden="1" customHeight="1" x14ac:dyDescent="0.25">
      <c r="A276" s="36"/>
      <c r="B276" s="59"/>
      <c r="C276" s="17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ht="15.95" hidden="1" customHeight="1" x14ac:dyDescent="0.25">
      <c r="A277" s="36"/>
      <c r="B277" s="59"/>
      <c r="C277" s="17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ht="15.95" hidden="1" customHeight="1" x14ac:dyDescent="0.25">
      <c r="A278" s="36"/>
      <c r="B278" s="59"/>
      <c r="C278" s="17"/>
      <c r="D278" s="9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.6" hidden="1" customHeight="1" x14ac:dyDescent="0.2">
      <c r="A279" s="36"/>
      <c r="B279" s="60"/>
      <c r="C279" s="30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ht="79.5" customHeight="1" x14ac:dyDescent="0.2">
      <c r="A280" s="34" t="s">
        <v>141</v>
      </c>
      <c r="B280" s="48" t="s">
        <v>140</v>
      </c>
      <c r="C280" s="33" t="s">
        <v>1</v>
      </c>
      <c r="D280" s="9">
        <f>SUM(E280:O280)</f>
        <v>532.20000000000005</v>
      </c>
      <c r="E280" s="9">
        <f t="shared" ref="E280:O280" si="124">SUM(E281:E284)</f>
        <v>0</v>
      </c>
      <c r="F280" s="9">
        <f t="shared" si="124"/>
        <v>0</v>
      </c>
      <c r="G280" s="9">
        <f t="shared" si="124"/>
        <v>0</v>
      </c>
      <c r="H280" s="9">
        <f t="shared" si="124"/>
        <v>0</v>
      </c>
      <c r="I280" s="9">
        <f t="shared" si="124"/>
        <v>0</v>
      </c>
      <c r="J280" s="9">
        <f t="shared" si="124"/>
        <v>0</v>
      </c>
      <c r="K280" s="9">
        <f t="shared" si="124"/>
        <v>0</v>
      </c>
      <c r="L280" s="9">
        <f t="shared" si="124"/>
        <v>0</v>
      </c>
      <c r="M280" s="9">
        <f t="shared" si="124"/>
        <v>532.20000000000005</v>
      </c>
      <c r="N280" s="9">
        <f t="shared" si="124"/>
        <v>0</v>
      </c>
      <c r="O280" s="9">
        <f t="shared" si="124"/>
        <v>0</v>
      </c>
    </row>
    <row r="281" spans="1:15" ht="33.75" customHeight="1" x14ac:dyDescent="0.25">
      <c r="A281" s="36"/>
      <c r="B281" s="49"/>
      <c r="C281" s="17" t="s">
        <v>15</v>
      </c>
      <c r="D281" s="9">
        <v>0</v>
      </c>
      <c r="E281" s="9">
        <v>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</row>
    <row r="282" spans="1:15" ht="24" customHeight="1" x14ac:dyDescent="0.25">
      <c r="A282" s="36"/>
      <c r="B282" s="49"/>
      <c r="C282" s="17" t="s">
        <v>16</v>
      </c>
      <c r="D282" s="9">
        <v>0</v>
      </c>
      <c r="E282" s="9">
        <v>0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</row>
    <row r="283" spans="1:15" ht="19.5" customHeight="1" x14ac:dyDescent="0.25">
      <c r="A283" s="36"/>
      <c r="B283" s="49"/>
      <c r="C283" s="17" t="s">
        <v>17</v>
      </c>
      <c r="D283" s="9">
        <f>SUM(E283:O283)</f>
        <v>532.20000000000005</v>
      </c>
      <c r="E283" s="9">
        <v>0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532.20000000000005</v>
      </c>
      <c r="N283" s="9">
        <v>0</v>
      </c>
      <c r="O283" s="9">
        <v>0</v>
      </c>
    </row>
    <row r="284" spans="1:15" ht="37.5" customHeight="1" x14ac:dyDescent="0.2">
      <c r="A284" s="36"/>
      <c r="B284" s="50"/>
      <c r="C284" s="30" t="s">
        <v>18</v>
      </c>
      <c r="D284" s="9">
        <v>0</v>
      </c>
      <c r="E284" s="9">
        <v>0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</row>
    <row r="285" spans="1:15" ht="15.95" customHeight="1" x14ac:dyDescent="0.25">
      <c r="A285" s="37" t="s">
        <v>47</v>
      </c>
      <c r="B285" s="38" t="s">
        <v>38</v>
      </c>
      <c r="C285" s="16" t="s">
        <v>1</v>
      </c>
      <c r="D285" s="9">
        <f>SUM(E285:O285)</f>
        <v>1968.1</v>
      </c>
      <c r="E285" s="9">
        <f>SUM(E286:E289)</f>
        <v>1968.1</v>
      </c>
      <c r="F285" s="9">
        <f t="shared" ref="F285:O285" si="125">SUM(F286:F289)</f>
        <v>0</v>
      </c>
      <c r="G285" s="9">
        <f>SUM(G286:G289)</f>
        <v>0</v>
      </c>
      <c r="H285" s="9">
        <f t="shared" si="125"/>
        <v>0</v>
      </c>
      <c r="I285" s="9">
        <f t="shared" si="125"/>
        <v>0</v>
      </c>
      <c r="J285" s="9">
        <f t="shared" si="125"/>
        <v>0</v>
      </c>
      <c r="K285" s="9">
        <f t="shared" si="125"/>
        <v>0</v>
      </c>
      <c r="L285" s="9">
        <f t="shared" si="125"/>
        <v>0</v>
      </c>
      <c r="M285" s="9">
        <f t="shared" si="125"/>
        <v>0</v>
      </c>
      <c r="N285" s="9">
        <f t="shared" si="125"/>
        <v>0</v>
      </c>
      <c r="O285" s="9">
        <f t="shared" si="125"/>
        <v>0</v>
      </c>
    </row>
    <row r="286" spans="1:15" ht="15.95" customHeight="1" x14ac:dyDescent="0.25">
      <c r="A286" s="39"/>
      <c r="B286" s="40"/>
      <c r="C286" s="17" t="s">
        <v>15</v>
      </c>
      <c r="D286" s="9">
        <f>SUM(E286:O286)</f>
        <v>0</v>
      </c>
      <c r="E286" s="9">
        <f t="shared" ref="E286:O286" si="126">E291</f>
        <v>0</v>
      </c>
      <c r="F286" s="9">
        <f t="shared" si="126"/>
        <v>0</v>
      </c>
      <c r="G286" s="9">
        <f t="shared" si="126"/>
        <v>0</v>
      </c>
      <c r="H286" s="9">
        <f t="shared" si="126"/>
        <v>0</v>
      </c>
      <c r="I286" s="9">
        <f t="shared" si="126"/>
        <v>0</v>
      </c>
      <c r="J286" s="9">
        <f t="shared" si="126"/>
        <v>0</v>
      </c>
      <c r="K286" s="9">
        <f t="shared" si="126"/>
        <v>0</v>
      </c>
      <c r="L286" s="9">
        <f t="shared" si="126"/>
        <v>0</v>
      </c>
      <c r="M286" s="9">
        <f t="shared" si="126"/>
        <v>0</v>
      </c>
      <c r="N286" s="9">
        <f t="shared" si="126"/>
        <v>0</v>
      </c>
      <c r="O286" s="9">
        <f t="shared" si="126"/>
        <v>0</v>
      </c>
    </row>
    <row r="287" spans="1:15" ht="15.95" customHeight="1" x14ac:dyDescent="0.25">
      <c r="A287" s="39"/>
      <c r="B287" s="40"/>
      <c r="C287" s="17" t="s">
        <v>16</v>
      </c>
      <c r="D287" s="9">
        <f t="shared" si="118"/>
        <v>0</v>
      </c>
      <c r="E287" s="9">
        <f t="shared" ref="E287:O287" si="127">E292</f>
        <v>0</v>
      </c>
      <c r="F287" s="9">
        <f t="shared" si="127"/>
        <v>0</v>
      </c>
      <c r="G287" s="9">
        <f t="shared" si="127"/>
        <v>0</v>
      </c>
      <c r="H287" s="9">
        <f t="shared" si="127"/>
        <v>0</v>
      </c>
      <c r="I287" s="9">
        <f t="shared" si="127"/>
        <v>0</v>
      </c>
      <c r="J287" s="9">
        <f t="shared" si="127"/>
        <v>0</v>
      </c>
      <c r="K287" s="9">
        <f t="shared" si="127"/>
        <v>0</v>
      </c>
      <c r="L287" s="9">
        <f t="shared" si="127"/>
        <v>0</v>
      </c>
      <c r="M287" s="9">
        <f t="shared" si="127"/>
        <v>0</v>
      </c>
      <c r="N287" s="9">
        <f t="shared" si="127"/>
        <v>0</v>
      </c>
      <c r="O287" s="9">
        <f t="shared" si="127"/>
        <v>0</v>
      </c>
    </row>
    <row r="288" spans="1:15" ht="15.95" customHeight="1" x14ac:dyDescent="0.25">
      <c r="A288" s="39"/>
      <c r="B288" s="40"/>
      <c r="C288" s="17" t="s">
        <v>17</v>
      </c>
      <c r="D288" s="9">
        <f t="shared" si="118"/>
        <v>1968.1</v>
      </c>
      <c r="E288" s="9">
        <f t="shared" ref="E288:O288" si="128">E293</f>
        <v>1968.1</v>
      </c>
      <c r="F288" s="9">
        <f t="shared" si="128"/>
        <v>0</v>
      </c>
      <c r="G288" s="9">
        <f t="shared" si="128"/>
        <v>0</v>
      </c>
      <c r="H288" s="9">
        <f t="shared" si="128"/>
        <v>0</v>
      </c>
      <c r="I288" s="9">
        <f t="shared" si="128"/>
        <v>0</v>
      </c>
      <c r="J288" s="9">
        <f t="shared" si="128"/>
        <v>0</v>
      </c>
      <c r="K288" s="9">
        <f t="shared" si="128"/>
        <v>0</v>
      </c>
      <c r="L288" s="9">
        <f t="shared" si="128"/>
        <v>0</v>
      </c>
      <c r="M288" s="9">
        <f t="shared" si="128"/>
        <v>0</v>
      </c>
      <c r="N288" s="9">
        <f t="shared" si="128"/>
        <v>0</v>
      </c>
      <c r="O288" s="9">
        <f t="shared" si="128"/>
        <v>0</v>
      </c>
    </row>
    <row r="289" spans="1:15" ht="15.95" customHeight="1" x14ac:dyDescent="0.25">
      <c r="A289" s="40"/>
      <c r="B289" s="40"/>
      <c r="C289" s="17" t="s">
        <v>18</v>
      </c>
      <c r="D289" s="9">
        <f t="shared" si="118"/>
        <v>0</v>
      </c>
      <c r="E289" s="9">
        <f t="shared" ref="E289:O289" si="129">E294</f>
        <v>0</v>
      </c>
      <c r="F289" s="9">
        <f t="shared" si="129"/>
        <v>0</v>
      </c>
      <c r="G289" s="9">
        <f t="shared" si="129"/>
        <v>0</v>
      </c>
      <c r="H289" s="9">
        <f t="shared" si="129"/>
        <v>0</v>
      </c>
      <c r="I289" s="9">
        <f t="shared" si="129"/>
        <v>0</v>
      </c>
      <c r="J289" s="9">
        <f t="shared" si="129"/>
        <v>0</v>
      </c>
      <c r="K289" s="9">
        <f t="shared" si="129"/>
        <v>0</v>
      </c>
      <c r="L289" s="9">
        <f t="shared" si="129"/>
        <v>0</v>
      </c>
      <c r="M289" s="9">
        <f t="shared" si="129"/>
        <v>0</v>
      </c>
      <c r="N289" s="9">
        <f t="shared" si="129"/>
        <v>0</v>
      </c>
      <c r="O289" s="9">
        <f t="shared" si="129"/>
        <v>0</v>
      </c>
    </row>
    <row r="290" spans="1:15" ht="15.95" customHeight="1" x14ac:dyDescent="0.25">
      <c r="A290" s="56" t="s">
        <v>71</v>
      </c>
      <c r="B290" s="72" t="s">
        <v>39</v>
      </c>
      <c r="C290" s="16" t="s">
        <v>1</v>
      </c>
      <c r="D290" s="9">
        <f t="shared" si="118"/>
        <v>1968.1</v>
      </c>
      <c r="E290" s="1">
        <f>SUM(E291:E294)</f>
        <v>1968.1</v>
      </c>
      <c r="F290" s="1">
        <f>SUM(F291:F294)</f>
        <v>0</v>
      </c>
      <c r="G290" s="1">
        <f t="shared" ref="G290:O290" si="130">SUM(G291:G294)</f>
        <v>0</v>
      </c>
      <c r="H290" s="1">
        <f t="shared" si="130"/>
        <v>0</v>
      </c>
      <c r="I290" s="1">
        <f t="shared" si="130"/>
        <v>0</v>
      </c>
      <c r="J290" s="1">
        <f t="shared" si="130"/>
        <v>0</v>
      </c>
      <c r="K290" s="1">
        <f t="shared" si="130"/>
        <v>0</v>
      </c>
      <c r="L290" s="1">
        <f t="shared" si="130"/>
        <v>0</v>
      </c>
      <c r="M290" s="1">
        <f t="shared" si="130"/>
        <v>0</v>
      </c>
      <c r="N290" s="1">
        <f t="shared" si="130"/>
        <v>0</v>
      </c>
      <c r="O290" s="1">
        <f t="shared" si="130"/>
        <v>0</v>
      </c>
    </row>
    <row r="291" spans="1:15" ht="15.95" customHeight="1" x14ac:dyDescent="0.25">
      <c r="A291" s="70"/>
      <c r="B291" s="70"/>
      <c r="C291" s="17" t="s">
        <v>15</v>
      </c>
      <c r="D291" s="9">
        <f t="shared" si="118"/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</row>
    <row r="292" spans="1:15" ht="15.95" customHeight="1" x14ac:dyDescent="0.25">
      <c r="A292" s="70"/>
      <c r="B292" s="70"/>
      <c r="C292" s="17" t="s">
        <v>16</v>
      </c>
      <c r="D292" s="9">
        <f t="shared" si="118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15" ht="15.95" customHeight="1" x14ac:dyDescent="0.25">
      <c r="A293" s="70"/>
      <c r="B293" s="70"/>
      <c r="C293" s="17" t="s">
        <v>17</v>
      </c>
      <c r="D293" s="9">
        <f t="shared" si="118"/>
        <v>1968.1</v>
      </c>
      <c r="E293" s="1">
        <v>1968.1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15" ht="15.95" customHeight="1" x14ac:dyDescent="0.25">
      <c r="A294" s="71"/>
      <c r="B294" s="71"/>
      <c r="C294" s="17" t="s">
        <v>18</v>
      </c>
      <c r="D294" s="9">
        <f t="shared" si="118"/>
        <v>0</v>
      </c>
      <c r="E294" s="1">
        <f>F294+G294+H294+I294+J294</f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</row>
    <row r="296" spans="1:15" ht="18" customHeight="1" x14ac:dyDescent="0.3">
      <c r="A296" s="64" t="s">
        <v>83</v>
      </c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  <c r="M296" s="64"/>
      <c r="N296" s="64"/>
      <c r="O296" s="64"/>
    </row>
    <row r="297" spans="1:15" ht="14.25" x14ac:dyDescent="0.2"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</row>
  </sheetData>
  <mergeCells count="113">
    <mergeCell ref="A296:O296"/>
    <mergeCell ref="B285:B289"/>
    <mergeCell ref="A240:A244"/>
    <mergeCell ref="A265:A269"/>
    <mergeCell ref="B265:B269"/>
    <mergeCell ref="A270:A274"/>
    <mergeCell ref="B270:B274"/>
    <mergeCell ref="A275:A279"/>
    <mergeCell ref="B275:B279"/>
    <mergeCell ref="A280:A284"/>
    <mergeCell ref="B280:B284"/>
    <mergeCell ref="A285:A289"/>
    <mergeCell ref="A290:A294"/>
    <mergeCell ref="B290:B294"/>
    <mergeCell ref="B185:B189"/>
    <mergeCell ref="A190:A194"/>
    <mergeCell ref="A250:A254"/>
    <mergeCell ref="A260:A264"/>
    <mergeCell ref="B260:B264"/>
    <mergeCell ref="B255:B259"/>
    <mergeCell ref="A230:A234"/>
    <mergeCell ref="B230:B234"/>
    <mergeCell ref="B240:B244"/>
    <mergeCell ref="A245:A249"/>
    <mergeCell ref="B245:B249"/>
    <mergeCell ref="B250:B254"/>
    <mergeCell ref="B235:B239"/>
    <mergeCell ref="A255:A259"/>
    <mergeCell ref="A235:A239"/>
    <mergeCell ref="A225:A229"/>
    <mergeCell ref="A185:A189"/>
    <mergeCell ref="B210:B214"/>
    <mergeCell ref="A215:A219"/>
    <mergeCell ref="B215:B219"/>
    <mergeCell ref="A220:A224"/>
    <mergeCell ref="B190:B194"/>
    <mergeCell ref="B225:B229"/>
    <mergeCell ref="A210:A214"/>
    <mergeCell ref="A195:A199"/>
    <mergeCell ref="B195:B199"/>
    <mergeCell ref="A200:A204"/>
    <mergeCell ref="B200:B204"/>
    <mergeCell ref="B220:B224"/>
    <mergeCell ref="A32:A38"/>
    <mergeCell ref="B32:B38"/>
    <mergeCell ref="A39:A45"/>
    <mergeCell ref="B175:B179"/>
    <mergeCell ref="A165:A169"/>
    <mergeCell ref="B165:B169"/>
    <mergeCell ref="A170:A174"/>
    <mergeCell ref="A205:A209"/>
    <mergeCell ref="B205:B209"/>
    <mergeCell ref="A154:A159"/>
    <mergeCell ref="B154:B159"/>
    <mergeCell ref="A160:A164"/>
    <mergeCell ref="B160:B164"/>
    <mergeCell ref="A180:A184"/>
    <mergeCell ref="B180:B184"/>
    <mergeCell ref="B170:B174"/>
    <mergeCell ref="A175:A179"/>
    <mergeCell ref="B39:B45"/>
    <mergeCell ref="A62:A66"/>
    <mergeCell ref="L2:O2"/>
    <mergeCell ref="L4:O4"/>
    <mergeCell ref="L6:O6"/>
    <mergeCell ref="L7:O7"/>
    <mergeCell ref="A9:O9"/>
    <mergeCell ref="L3:O3"/>
    <mergeCell ref="A11:A12"/>
    <mergeCell ref="B11:B12"/>
    <mergeCell ref="A23:A31"/>
    <mergeCell ref="B23:B31"/>
    <mergeCell ref="C11:C12"/>
    <mergeCell ref="D11:O11"/>
    <mergeCell ref="A14:A22"/>
    <mergeCell ref="B14:B22"/>
    <mergeCell ref="B62:B66"/>
    <mergeCell ref="A67:A73"/>
    <mergeCell ref="B67:B73"/>
    <mergeCell ref="A46:A51"/>
    <mergeCell ref="B46:B51"/>
    <mergeCell ref="A52:A56"/>
    <mergeCell ref="B52:B56"/>
    <mergeCell ref="A57:A61"/>
    <mergeCell ref="B57:B61"/>
    <mergeCell ref="B74:B78"/>
    <mergeCell ref="A104:A108"/>
    <mergeCell ref="B104:B108"/>
    <mergeCell ref="A114:A118"/>
    <mergeCell ref="B114:B118"/>
    <mergeCell ref="A109:A113"/>
    <mergeCell ref="B109:B113"/>
    <mergeCell ref="A99:A103"/>
    <mergeCell ref="B99:B103"/>
    <mergeCell ref="A87:A91"/>
    <mergeCell ref="B87:B91"/>
    <mergeCell ref="A92:A98"/>
    <mergeCell ref="B92:B98"/>
    <mergeCell ref="A82:A86"/>
    <mergeCell ref="B82:B86"/>
    <mergeCell ref="A74:A78"/>
    <mergeCell ref="A149:A153"/>
    <mergeCell ref="A129:A135"/>
    <mergeCell ref="B129:B135"/>
    <mergeCell ref="A136:A142"/>
    <mergeCell ref="B136:B142"/>
    <mergeCell ref="A143:A148"/>
    <mergeCell ref="B143:B148"/>
    <mergeCell ref="B119:B123"/>
    <mergeCell ref="A119:A123"/>
    <mergeCell ref="A124:A128"/>
    <mergeCell ref="B124:B128"/>
    <mergeCell ref="B149:B153"/>
  </mergeCells>
  <phoneticPr fontId="11" type="noConversion"/>
  <printOptions horizontalCentered="1"/>
  <pageMargins left="0.25" right="0.25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2023-06-09T01:34:45Z</cp:lastPrinted>
  <dcterms:created xsi:type="dcterms:W3CDTF">2014-05-19T06:59:30Z</dcterms:created>
  <dcterms:modified xsi:type="dcterms:W3CDTF">2023-09-07T06:52:01Z</dcterms:modified>
</cp:coreProperties>
</file>