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KAB318\Годовой отчет 2023\Пакет на Думу\Решение об исполнении за 2023\"/>
    </mc:Choice>
  </mc:AlternateContent>
  <xr:revisionPtr revIDLastSave="0" documentId="13_ncr:1_{5509E1B3-1CF3-4CDE-9D90-C6B50C941CC5}" xr6:coauthVersionLast="47" xr6:coauthVersionMax="47" xr10:uidLastSave="{00000000-0000-0000-0000-000000000000}"/>
  <bookViews>
    <workbookView xWindow="3240" yWindow="600" windowWidth="24705" windowHeight="15600" xr2:uid="{00000000-000D-0000-FFFF-FFFF00000000}"/>
  </bookViews>
  <sheets>
    <sheet name="Ведомственная" sheetId="1" r:id="rId1"/>
  </sheets>
  <definedNames>
    <definedName name="_xlnm._FilterDatabase" localSheetId="0" hidden="1">Ведомственная!$A$6:$G$882</definedName>
    <definedName name="Z_007F5E36_0018_4E7B_90C6_1834EA67B89E_.wvu.FilterData" localSheetId="0" hidden="1">Ведомственная!$C$4:$C$908</definedName>
    <definedName name="Z_007F5E36_0018_4E7B_90C6_1834EA67B89E_.wvu.Rows" localSheetId="0" hidden="1">Ведомственная!$1:$6</definedName>
    <definedName name="Z_011F70A7_5F46_4956_BDE9_35DE6093FA70_.wvu.FilterData" localSheetId="0" hidden="1">Ведомственная!$C$4:$C$908</definedName>
    <definedName name="Z_03313791_B4B9_46B3_BE2C_E01A1B1EDB4B_.wvu.FilterData" localSheetId="0" hidden="1">Ведомственная!$C$4:$C$885</definedName>
    <definedName name="Z_085785D3_4204_4342_99E3_E4D041DE927C_.wvu.FilterData" localSheetId="0" hidden="1">Ведомственная!$A$8:$E$323</definedName>
    <definedName name="Z_08BBC72E_E092_4E85_B285_02614ADB4E8A_.wvu.FilterData" localSheetId="0" hidden="1">Ведомственная!$C$4:$C$908</definedName>
    <definedName name="Z_09ACB207_1905_4A90_ACFE_029D5B22B687_.wvu.FilterData" localSheetId="0" hidden="1">Ведомственная!$C$1:$C$908</definedName>
    <definedName name="Z_0C96A462_EF5C_4B4A_94C8_2DEAE21051F8_.wvu.FilterData" localSheetId="0" hidden="1">Ведомственная!$C$1:$C$908</definedName>
    <definedName name="Z_10EE0A5F_8923_4554_8D3C_CA506EDAE08D_.wvu.FilterData" localSheetId="0" hidden="1">Ведомственная!$C$1:$C$908</definedName>
    <definedName name="Z_119F1C79_FA6E_4B7C_AAB8_42632B8B6F46_.wvu.FilterData" localSheetId="0" hidden="1">Ведомственная!$C$4:$C$885</definedName>
    <definedName name="Z_133F7F8F_B622_43CE_964A_F484AE235522_.wvu.FilterData" localSheetId="0" hidden="1">Ведомственная!$E$7:$E$884</definedName>
    <definedName name="Z_133F7F8F_B622_43CE_964A_F484AE235522_.wvu.Rows" localSheetId="0" hidden="1">Ведомственная!#REF!</definedName>
    <definedName name="Z_13594621_833D_4136_82FE_F842EBA36148_.wvu.FilterData" localSheetId="0" hidden="1">Ведомственная!$C$1:$C$908</definedName>
    <definedName name="Z_13B4191A_E6B4_4EB5_A0C6_B608DAB90B64_.wvu.FilterData" localSheetId="0" hidden="1">Ведомственная!$C$4:$C$908</definedName>
    <definedName name="Z_151D6315_4948_419D_A49C_204BF9CC6BED_.wvu.FilterData" localSheetId="0" hidden="1">Ведомственная!$C$1:$C$908</definedName>
    <definedName name="Z_19A563A4_3CF5_46B2_9BBA_2F65FCD27076_.wvu.FilterData" localSheetId="0" hidden="1">Ведомственная!$C$4:$C$885</definedName>
    <definedName name="Z_1C4484C8_F3D6_44D6_96FE_BF398FA50719_.wvu.FilterData" localSheetId="0" hidden="1">Ведомственная!$C$1:$C$908</definedName>
    <definedName name="Z_1C65AA35_6D1E_441A_9D35_0ED5E5059717_.wvu.FilterData" localSheetId="0" hidden="1">Ведомственная!$C$1:$C$908</definedName>
    <definedName name="Z_1D855283_2463_4964_AF19_1CC9A99AD3F6_.wvu.FilterData" localSheetId="0" hidden="1">Ведомственная!$C$4:$C$908</definedName>
    <definedName name="Z_2103FB7C_BC21_48B9_ADB5_A574E01D142C_.wvu.FilterData" localSheetId="0" hidden="1">Ведомственная!$E$1:$E$929</definedName>
    <definedName name="Z_21656572_43BF_4C5F_9DBE_4644DED4EACD_.wvu.FilterData" localSheetId="0" hidden="1">Ведомственная!$C$4:$C$885</definedName>
    <definedName name="Z_23B00154_0437_4DA3_AD47_2A63EAD237D8_.wvu.FilterData" localSheetId="0" hidden="1">Ведомственная!$C$4:$C$885</definedName>
    <definedName name="Z_24C29B2C_5146_47E8_A825_7EC2E2AF8034_.wvu.FilterData" localSheetId="0" hidden="1">Ведомственная!$C$1:$C$908</definedName>
    <definedName name="Z_25258F7B_B4C0_4999_B6F8_FBD8DA573EC7_.wvu.FilterData" localSheetId="0" hidden="1">Ведомственная!$C$4:$C$885</definedName>
    <definedName name="Z_2985AE94_CBF6_4C29_8358_38D35668A459_.wvu.FilterData" localSheetId="0" hidden="1">Ведомственная!$C$4:$C$885</definedName>
    <definedName name="Z_2A414C90_A259_46C4_A76F_9AA087921198_.wvu.FilterData" localSheetId="0" hidden="1">Ведомственная!$C$1:$C$908</definedName>
    <definedName name="Z_2BD58AB9_AB40_469E_A15F_BEF6343B134C_.wvu.FilterData" localSheetId="0" hidden="1">Ведомственная!$C$4:$C$908</definedName>
    <definedName name="Z_2E2003CF_B2F3_4656_8B12_5B89664438EA_.wvu.FilterData" localSheetId="0" hidden="1">Ведомственная!$C$1:$C$908</definedName>
    <definedName name="Z_30015BC6_6BE2_4BF8_BF7A_DDEE89F7531B_.wvu.FilterData" localSheetId="0" hidden="1">Ведомственная!$C$4:$C$885</definedName>
    <definedName name="Z_30015BC6_6BE2_4BF8_BF7A_DDEE89F7531B_.wvu.PrintTitles" localSheetId="0" hidden="1">Ведомственная!$7:$8</definedName>
    <definedName name="Z_3008D9DC_326F_416E_B1C4_4ED55BF2751D_.wvu.FilterData" localSheetId="0" hidden="1">Ведомственная!$E$1:$E$913</definedName>
    <definedName name="Z_339A0E6F_F860_4FA7_BAF7_2EFDA9EFAD29_.wvu.FilterData" localSheetId="0" hidden="1">Ведомственная!$E$1:$E$908</definedName>
    <definedName name="Z_34554FB4_AFEE_4A52_84B1_B7A89B94CB55_.wvu.FilterData" localSheetId="0" hidden="1">Ведомственная!$C$4:$C$885</definedName>
    <definedName name="Z_411B5189_F338_4381_9D4F_51668C6D4643_.wvu.FilterData" localSheetId="0" hidden="1">Ведомственная!$E$1:$E$908</definedName>
    <definedName name="Z_428B0852_FB07_4FC6_B910_CEF5FA222916_.wvu.FilterData" localSheetId="0" hidden="1">Ведомственная!$C$1:$C$908</definedName>
    <definedName name="Z_44B06D54_6BFE_4650_8CD4_B2EF25A1408B_.wvu.FilterData" localSheetId="0" hidden="1">Ведомственная!$C$1:$C$908</definedName>
    <definedName name="Z_453DEF88_B318_43B3_B112_8A13BB0F753F_.wvu.FilterData" localSheetId="0" hidden="1">Ведомственная!$C$4:$C$908</definedName>
    <definedName name="Z_490A28B9_F8BB_49CA_9309_369EBCAF81BD_.wvu.FilterData" localSheetId="0" hidden="1">Ведомственная!$C$4:$C$885</definedName>
    <definedName name="Z_4A81E7D9_63FB_4159_8E05_F9E72E174B87_.wvu.FilterData" localSheetId="0" hidden="1">Ведомственная!$E$7:$E$884</definedName>
    <definedName name="Z_4DCA125F_94AC_48C5_A97C_E5CF62CAB2D0_.wvu.FilterData" localSheetId="0" hidden="1">Ведомственная!$C$4:$C$908</definedName>
    <definedName name="Z_4E946737_BF80_4AE1_8521_7F377036B2F2_.wvu.FilterData" localSheetId="0" hidden="1">Ведомственная!$C$1:$C$908</definedName>
    <definedName name="Z_4F4B9F7B_2D80_42D8_869C_63ACF2FFB41D_.wvu.FilterData" localSheetId="0" hidden="1">Ведомственная!$E$1:$E$908</definedName>
    <definedName name="Z_4F6028D4_2BCF_4391_9E72_D95C38EB4D6D_.wvu.FilterData" localSheetId="0" hidden="1">Ведомственная!$C$4:$C$908</definedName>
    <definedName name="Z_4F65368D_37FC_4039_AE2C_A98E37ABDE51_.wvu.FilterData" localSheetId="0" hidden="1">Ведомственная!$C$1:$C$908</definedName>
    <definedName name="Z_4F75F84C_849B_40E2_A4F1_1D88152781CE_.wvu.FilterData" localSheetId="0" hidden="1">Ведомственная!$E$1:$E$913</definedName>
    <definedName name="Z_4F80A8AD_8525_47FC_9E2A_C08D6B6AC00B_.wvu.FilterData" localSheetId="0" hidden="1">Ведомственная!$C$1:$C$908</definedName>
    <definedName name="Z_598BF785_E20B_4A5D_A643_B6D1519C3B4C_.wvu.FilterData" localSheetId="0" hidden="1">Ведомственная!$C$1:$C$908</definedName>
    <definedName name="Z_5B835D10_1BF4_4049_969D_79498D8DC36D_.wvu.FilterData" localSheetId="0" hidden="1">Ведомственная!$C$4:$C$908</definedName>
    <definedName name="Z_5E7189BD_33B6_4265_AD7B_2DAE447F41AE_.wvu.FilterData" localSheetId="0" hidden="1">Ведомственная!$C$4:$C$908</definedName>
    <definedName name="Z_62661A40_366A_4071_B877_5EF57D1E07A3_.wvu.FilterData" localSheetId="0" hidden="1">Ведомственная!$C$1:$C$908</definedName>
    <definedName name="Z_65CC1FD0_A082_4BAC_9FAA_A1F0C583218A_.wvu.FilterData" localSheetId="0" hidden="1">Ведомственная!$C$1:$C$908</definedName>
    <definedName name="Z_665899D6_407F_43D6_B4CC_A15129026B2D_.wvu.FilterData" localSheetId="0" hidden="1">Ведомственная!$C$1:$C$908</definedName>
    <definedName name="Z_6697AA00_4C62_4A06_A117_7394BFA46B2E_.wvu.FilterData" localSheetId="0" hidden="1">Ведомственная!$D$4:$D$885</definedName>
    <definedName name="Z_6A08D654_CCAB_4221_895E_D3314553B3C7_.wvu.FilterData" localSheetId="0" hidden="1">Ведомственная!$C$4:$C$908</definedName>
    <definedName name="Z_6ACECF48_6067_4BB0_93E1_3DEC7FC0279E_.wvu.FilterData" localSheetId="0" hidden="1">Ведомственная!$C$1:$C$908</definedName>
    <definedName name="Z_6AD40B5B_17A8_4AD4_AEA5_B634EAE82410_.wvu.FilterData" localSheetId="0" hidden="1">Ведомственная!$C$4:$C$885</definedName>
    <definedName name="Z_6D1CB105_C928_4864_AB11_841109A25713_.wvu.FilterData" localSheetId="0" hidden="1">Ведомственная!$C$4:$C$908</definedName>
    <definedName name="Z_6E2EFCE1_DCDE_4CFA_8029_32C3AB6C6FE8_.wvu.FilterData" localSheetId="0" hidden="1">Ведомственная!$C$4:$C$885</definedName>
    <definedName name="Z_701B221B_A772_462B_90E8_BCEFF5C4C26B_.wvu.FilterData" localSheetId="0" hidden="1">Ведомственная!$C$4:$C$908</definedName>
    <definedName name="Z_734A5F1A_D167_4CF0_95B6_C27ADD912957_.wvu.FilterData" localSheetId="0" hidden="1">Ведомственная!$C$4:$C$908</definedName>
    <definedName name="Z_7457847A_7F24_44A5_AD47_F2B24E242971_.wvu.FilterData" localSheetId="0" hidden="1">Ведомственная!$C$1:$C$908</definedName>
    <definedName name="Z_7457847A_7F24_44A5_AD47_F2B24E242971_.wvu.PrintTitles" localSheetId="0" hidden="1">Ведомственная!$7:$8</definedName>
    <definedName name="Z_75655225_B210_4E96_A723_A3B4C40CE1A0_.wvu.FilterData" localSheetId="0" hidden="1">Ведомственная!$C$4:$C$908</definedName>
    <definedName name="Z_759488F2_2ECC_4C2B_BA34_CE7A042B1DD3_.wvu.FilterData" localSheetId="0" hidden="1">Ведомственная!$C$4:$C$908</definedName>
    <definedName name="Z_79BAE177_2B52_45ED_8263_E5279865E0AB_.wvu.FilterData" localSheetId="0" hidden="1">Ведомственная!$C$4:$C$885</definedName>
    <definedName name="Z_7BBE6B1C_FE13_42B3_813B_345AF10C7CB8_.wvu.FilterData" localSheetId="0" hidden="1">Ведомственная!$C$4:$C$885</definedName>
    <definedName name="Z_7DFAD018_CD5F_4621_9BA2_36570BA210E3_.wvu.FilterData" localSheetId="0" hidden="1">Ведомственная!$C$4:$C$885</definedName>
    <definedName name="Z_7E65BE15_0E09_4F6D_A7AA_44A291E510F3_.wvu.FilterData" localSheetId="0" hidden="1">Ведомственная!$C$1:$C$908</definedName>
    <definedName name="Z_80CCE80F_D28B_43CC_9234_B549A67C4405_.wvu.FilterData" localSheetId="0" hidden="1">Ведомственная!$C$4:$C$908</definedName>
    <definedName name="Z_825182F9_1795_4E8C_AFEF_1CE46EB9E93B_.wvu.FilterData" localSheetId="0" hidden="1">Ведомственная!$C$1:$C$923</definedName>
    <definedName name="Z_858E882D_11B3_466C_A35F_7EB9EF2F313A_.wvu.FilterData" localSheetId="0" hidden="1">Ведомственная!$C$4:$C$908</definedName>
    <definedName name="Z_877E8F10_CC8B_4B79_8F0E_28936002415F_.wvu.FilterData" localSheetId="0" hidden="1">Ведомственная!$D$1:$D$923</definedName>
    <definedName name="Z_8AF1CF89_BA2E_4FF0_AC11_DEDD07AAB4F1_.wvu.FilterData" localSheetId="0" hidden="1">Ведомственная!$C$4:$C$908</definedName>
    <definedName name="Z_8B487D89_0DBD_4FCC_9D11_7C6CE3D7E6DB_.wvu.FilterData" localSheetId="0" hidden="1">Ведомственная!$C$1:$C$908</definedName>
    <definedName name="Z_8F3A6EF4_1692_4DD9_B06A_3B4A2F34715C_.wvu.FilterData" localSheetId="0" hidden="1">Ведомственная!$C$4:$C$885</definedName>
    <definedName name="Z_92ABC10B_A427_40A8_9201_668D48CFD027_.wvu.FilterData" localSheetId="0" hidden="1">Ведомственная!$D$1:$D$923</definedName>
    <definedName name="Z_94DAE177_3E06_444B_9FD0_59686EE7DF88_.wvu.FilterData" localSheetId="0" hidden="1">Ведомственная!$C$4:$C$885</definedName>
    <definedName name="Z_94F4AD0F_A2F0_4D84_87C3_A66D869D0BB7_.wvu.FilterData" localSheetId="0" hidden="1">Ведомственная!$C$4:$C$885</definedName>
    <definedName name="Z_94F4AD0F_A2F0_4D84_87C3_A66D869D0BB7_.wvu.PrintTitles" localSheetId="0" hidden="1">Ведомственная!$7:$8</definedName>
    <definedName name="Z_9589F66D_796B_4A6C_B100_1BAE90199D67_.wvu.FilterData" localSheetId="0" hidden="1">Ведомственная!$C$4:$C$908</definedName>
    <definedName name="Z_95F27D9A_C382_420E_A6A3_A67985429835_.wvu.FilterData" localSheetId="0" hidden="1">Ведомственная!$C$4:$C$908</definedName>
    <definedName name="Z_9CB35277_B8D0_4242_8965_26CD0EDA50AA_.wvu.FilterData" localSheetId="0" hidden="1">Ведомственная!$C$4:$C$908</definedName>
    <definedName name="Z_9F0400CF_5E29_4AAE_A3D4_1CB39D0D626E_.wvu.FilterData" localSheetId="0" hidden="1">Ведомственная!$C$4:$C$908</definedName>
    <definedName name="Z_A0EFCD36_E3B2_4D79_8CD1_08F1A28D7DCF_.wvu.FilterData" localSheetId="0" hidden="1">Ведомственная!$C$4:$C$908</definedName>
    <definedName name="Z_A2FE9928_0175_4CB8_8BD8_B3B293BFF215_.wvu.FilterData" localSheetId="0" hidden="1">Ведомственная!$C$4:$C$908</definedName>
    <definedName name="Z_A413C04F_7884_4BED_B004_2E4CAC1352CE_.wvu.FilterData" localSheetId="0" hidden="1">Ведомственная!$D$1:$D$923</definedName>
    <definedName name="Z_A5201A16_82FE_497E_B746_5B8F05E2B302_.wvu.FilterData" localSheetId="0" hidden="1">Ведомственная!$C$4:$C$885</definedName>
    <definedName name="Z_A5294A14_6349_4F37_8ED3_288411662F4D_.wvu.FilterData" localSheetId="0" hidden="1">Ведомственная!$C$4:$C$885</definedName>
    <definedName name="Z_A954AFED_CEB3_4A22_9CC8_9B1CB38DD9D2_.wvu.FilterData" localSheetId="0" hidden="1">Ведомственная!$C$1:$C$908</definedName>
    <definedName name="Z_AD166C13_D03E_417A_BEE0_05BCD70AFE9B_.wvu.FilterData" localSheetId="0" hidden="1">Ведомственная!$D$4:$D$885</definedName>
    <definedName name="Z_AD166C13_D03E_417A_BEE0_05BCD70AFE9B_.wvu.PrintTitles" localSheetId="0" hidden="1">Ведомственная!$7:$8</definedName>
    <definedName name="Z_AD18EB3A_FCDD_4A72_9B90_03B60AFD4BE9_.wvu.FilterData" localSheetId="0" hidden="1">Ведомственная!$C$4:$C$908</definedName>
    <definedName name="Z_AE81C457_9CB6_48B0_9EB1_1F3960275663_.wvu.FilterData" localSheetId="0" hidden="1">Ведомственная!$E$1:$E$913</definedName>
    <definedName name="Z_B23C7E8F_B6A4_48DF_9E5B_78ABF998810F_.wvu.FilterData" localSheetId="0" hidden="1">Ведомственная!$C$4:$C$908</definedName>
    <definedName name="Z_B2D92D1B_6BC0_4DB1_A5AA_5C8BBE468F07_.wvu.FilterData" localSheetId="0" hidden="1">Ведомственная!$C$1:$C$908</definedName>
    <definedName name="Z_B4CC2556_FAFE_4628_8FA2_94019AB50AE6_.wvu.FilterData" localSheetId="0" hidden="1">Ведомственная!$E$4:$E$885</definedName>
    <definedName name="Z_B5F624BF_8CEA_450F_81C2_4F96707D3034_.wvu.FilterData" localSheetId="0" hidden="1">Ведомственная!$C$1:$C$908</definedName>
    <definedName name="Z_B9B39110_73A3_4125_A9FF_F2146623789B_.wvu.FilterData" localSheetId="0" hidden="1">Ведомственная!$C$4:$C$908</definedName>
    <definedName name="Z_B9EAA300_15E1_4A77_BB0E_136BC4C899D0_.wvu.FilterData" localSheetId="0" hidden="1">Ведомственная!$C$1:$C$908</definedName>
    <definedName name="Z_BAB0D144_4FD4_4699_AAAE_1BB4825DF89B_.wvu.FilterData" localSheetId="0" hidden="1">Ведомственная!$C$4:$C$908</definedName>
    <definedName name="Z_BDEFF26A_BCC1_4B19_9FF8_059A77E33839_.wvu.FilterData" localSheetId="0" hidden="1">Ведомственная!$C$4:$C$908</definedName>
    <definedName name="Z_C0157D0F_ED87_4762_BF6D_37A09ED31B20_.wvu.FilterData" localSheetId="0" hidden="1">Ведомственная!$C$1:$C$908</definedName>
    <definedName name="Z_C0C275C5_88E1_43D7_B560_B81786A1144A_.wvu.FilterData" localSheetId="0" hidden="1">Ведомственная!$C$1:$C$908</definedName>
    <definedName name="Z_C0FD5E01_82EA_427A_99EB_0F7E8A04966D_.wvu.FilterData" localSheetId="0" hidden="1">Ведомственная!$C$1:$C$908</definedName>
    <definedName name="Z_C503554A_ABD3_428C_894C_4071393786C1_.wvu.FilterData" localSheetId="0" hidden="1">Ведомственная!$C$4:$C$885</definedName>
    <definedName name="Z_C65FD65C_8AF4_4A90_BD67_01C04FB0A272_.wvu.FilterData" localSheetId="0" hidden="1">Ведомственная!$E$1:$E$908</definedName>
    <definedName name="Z_CA2CB142_17D3_445B_BE3B_AFC61630B3FA_.wvu.FilterData" localSheetId="0" hidden="1">Ведомственная!$C$1:$C$908</definedName>
    <definedName name="Z_CA9F3A37_CF10_4DF8_AF45_747A73DAC858_.wvu.FilterData" localSheetId="0" hidden="1">Ведомственная!$C$1:$C$923</definedName>
    <definedName name="Z_CCEDA34E_393C_40F7_87B0_4BC0618403D2_.wvu.FilterData" localSheetId="0" hidden="1">Ведомственная!$C$1:$C$908</definedName>
    <definedName name="Z_CD68B02B_51AD_45B6_88CD_65014E534289_.wvu.FilterData" localSheetId="0" hidden="1">Ведомственная!$E$7:$E$884</definedName>
    <definedName name="Z_CDC07967_4242_439A_8705_F88F319E5B0A_.wvu.FilterData" localSheetId="0" hidden="1">Ведомственная!$C$1:$C$908</definedName>
    <definedName name="Z_D1B3743F_0D71_4AD8_8D01_EDFA227734BC_.wvu.FilterData" localSheetId="0" hidden="1">Ведомственная!$C$4:$C$908</definedName>
    <definedName name="Z_D8B81346_76F8_44D3_A07F_05001ECF2FD6_.wvu.FilterData" localSheetId="0" hidden="1">Ведомственная!$C$4:$C$885</definedName>
    <definedName name="Z_DBA69F10_8799_4DF1_877E_31D43853AAE5_.wvu.FilterData" localSheetId="0" hidden="1">Ведомственная!$E$1:$E$913</definedName>
    <definedName name="Z_DC82C667_8095_4B98_BF7C_9553B952CBB6_.wvu.FilterData" localSheetId="0" hidden="1">Ведомственная!$C$1:$C$908</definedName>
    <definedName name="Z_DDD935EA_346F_4356_AAE0_5B74CFD15551_.wvu.FilterData" localSheetId="0" hidden="1">Ведомственная!$C$4:$C$885</definedName>
    <definedName name="Z_E37AC8C1_C0C1_4DD9_87A0_DF316D13F277_.wvu.FilterData" localSheetId="0" hidden="1">Ведомственная!$C$1:$C$908</definedName>
    <definedName name="Z_E71E9AF2_C087_49B3_9106_9719285E58FC_.wvu.FilterData" localSheetId="0" hidden="1">Ведомственная!$C$4:$C$908</definedName>
    <definedName name="Z_EA09A7A7_D9F0_4FE8_AA95_D4255716C0A5_.wvu.FilterData" localSheetId="0" hidden="1">Ведомственная!$C$4:$C$908</definedName>
    <definedName name="Z_EF0C097F_4FB7_4985_97E7_33EC50F15564_.wvu.FilterData" localSheetId="0" hidden="1">Ведомственная!$C$4:$C$908</definedName>
    <definedName name="Z_EF823E64_85F8_4F1E_816D_12724211FBDB_.wvu.FilterData" localSheetId="0" hidden="1">Ведомственная!$C$4:$C$908</definedName>
    <definedName name="Z_F3A03177_19F7_4772_9DD8_3B18CF624128_.wvu.FilterData" localSheetId="0" hidden="1">Ведомственная!$E$1:$E$913</definedName>
    <definedName name="Z_F56DA7EA_B7A0_49F6_B4CA_DE4756E01332_.wvu.FilterData" localSheetId="0" hidden="1">Ведомственная!$E$1:$E$908</definedName>
    <definedName name="Z_F8712ACA_0FA9_4615_9CA3_53BE1DF73719_.wvu.FilterData" localSheetId="0" hidden="1">Ведомственная!$C$1:$C$908</definedName>
    <definedName name="Z_FAA85436_3863_48AC_97BE_FB41F11795F3_.wvu.FilterData" localSheetId="0" hidden="1">Ведомственная!$C$4:$C$908</definedName>
    <definedName name="Z_FE2BF830_AD78_4AC5_98C0_DD947BD03865_.wvu.FilterData" localSheetId="0" hidden="1">Ведомственная!$C$1:$C$908</definedName>
    <definedName name="Z_FEE88F9E_927F_4DFB_AB07_747C4FF732D7_.wvu.FilterData" localSheetId="0" hidden="1">Ведомственная!$E$4:$E$885</definedName>
    <definedName name="Z_FEE88F9E_927F_4DFB_AB07_747C4FF732D7_.wvu.PrintTitles" localSheetId="0" hidden="1">Ведомственная!$7:$8</definedName>
    <definedName name="_xlnm.Print_Titles" localSheetId="0">Ведомственная!$7:$8</definedName>
  </definedNames>
  <calcPr calcId="191029"/>
  <customWorkbookViews>
    <customWorkbookView name="Хода Светлана Ивановна - Личное представление" guid="{FEE88F9E-927F-4DFB-AB07-747C4FF732D7}" mergeInterval="0" personalView="1" maximized="1" xWindow="-8" yWindow="-8" windowWidth="1936" windowHeight="1056" activeSheetId="1"/>
    <customWorkbookView name="Геращенко Наталья - Личное представление" guid="{B4CC2556-FAFE-4628-8FA2-94019AB50AE6}" mergeInterval="0" personalView="1" maximized="1" xWindow="-8" yWindow="-8" windowWidth="1936" windowHeight="1056" activeSheetId="1"/>
    <customWorkbookView name="Ярина - Личное представление" guid="{09ACB207-1905-4A90-ACFE-029D5B22B687}" mergeInterval="0" personalView="1" xWindow="710" yWindow="22" windowWidth="1212" windowHeight="1040" activeSheetId="1"/>
    <customWorkbookView name="Пользователь Windows - Личное представление" guid="{007F5E36-0018-4E7B-90C6-1834EA67B89E}" mergeInterval="0" personalView="1" maximized="1" xWindow="-8" yWindow="-8" windowWidth="1936" windowHeight="1056" activeSheetId="1"/>
    <customWorkbookView name="Ефименко Елена - Личное представление" guid="{339A0E6F-F860-4FA7-BAF7-2EFDA9EFAD29}" mergeInterval="0" personalView="1" maximized="1" xWindow="-8" yWindow="-8" windowWidth="1936" windowHeight="1056" activeSheetId="1"/>
    <customWorkbookView name="Каюрова Ольга - Личное представление" guid="{C65FD65C-8AF4-4A90-BD67-01C04FB0A272}" mergeInterval="0" personalView="1" maximized="1" xWindow="-8" yWindow="-8" windowWidth="1936" windowHeight="1056" activeSheetId="1"/>
    <customWorkbookView name="Капускина - Личное представление" guid="{133F7F8F-B622-43CE-964A-F484AE235522}" mergeInterval="0" personalView="1" maximized="1" xWindow="-8" yWindow="-8" windowWidth="1936" windowHeight="1096" activeSheetId="1"/>
    <customWorkbookView name="Власова - Личное представление" guid="{5E7189BD-33B6-4265-AD7B-2DAE447F41AE}" mergeInterval="0" personalView="1" maximized="1" xWindow="-8" yWindow="-8" windowWidth="1936" windowHeight="1056" activeSheetId="1"/>
    <customWorkbookView name="Степаненко Елена - Личное представление" guid="{7457847A-7F24-44A5-AD47-F2B24E242971}" mergeInterval="0" personalView="1" maximized="1" xWindow="-8" yWindow="-8" windowWidth="1936" windowHeight="1056" activeSheetId="1"/>
    <customWorkbookView name="Image&amp;Matros ® - Личное представление" guid="{95F27D9A-C382-420E-A6A3-A67985429835}" mergeInterval="0" personalView="1" xWindow="967" yWindow="8" windowWidth="949" windowHeight="1009" activeSheetId="1"/>
    <customWorkbookView name="adm - Личное представление" guid="{490A28B9-F8BB-49CA-9309-369EBCAF81BD}" mergeInterval="0" personalView="1" maximized="1" xWindow="-8" yWindow="-8" windowWidth="1936" windowHeight="1048" activeSheetId="1"/>
    <customWorkbookView name="Наталья Геращенко - Личное представление" guid="{30015BC6-6BE2-4BF8-BF7A-DDEE89F7531B}" mergeInterval="0" personalView="1" maximized="1" xWindow="-8" yWindow="-8" windowWidth="1936" windowHeight="1056" activeSheetId="1"/>
    <customWorkbookView name="Кацель - Личное представление" guid="{119F1C79-FA6E-4B7C-AAB8-42632B8B6F46}" mergeInterval="0" personalView="1" maximized="1" xWindow="-8" yWindow="-8" windowWidth="1936" windowHeight="1056" activeSheetId="1"/>
    <customWorkbookView name="Власова Татьяна - Личное представление" guid="{94F4AD0F-A2F0-4D84-87C3-A66D869D0BB7}" mergeInterval="0" personalView="1" maximized="1" xWindow="-8" yWindow="-8" windowWidth="1936" windowHeight="1056" activeSheetId="1"/>
    <customWorkbookView name="Захаревич Елена - Личное представление" guid="{AD166C13-D03E-417A-BEE0-05BCD70AFE9B}" mergeInterval="0" personalView="1" xWindow="21" yWindow="3" windowWidth="1844" windowHeight="1031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01" i="1" l="1"/>
  <c r="F701" i="1"/>
  <c r="F628" i="1"/>
  <c r="F476" i="1"/>
  <c r="G90" i="1"/>
  <c r="F90" i="1"/>
  <c r="G412" i="1"/>
  <c r="F412" i="1"/>
  <c r="G345" i="1" l="1"/>
  <c r="G344" i="1" s="1"/>
  <c r="G343" i="1" s="1"/>
  <c r="G342" i="1" s="1"/>
  <c r="F345" i="1"/>
  <c r="F344" i="1" s="1"/>
  <c r="F343" i="1" s="1"/>
  <c r="F342" i="1" s="1"/>
  <c r="G353" i="1"/>
  <c r="F353" i="1"/>
  <c r="G355" i="1"/>
  <c r="F355" i="1"/>
  <c r="G362" i="1"/>
  <c r="F362" i="1"/>
  <c r="G363" i="1"/>
  <c r="F363" i="1"/>
  <c r="G365" i="1"/>
  <c r="F365" i="1"/>
  <c r="G367" i="1"/>
  <c r="F367" i="1"/>
  <c r="G369" i="1"/>
  <c r="F369" i="1"/>
  <c r="G371" i="1"/>
  <c r="F371" i="1"/>
  <c r="G374" i="1"/>
  <c r="F374" i="1"/>
  <c r="G381" i="1"/>
  <c r="G380" i="1" s="1"/>
  <c r="F381" i="1"/>
  <c r="F380" i="1" s="1"/>
  <c r="G386" i="1"/>
  <c r="G385" i="1" s="1"/>
  <c r="G384" i="1" s="1"/>
  <c r="G383" i="1" s="1"/>
  <c r="F386" i="1"/>
  <c r="F385" i="1" s="1"/>
  <c r="F384" i="1" s="1"/>
  <c r="F383" i="1" s="1"/>
  <c r="G391" i="1"/>
  <c r="G390" i="1" s="1"/>
  <c r="G389" i="1" s="1"/>
  <c r="G388" i="1" s="1"/>
  <c r="F391" i="1"/>
  <c r="F390" i="1" s="1"/>
  <c r="F389" i="1" s="1"/>
  <c r="F388" i="1" s="1"/>
  <c r="G360" i="1" l="1"/>
  <c r="G359" i="1" s="1"/>
  <c r="G358" i="1" s="1"/>
  <c r="G357" i="1" s="1"/>
  <c r="G352" i="1"/>
  <c r="G351" i="1" s="1"/>
  <c r="G350" i="1" s="1"/>
  <c r="G349" i="1" s="1"/>
  <c r="G895" i="1" s="1"/>
  <c r="F352" i="1"/>
  <c r="F351" i="1" s="1"/>
  <c r="F350" i="1" s="1"/>
  <c r="F349" i="1" s="1"/>
  <c r="F895" i="1" s="1"/>
  <c r="F360" i="1"/>
  <c r="F359" i="1" s="1"/>
  <c r="F358" i="1" s="1"/>
  <c r="F357" i="1" s="1"/>
  <c r="G379" i="1"/>
  <c r="F379" i="1"/>
  <c r="G398" i="1"/>
  <c r="G397" i="1" s="1"/>
  <c r="F398" i="1"/>
  <c r="F397" i="1" s="1"/>
  <c r="G403" i="1"/>
  <c r="F403" i="1"/>
  <c r="G405" i="1"/>
  <c r="F405" i="1"/>
  <c r="G407" i="1"/>
  <c r="F407" i="1"/>
  <c r="G411" i="1"/>
  <c r="F411" i="1"/>
  <c r="G413" i="1"/>
  <c r="F413" i="1"/>
  <c r="G415" i="1"/>
  <c r="F415" i="1"/>
  <c r="G417" i="1"/>
  <c r="F417" i="1"/>
  <c r="G420" i="1"/>
  <c r="F420" i="1"/>
  <c r="G423" i="1"/>
  <c r="F423" i="1"/>
  <c r="G425" i="1"/>
  <c r="F425" i="1"/>
  <c r="F426" i="1"/>
  <c r="G429" i="1"/>
  <c r="G428" i="1" s="1"/>
  <c r="F429" i="1"/>
  <c r="F428" i="1" s="1"/>
  <c r="G434" i="1"/>
  <c r="F434" i="1"/>
  <c r="G436" i="1"/>
  <c r="F436" i="1"/>
  <c r="G438" i="1"/>
  <c r="F438" i="1"/>
  <c r="G440" i="1"/>
  <c r="F440" i="1"/>
  <c r="G442" i="1"/>
  <c r="F442" i="1"/>
  <c r="G445" i="1"/>
  <c r="G444" i="1" s="1"/>
  <c r="F445" i="1"/>
  <c r="F444" i="1" s="1"/>
  <c r="G447" i="1"/>
  <c r="G446" i="1" s="1"/>
  <c r="F447" i="1"/>
  <c r="F446" i="1" s="1"/>
  <c r="G452" i="1"/>
  <c r="F452" i="1"/>
  <c r="G455" i="1"/>
  <c r="F457" i="1"/>
  <c r="F455" i="1" s="1"/>
  <c r="G461" i="1"/>
  <c r="G460" i="1" s="1"/>
  <c r="G459" i="1" s="1"/>
  <c r="G458" i="1" s="1"/>
  <c r="F461" i="1"/>
  <c r="F460" i="1" s="1"/>
  <c r="F459" i="1" s="1"/>
  <c r="F458" i="1" s="1"/>
  <c r="G464" i="1"/>
  <c r="G463" i="1" s="1"/>
  <c r="F464" i="1"/>
  <c r="F463" i="1" s="1"/>
  <c r="G465" i="1"/>
  <c r="F465" i="1"/>
  <c r="G467" i="1"/>
  <c r="F467" i="1"/>
  <c r="G481" i="1"/>
  <c r="G480" i="1" s="1"/>
  <c r="G479" i="1" s="1"/>
  <c r="G483" i="1"/>
  <c r="G485" i="1"/>
  <c r="F484" i="1"/>
  <c r="F483" i="1" s="1"/>
  <c r="F485" i="1"/>
  <c r="G787" i="1"/>
  <c r="G785" i="1" s="1"/>
  <c r="F787" i="1"/>
  <c r="F785" i="1" s="1"/>
  <c r="F791" i="1"/>
  <c r="G804" i="1"/>
  <c r="G803" i="1" s="1"/>
  <c r="G802" i="1" s="1"/>
  <c r="G801" i="1" s="1"/>
  <c r="F804" i="1"/>
  <c r="F803" i="1" s="1"/>
  <c r="F802" i="1" s="1"/>
  <c r="F801" i="1" s="1"/>
  <c r="G811" i="1"/>
  <c r="F811" i="1"/>
  <c r="G814" i="1"/>
  <c r="F814" i="1"/>
  <c r="G817" i="1"/>
  <c r="F817" i="1"/>
  <c r="G821" i="1"/>
  <c r="G820" i="1" s="1"/>
  <c r="F821" i="1"/>
  <c r="F820" i="1" s="1"/>
  <c r="G825" i="1"/>
  <c r="G824" i="1" s="1"/>
  <c r="G823" i="1" s="1"/>
  <c r="F825" i="1"/>
  <c r="F824" i="1" s="1"/>
  <c r="F823" i="1" s="1"/>
  <c r="G835" i="1"/>
  <c r="F835" i="1"/>
  <c r="G833" i="1"/>
  <c r="F833" i="1"/>
  <c r="G841" i="1"/>
  <c r="G840" i="1" s="1"/>
  <c r="G839" i="1" s="1"/>
  <c r="G838" i="1" s="1"/>
  <c r="F841" i="1"/>
  <c r="F840" i="1" s="1"/>
  <c r="F839" i="1" s="1"/>
  <c r="F838" i="1" s="1"/>
  <c r="G847" i="1"/>
  <c r="G846" i="1" s="1"/>
  <c r="G845" i="1" s="1"/>
  <c r="G844" i="1" s="1"/>
  <c r="G843" i="1" s="1"/>
  <c r="F847" i="1"/>
  <c r="F846" i="1" s="1"/>
  <c r="F845" i="1" s="1"/>
  <c r="F844" i="1" s="1"/>
  <c r="F843" i="1" s="1"/>
  <c r="G854" i="1"/>
  <c r="G853" i="1" s="1"/>
  <c r="G852" i="1" s="1"/>
  <c r="F854" i="1"/>
  <c r="F853" i="1" s="1"/>
  <c r="F852" i="1" s="1"/>
  <c r="G858" i="1"/>
  <c r="G857" i="1" s="1"/>
  <c r="G856" i="1" s="1"/>
  <c r="F859" i="1"/>
  <c r="F858" i="1" s="1"/>
  <c r="F857" i="1" s="1"/>
  <c r="F856" i="1" s="1"/>
  <c r="G862" i="1"/>
  <c r="G861" i="1" s="1"/>
  <c r="G860" i="1" s="1"/>
  <c r="F862" i="1"/>
  <c r="F861" i="1" s="1"/>
  <c r="F860" i="1" s="1"/>
  <c r="G867" i="1"/>
  <c r="G866" i="1" s="1"/>
  <c r="G865" i="1" s="1"/>
  <c r="G864" i="1" s="1"/>
  <c r="F867" i="1"/>
  <c r="F866" i="1" s="1"/>
  <c r="F865" i="1" s="1"/>
  <c r="F864" i="1" s="1"/>
  <c r="G868" i="1"/>
  <c r="F868" i="1"/>
  <c r="G872" i="1"/>
  <c r="F872" i="1"/>
  <c r="G478" i="1" l="1"/>
  <c r="G904" i="1"/>
  <c r="G348" i="1"/>
  <c r="F348" i="1"/>
  <c r="G832" i="1"/>
  <c r="G831" i="1" s="1"/>
  <c r="F422" i="1"/>
  <c r="G451" i="1"/>
  <c r="G422" i="1"/>
  <c r="G433" i="1"/>
  <c r="F810" i="1"/>
  <c r="F809" i="1" s="1"/>
  <c r="F851" i="1"/>
  <c r="F850" i="1" s="1"/>
  <c r="F849" i="1" s="1"/>
  <c r="G810" i="1"/>
  <c r="G809" i="1" s="1"/>
  <c r="F402" i="1"/>
  <c r="G851" i="1"/>
  <c r="G850" i="1" s="1"/>
  <c r="G849" i="1" s="1"/>
  <c r="F832" i="1"/>
  <c r="F831" i="1" s="1"/>
  <c r="F451" i="1"/>
  <c r="F433" i="1"/>
  <c r="F482" i="1"/>
  <c r="F481" i="1" s="1"/>
  <c r="F480" i="1" s="1"/>
  <c r="F479" i="1" s="1"/>
  <c r="G402" i="1"/>
  <c r="G133" i="1"/>
  <c r="G255" i="1"/>
  <c r="G254" i="1" s="1"/>
  <c r="G253" i="1" s="1"/>
  <c r="G912" i="1" s="1"/>
  <c r="F255" i="1"/>
  <c r="F254" i="1" s="1"/>
  <c r="F253" i="1" s="1"/>
  <c r="F912" i="1" s="1"/>
  <c r="G177" i="1"/>
  <c r="G176" i="1" s="1"/>
  <c r="G175" i="1" s="1"/>
  <c r="G174" i="1" s="1"/>
  <c r="G173" i="1" s="1"/>
  <c r="F177" i="1"/>
  <c r="F176" i="1" s="1"/>
  <c r="F175" i="1" s="1"/>
  <c r="F174" i="1" s="1"/>
  <c r="F173" i="1" s="1"/>
  <c r="G183" i="1"/>
  <c r="G182" i="1" s="1"/>
  <c r="F183" i="1"/>
  <c r="F182" i="1" s="1"/>
  <c r="G186" i="1"/>
  <c r="F186" i="1"/>
  <c r="G189" i="1"/>
  <c r="F189" i="1"/>
  <c r="G191" i="1"/>
  <c r="F191" i="1"/>
  <c r="G193" i="1"/>
  <c r="F193" i="1"/>
  <c r="G195" i="1"/>
  <c r="F195" i="1"/>
  <c r="G197" i="1"/>
  <c r="F197" i="1"/>
  <c r="G199" i="1"/>
  <c r="F199" i="1"/>
  <c r="G201" i="1"/>
  <c r="F201" i="1"/>
  <c r="G203" i="1"/>
  <c r="F203" i="1"/>
  <c r="G205" i="1"/>
  <c r="F205" i="1"/>
  <c r="G208" i="1"/>
  <c r="F208" i="1"/>
  <c r="G214" i="1"/>
  <c r="F214" i="1"/>
  <c r="G216" i="1"/>
  <c r="F216" i="1"/>
  <c r="G218" i="1"/>
  <c r="F218" i="1"/>
  <c r="G221" i="1"/>
  <c r="G220" i="1" s="1"/>
  <c r="F221" i="1"/>
  <c r="F220" i="1" s="1"/>
  <c r="G226" i="1"/>
  <c r="G225" i="1" s="1"/>
  <c r="G224" i="1" s="1"/>
  <c r="G223" i="1" s="1"/>
  <c r="F226" i="1"/>
  <c r="F225" i="1" s="1"/>
  <c r="F224" i="1" s="1"/>
  <c r="F223" i="1" s="1"/>
  <c r="G230" i="1"/>
  <c r="G229" i="1" s="1"/>
  <c r="G228" i="1" s="1"/>
  <c r="F230" i="1"/>
  <c r="F229" i="1" s="1"/>
  <c r="F228" i="1" s="1"/>
  <c r="G235" i="1"/>
  <c r="G234" i="1" s="1"/>
  <c r="G233" i="1" s="1"/>
  <c r="G232" i="1" s="1"/>
  <c r="F235" i="1"/>
  <c r="F234" i="1" s="1"/>
  <c r="F233" i="1" s="1"/>
  <c r="F232" i="1" s="1"/>
  <c r="F587" i="1"/>
  <c r="G624" i="1"/>
  <c r="F624" i="1"/>
  <c r="G626" i="1"/>
  <c r="F626" i="1"/>
  <c r="G629" i="1"/>
  <c r="F629" i="1"/>
  <c r="G633" i="1"/>
  <c r="F633" i="1"/>
  <c r="G635" i="1"/>
  <c r="F635" i="1"/>
  <c r="G641" i="1"/>
  <c r="F641" i="1"/>
  <c r="G644" i="1"/>
  <c r="F644" i="1"/>
  <c r="G647" i="1"/>
  <c r="F647" i="1"/>
  <c r="G651" i="1"/>
  <c r="F651" i="1"/>
  <c r="G653" i="1"/>
  <c r="F653" i="1"/>
  <c r="G655" i="1"/>
  <c r="F655" i="1"/>
  <c r="G658" i="1"/>
  <c r="F658" i="1"/>
  <c r="G661" i="1"/>
  <c r="F661" i="1"/>
  <c r="G663" i="1"/>
  <c r="F663" i="1"/>
  <c r="G666" i="1"/>
  <c r="F666" i="1"/>
  <c r="G670" i="1"/>
  <c r="G669" i="1" s="1"/>
  <c r="F670" i="1"/>
  <c r="F669" i="1" s="1"/>
  <c r="G674" i="1"/>
  <c r="F674" i="1"/>
  <c r="G678" i="1"/>
  <c r="F678" i="1"/>
  <c r="G684" i="1"/>
  <c r="G683" i="1" s="1"/>
  <c r="F684" i="1"/>
  <c r="F683" i="1" s="1"/>
  <c r="G691" i="1"/>
  <c r="G690" i="1" s="1"/>
  <c r="G689" i="1" s="1"/>
  <c r="F691" i="1"/>
  <c r="F690" i="1" s="1"/>
  <c r="F689" i="1" s="1"/>
  <c r="G697" i="1"/>
  <c r="F697" i="1"/>
  <c r="G700" i="1"/>
  <c r="F700" i="1"/>
  <c r="G703" i="1"/>
  <c r="F703" i="1"/>
  <c r="G711" i="1"/>
  <c r="G710" i="1" s="1"/>
  <c r="G709" i="1" s="1"/>
  <c r="G708" i="1" s="1"/>
  <c r="G707" i="1" s="1"/>
  <c r="G706" i="1" s="1"/>
  <c r="F711" i="1"/>
  <c r="F710" i="1" s="1"/>
  <c r="F709" i="1" s="1"/>
  <c r="F708" i="1" s="1"/>
  <c r="F707" i="1" s="1"/>
  <c r="F706" i="1" s="1"/>
  <c r="G614" i="1"/>
  <c r="F614" i="1"/>
  <c r="G616" i="1"/>
  <c r="F616" i="1"/>
  <c r="G618" i="1"/>
  <c r="F618" i="1"/>
  <c r="G610" i="1"/>
  <c r="G609" i="1" s="1"/>
  <c r="G608" i="1" s="1"/>
  <c r="F610" i="1"/>
  <c r="F609" i="1" s="1"/>
  <c r="F608" i="1" s="1"/>
  <c r="G606" i="1"/>
  <c r="F606" i="1"/>
  <c r="G604" i="1"/>
  <c r="F604" i="1"/>
  <c r="G602" i="1"/>
  <c r="F602" i="1"/>
  <c r="G589" i="1"/>
  <c r="F589" i="1"/>
  <c r="G599" i="1"/>
  <c r="G598" i="1" s="1"/>
  <c r="F599" i="1"/>
  <c r="F598" i="1" s="1"/>
  <c r="G596" i="1"/>
  <c r="F596" i="1"/>
  <c r="G594" i="1"/>
  <c r="F594" i="1"/>
  <c r="G591" i="1"/>
  <c r="F591" i="1"/>
  <c r="G587" i="1"/>
  <c r="G585" i="1"/>
  <c r="F585" i="1"/>
  <c r="G583" i="1"/>
  <c r="F583" i="1"/>
  <c r="G581" i="1"/>
  <c r="F581" i="1"/>
  <c r="G579" i="1"/>
  <c r="F579" i="1"/>
  <c r="G577" i="1"/>
  <c r="F577" i="1"/>
  <c r="G575" i="1"/>
  <c r="F575" i="1"/>
  <c r="G573" i="1"/>
  <c r="F573" i="1"/>
  <c r="G571" i="1"/>
  <c r="F571" i="1"/>
  <c r="G569" i="1"/>
  <c r="F569" i="1"/>
  <c r="G567" i="1"/>
  <c r="F567" i="1"/>
  <c r="G565" i="1"/>
  <c r="F565" i="1"/>
  <c r="G559" i="1"/>
  <c r="F559" i="1"/>
  <c r="G557" i="1"/>
  <c r="F557" i="1"/>
  <c r="G551" i="1"/>
  <c r="F551" i="1"/>
  <c r="G553" i="1"/>
  <c r="F553" i="1"/>
  <c r="G549" i="1"/>
  <c r="F549" i="1"/>
  <c r="G546" i="1"/>
  <c r="F546" i="1"/>
  <c r="G543" i="1"/>
  <c r="F543" i="1"/>
  <c r="G541" i="1"/>
  <c r="F541" i="1"/>
  <c r="G536" i="1"/>
  <c r="G535" i="1" s="1"/>
  <c r="F536" i="1"/>
  <c r="F535" i="1" s="1"/>
  <c r="G473" i="1"/>
  <c r="G472" i="1" s="1"/>
  <c r="G471" i="1" s="1"/>
  <c r="G470" i="1" s="1"/>
  <c r="G469" i="1" s="1"/>
  <c r="F473" i="1"/>
  <c r="F472" i="1" s="1"/>
  <c r="F471" i="1" s="1"/>
  <c r="F470" i="1" s="1"/>
  <c r="F469" i="1" s="1"/>
  <c r="G335" i="1"/>
  <c r="G334" i="1" s="1"/>
  <c r="G333" i="1" s="1"/>
  <c r="G892" i="1" s="1"/>
  <c r="F335" i="1"/>
  <c r="F334" i="1" s="1"/>
  <c r="F333" i="1" s="1"/>
  <c r="F892" i="1" s="1"/>
  <c r="G339" i="1"/>
  <c r="G338" i="1" s="1"/>
  <c r="G337" i="1" s="1"/>
  <c r="F339" i="1"/>
  <c r="F338" i="1" s="1"/>
  <c r="F337" i="1" s="1"/>
  <c r="G328" i="1"/>
  <c r="G327" i="1" s="1"/>
  <c r="G326" i="1" s="1"/>
  <c r="F328" i="1"/>
  <c r="F327" i="1" s="1"/>
  <c r="F326" i="1" s="1"/>
  <c r="G317" i="1"/>
  <c r="G316" i="1" s="1"/>
  <c r="G315" i="1" s="1"/>
  <c r="F317" i="1"/>
  <c r="F316" i="1" s="1"/>
  <c r="F315" i="1" s="1"/>
  <c r="G322" i="1"/>
  <c r="G321" i="1" s="1"/>
  <c r="G320" i="1" s="1"/>
  <c r="F322" i="1"/>
  <c r="F321" i="1" s="1"/>
  <c r="F320" i="1" s="1"/>
  <c r="G312" i="1"/>
  <c r="G311" i="1" s="1"/>
  <c r="G310" i="1" s="1"/>
  <c r="G309" i="1" s="1"/>
  <c r="F312" i="1"/>
  <c r="F311" i="1" s="1"/>
  <c r="F310" i="1" s="1"/>
  <c r="F309" i="1" s="1"/>
  <c r="G307" i="1"/>
  <c r="G306" i="1" s="1"/>
  <c r="F307" i="1"/>
  <c r="F306" i="1" s="1"/>
  <c r="G304" i="1"/>
  <c r="F304" i="1"/>
  <c r="G301" i="1"/>
  <c r="F301" i="1"/>
  <c r="G299" i="1"/>
  <c r="F299" i="1"/>
  <c r="G296" i="1"/>
  <c r="F296" i="1"/>
  <c r="G288" i="1"/>
  <c r="G287" i="1" s="1"/>
  <c r="F288" i="1"/>
  <c r="F287" i="1" s="1"/>
  <c r="G293" i="1"/>
  <c r="F293" i="1"/>
  <c r="G291" i="1"/>
  <c r="F291" i="1"/>
  <c r="G281" i="1"/>
  <c r="F281" i="1"/>
  <c r="G283" i="1"/>
  <c r="F283" i="1"/>
  <c r="G275" i="1"/>
  <c r="G274" i="1" s="1"/>
  <c r="G273" i="1" s="1"/>
  <c r="G272" i="1" s="1"/>
  <c r="G271" i="1" s="1"/>
  <c r="F275" i="1"/>
  <c r="F274" i="1" s="1"/>
  <c r="F273" i="1" s="1"/>
  <c r="F272" i="1" s="1"/>
  <c r="F271" i="1" s="1"/>
  <c r="G269" i="1"/>
  <c r="F269" i="1"/>
  <c r="G265" i="1"/>
  <c r="F265" i="1"/>
  <c r="G267" i="1"/>
  <c r="F267" i="1"/>
  <c r="G263" i="1"/>
  <c r="F263" i="1"/>
  <c r="G261" i="1"/>
  <c r="F261" i="1"/>
  <c r="G259" i="1"/>
  <c r="F259" i="1"/>
  <c r="G243" i="1"/>
  <c r="F243" i="1"/>
  <c r="G245" i="1"/>
  <c r="F245" i="1"/>
  <c r="G247" i="1"/>
  <c r="F247" i="1"/>
  <c r="G250" i="1"/>
  <c r="G249" i="1" s="1"/>
  <c r="F250" i="1"/>
  <c r="F249" i="1" s="1"/>
  <c r="G157" i="1"/>
  <c r="F157" i="1"/>
  <c r="G165" i="1"/>
  <c r="F165" i="1"/>
  <c r="G167" i="1"/>
  <c r="F167" i="1"/>
  <c r="G170" i="1"/>
  <c r="G169" i="1" s="1"/>
  <c r="F170" i="1"/>
  <c r="F169" i="1" s="1"/>
  <c r="G161" i="1"/>
  <c r="F161" i="1"/>
  <c r="G155" i="1"/>
  <c r="F155" i="1"/>
  <c r="G159" i="1"/>
  <c r="F159" i="1"/>
  <c r="G151" i="1"/>
  <c r="F151" i="1"/>
  <c r="G149" i="1"/>
  <c r="F149" i="1"/>
  <c r="G147" i="1"/>
  <c r="F147" i="1"/>
  <c r="G140" i="1"/>
  <c r="F140" i="1"/>
  <c r="G137" i="1"/>
  <c r="F137" i="1"/>
  <c r="G135" i="1"/>
  <c r="F135" i="1"/>
  <c r="F133" i="1"/>
  <c r="G124" i="1"/>
  <c r="F124" i="1"/>
  <c r="G127" i="1"/>
  <c r="F127" i="1"/>
  <c r="G130" i="1"/>
  <c r="F130" i="1"/>
  <c r="G101" i="1"/>
  <c r="G100" i="1" s="1"/>
  <c r="F101" i="1"/>
  <c r="F100" i="1" s="1"/>
  <c r="G118" i="1"/>
  <c r="F118" i="1"/>
  <c r="G116" i="1"/>
  <c r="F116" i="1"/>
  <c r="G114" i="1"/>
  <c r="F114" i="1"/>
  <c r="G112" i="1"/>
  <c r="F112" i="1"/>
  <c r="G110" i="1"/>
  <c r="F110" i="1"/>
  <c r="G108" i="1"/>
  <c r="F108" i="1"/>
  <c r="G106" i="1"/>
  <c r="F106" i="1"/>
  <c r="G89" i="1"/>
  <c r="F89" i="1"/>
  <c r="G91" i="1"/>
  <c r="F91" i="1"/>
  <c r="G93" i="1"/>
  <c r="F93" i="1"/>
  <c r="G95" i="1"/>
  <c r="F95" i="1"/>
  <c r="G97" i="1"/>
  <c r="F97" i="1"/>
  <c r="G87" i="1"/>
  <c r="F87" i="1"/>
  <c r="G80" i="1"/>
  <c r="F80" i="1"/>
  <c r="G77" i="1"/>
  <c r="F77" i="1"/>
  <c r="G74" i="1"/>
  <c r="F74" i="1"/>
  <c r="G70" i="1"/>
  <c r="F70" i="1"/>
  <c r="G68" i="1"/>
  <c r="F68" i="1"/>
  <c r="G66" i="1"/>
  <c r="F66" i="1"/>
  <c r="G917" i="1" l="1"/>
  <c r="F319" i="1"/>
  <c r="F919" i="1"/>
  <c r="F314" i="1"/>
  <c r="F918" i="1"/>
  <c r="G319" i="1"/>
  <c r="G919" i="1"/>
  <c r="G314" i="1"/>
  <c r="G918" i="1"/>
  <c r="F917" i="1"/>
  <c r="F478" i="1"/>
  <c r="F904" i="1"/>
  <c r="F903" i="1"/>
  <c r="G903" i="1"/>
  <c r="G401" i="1"/>
  <c r="G400" i="1" s="1"/>
  <c r="G396" i="1" s="1"/>
  <c r="G432" i="1"/>
  <c r="G431" i="1" s="1"/>
  <c r="G427" i="1" s="1"/>
  <c r="G808" i="1"/>
  <c r="G807" i="1" s="1"/>
  <c r="G806" i="1" s="1"/>
  <c r="F401" i="1"/>
  <c r="F400" i="1" s="1"/>
  <c r="F396" i="1" s="1"/>
  <c r="F258" i="1"/>
  <c r="F257" i="1" s="1"/>
  <c r="F252" i="1" s="1"/>
  <c r="F556" i="1"/>
  <c r="F555" i="1" s="1"/>
  <c r="G613" i="1"/>
  <c r="G612" i="1" s="1"/>
  <c r="G632" i="1"/>
  <c r="G631" i="1" s="1"/>
  <c r="G290" i="1"/>
  <c r="F640" i="1"/>
  <c r="F639" i="1" s="1"/>
  <c r="G650" i="1"/>
  <c r="F432" i="1"/>
  <c r="F431" i="1" s="1"/>
  <c r="F427" i="1" s="1"/>
  <c r="F601" i="1"/>
  <c r="F213" i="1"/>
  <c r="F212" i="1" s="1"/>
  <c r="F211" i="1" s="1"/>
  <c r="F210" i="1" s="1"/>
  <c r="F808" i="1"/>
  <c r="F807" i="1" s="1"/>
  <c r="F806" i="1" s="1"/>
  <c r="G242" i="1"/>
  <c r="G241" i="1" s="1"/>
  <c r="G240" i="1" s="1"/>
  <c r="F650" i="1"/>
  <c r="F185" i="1"/>
  <c r="F181" i="1" s="1"/>
  <c r="F180" i="1" s="1"/>
  <c r="F179" i="1" s="1"/>
  <c r="F613" i="1"/>
  <c r="F612" i="1" s="1"/>
  <c r="G660" i="1"/>
  <c r="F623" i="1"/>
  <c r="F622" i="1" s="1"/>
  <c r="F65" i="1"/>
  <c r="F64" i="1" s="1"/>
  <c r="F132" i="1"/>
  <c r="G258" i="1"/>
  <c r="G257" i="1" s="1"/>
  <c r="G252" i="1" s="1"/>
  <c r="F548" i="1"/>
  <c r="F564" i="1"/>
  <c r="G593" i="1"/>
  <c r="G601" i="1"/>
  <c r="F696" i="1"/>
  <c r="F695" i="1" s="1"/>
  <c r="F688" i="1" s="1"/>
  <c r="F687" i="1" s="1"/>
  <c r="F686" i="1" s="1"/>
  <c r="G673" i="1"/>
  <c r="G672" i="1" s="1"/>
  <c r="F660" i="1"/>
  <c r="F632" i="1"/>
  <c r="F631" i="1" s="1"/>
  <c r="G623" i="1"/>
  <c r="G622" i="1" s="1"/>
  <c r="G564" i="1"/>
  <c r="F123" i="1"/>
  <c r="F122" i="1" s="1"/>
  <c r="F121" i="1" s="1"/>
  <c r="F120" i="1" s="1"/>
  <c r="F280" i="1"/>
  <c r="F279" i="1" s="1"/>
  <c r="F278" i="1" s="1"/>
  <c r="F915" i="1" s="1"/>
  <c r="F290" i="1"/>
  <c r="G548" i="1"/>
  <c r="G696" i="1"/>
  <c r="G695" i="1" s="1"/>
  <c r="G688" i="1" s="1"/>
  <c r="G687" i="1" s="1"/>
  <c r="G686" i="1" s="1"/>
  <c r="F673" i="1"/>
  <c r="F672" i="1" s="1"/>
  <c r="G640" i="1"/>
  <c r="G639" i="1" s="1"/>
  <c r="G213" i="1"/>
  <c r="G212" i="1" s="1"/>
  <c r="G211" i="1" s="1"/>
  <c r="G210" i="1" s="1"/>
  <c r="F242" i="1"/>
  <c r="F241" i="1" s="1"/>
  <c r="F240" i="1" s="1"/>
  <c r="F146" i="1"/>
  <c r="F145" i="1" s="1"/>
  <c r="F154" i="1"/>
  <c r="F153" i="1" s="1"/>
  <c r="G280" i="1"/>
  <c r="G279" i="1" s="1"/>
  <c r="G278" i="1" s="1"/>
  <c r="G915" i="1" s="1"/>
  <c r="F295" i="1"/>
  <c r="G325" i="1"/>
  <c r="G324" i="1" s="1"/>
  <c r="G540" i="1"/>
  <c r="G556" i="1"/>
  <c r="G555" i="1" s="1"/>
  <c r="F593" i="1"/>
  <c r="G65" i="1"/>
  <c r="G64" i="1" s="1"/>
  <c r="G154" i="1"/>
  <c r="G153" i="1" s="1"/>
  <c r="G164" i="1"/>
  <c r="G163" i="1" s="1"/>
  <c r="G132" i="1"/>
  <c r="G185" i="1"/>
  <c r="G181" i="1" s="1"/>
  <c r="G180" i="1" s="1"/>
  <c r="G179" i="1" s="1"/>
  <c r="F540" i="1"/>
  <c r="F325" i="1"/>
  <c r="F324" i="1" s="1"/>
  <c r="G146" i="1"/>
  <c r="G145" i="1" s="1"/>
  <c r="G295" i="1"/>
  <c r="F86" i="1"/>
  <c r="F85" i="1" s="1"/>
  <c r="F84" i="1" s="1"/>
  <c r="F83" i="1" s="1"/>
  <c r="F896" i="1" s="1"/>
  <c r="F105" i="1"/>
  <c r="F104" i="1" s="1"/>
  <c r="F103" i="1" s="1"/>
  <c r="F99" i="1" s="1"/>
  <c r="F897" i="1" s="1"/>
  <c r="F164" i="1"/>
  <c r="F163" i="1" s="1"/>
  <c r="G86" i="1"/>
  <c r="G85" i="1" s="1"/>
  <c r="G84" i="1" s="1"/>
  <c r="G83" i="1" s="1"/>
  <c r="G896" i="1" s="1"/>
  <c r="G105" i="1"/>
  <c r="G104" i="1" s="1"/>
  <c r="G103" i="1" s="1"/>
  <c r="G99" i="1" s="1"/>
  <c r="G897" i="1" s="1"/>
  <c r="G123" i="1"/>
  <c r="F378" i="1" l="1"/>
  <c r="F341" i="1" s="1"/>
  <c r="G914" i="1"/>
  <c r="F914" i="1"/>
  <c r="G239" i="1"/>
  <c r="G908" i="1"/>
  <c r="F239" i="1"/>
  <c r="F908" i="1"/>
  <c r="G901" i="1"/>
  <c r="F901" i="1"/>
  <c r="G900" i="1"/>
  <c r="F900" i="1"/>
  <c r="G378" i="1"/>
  <c r="G341" i="1" s="1"/>
  <c r="F563" i="1"/>
  <c r="F562" i="1" s="1"/>
  <c r="F561" i="1" s="1"/>
  <c r="F906" i="1" s="1"/>
  <c r="F539" i="1"/>
  <c r="F538" i="1" s="1"/>
  <c r="F534" i="1" s="1"/>
  <c r="F905" i="1" s="1"/>
  <c r="G122" i="1"/>
  <c r="G121" i="1" s="1"/>
  <c r="G120" i="1" s="1"/>
  <c r="G539" i="1"/>
  <c r="G538" i="1" s="1"/>
  <c r="G534" i="1" s="1"/>
  <c r="G905" i="1" s="1"/>
  <c r="G649" i="1"/>
  <c r="G638" i="1" s="1"/>
  <c r="G637" i="1" s="1"/>
  <c r="G909" i="1" s="1"/>
  <c r="G286" i="1"/>
  <c r="G285" i="1" s="1"/>
  <c r="G621" i="1"/>
  <c r="G620" i="1" s="1"/>
  <c r="F286" i="1"/>
  <c r="F285" i="1" s="1"/>
  <c r="F621" i="1"/>
  <c r="F620" i="1" s="1"/>
  <c r="F144" i="1"/>
  <c r="F143" i="1" s="1"/>
  <c r="G563" i="1"/>
  <c r="G562" i="1" s="1"/>
  <c r="G561" i="1" s="1"/>
  <c r="G906" i="1" s="1"/>
  <c r="F649" i="1"/>
  <c r="F638" i="1" s="1"/>
  <c r="F637" i="1" s="1"/>
  <c r="F909" i="1" s="1"/>
  <c r="F172" i="1"/>
  <c r="G172" i="1"/>
  <c r="G144" i="1"/>
  <c r="G143" i="1" s="1"/>
  <c r="G899" i="1" s="1"/>
  <c r="G277" i="1" l="1"/>
  <c r="G916" i="1"/>
  <c r="F277" i="1"/>
  <c r="F916" i="1"/>
  <c r="F82" i="1"/>
  <c r="F899" i="1"/>
  <c r="G82" i="1"/>
  <c r="G533" i="1"/>
  <c r="G532" i="1" s="1"/>
  <c r="F533" i="1"/>
  <c r="F532" i="1" s="1"/>
  <c r="G511" i="1"/>
  <c r="F511" i="1"/>
  <c r="F521" i="1"/>
  <c r="F520" i="1" s="1"/>
  <c r="F519" i="1" s="1"/>
  <c r="G491" i="1"/>
  <c r="G490" i="1" s="1"/>
  <c r="G489" i="1" s="1"/>
  <c r="G488" i="1" s="1"/>
  <c r="F491" i="1"/>
  <c r="F490" i="1" s="1"/>
  <c r="F489" i="1" s="1"/>
  <c r="F488" i="1" s="1"/>
  <c r="G496" i="1"/>
  <c r="G495" i="1" s="1"/>
  <c r="F496" i="1"/>
  <c r="F495" i="1" s="1"/>
  <c r="G501" i="1"/>
  <c r="F501" i="1"/>
  <c r="G503" i="1"/>
  <c r="F503" i="1"/>
  <c r="G505" i="1"/>
  <c r="F505" i="1"/>
  <c r="G509" i="1"/>
  <c r="F509" i="1"/>
  <c r="G530" i="1"/>
  <c r="G529" i="1" s="1"/>
  <c r="G528" i="1" s="1"/>
  <c r="G527" i="1" s="1"/>
  <c r="G526" i="1" s="1"/>
  <c r="G525" i="1" s="1"/>
  <c r="F530" i="1"/>
  <c r="F529" i="1" s="1"/>
  <c r="F528" i="1" s="1"/>
  <c r="F527" i="1" s="1"/>
  <c r="F526" i="1" s="1"/>
  <c r="G521" i="1"/>
  <c r="G520" i="1" s="1"/>
  <c r="G519" i="1" s="1"/>
  <c r="G516" i="1"/>
  <c r="G515" i="1" s="1"/>
  <c r="G514" i="1" s="1"/>
  <c r="F516" i="1"/>
  <c r="F515" i="1" s="1"/>
  <c r="F514" i="1" s="1"/>
  <c r="G772" i="1"/>
  <c r="F772" i="1"/>
  <c r="G775" i="1"/>
  <c r="F775" i="1"/>
  <c r="G778" i="1"/>
  <c r="G777" i="1" s="1"/>
  <c r="F778" i="1"/>
  <c r="F777" i="1" s="1"/>
  <c r="G767" i="1"/>
  <c r="G766" i="1" s="1"/>
  <c r="G765" i="1" s="1"/>
  <c r="F767" i="1"/>
  <c r="F766" i="1" s="1"/>
  <c r="F765" i="1" s="1"/>
  <c r="G739" i="1"/>
  <c r="F739" i="1"/>
  <c r="G741" i="1"/>
  <c r="F741" i="1"/>
  <c r="G744" i="1"/>
  <c r="G743" i="1" s="1"/>
  <c r="F744" i="1"/>
  <c r="F743" i="1" s="1"/>
  <c r="G748" i="1"/>
  <c r="F748" i="1"/>
  <c r="G750" i="1"/>
  <c r="F750" i="1"/>
  <c r="G752" i="1"/>
  <c r="F752" i="1"/>
  <c r="G755" i="1"/>
  <c r="G754" i="1" s="1"/>
  <c r="F755" i="1"/>
  <c r="F754" i="1" s="1"/>
  <c r="G759" i="1"/>
  <c r="F759" i="1"/>
  <c r="G761" i="1"/>
  <c r="F761" i="1"/>
  <c r="G729" i="1"/>
  <c r="G728" i="1" s="1"/>
  <c r="F729" i="1"/>
  <c r="F728" i="1" s="1"/>
  <c r="G732" i="1"/>
  <c r="G731" i="1" s="1"/>
  <c r="F732" i="1"/>
  <c r="F731" i="1" s="1"/>
  <c r="G722" i="1"/>
  <c r="G721" i="1" s="1"/>
  <c r="G719" i="1"/>
  <c r="G718" i="1" s="1"/>
  <c r="F719" i="1"/>
  <c r="F718" i="1" s="1"/>
  <c r="F722" i="1"/>
  <c r="F721" i="1" s="1"/>
  <c r="G784" i="1"/>
  <c r="F784" i="1"/>
  <c r="G791" i="1"/>
  <c r="G790" i="1" s="1"/>
  <c r="F790" i="1"/>
  <c r="G796" i="1"/>
  <c r="G795" i="1" s="1"/>
  <c r="F796" i="1"/>
  <c r="F795" i="1" s="1"/>
  <c r="G879" i="1"/>
  <c r="G878" i="1" s="1"/>
  <c r="G877" i="1" s="1"/>
  <c r="F879" i="1"/>
  <c r="F878" i="1" s="1"/>
  <c r="F877" i="1" s="1"/>
  <c r="G61" i="1"/>
  <c r="G60" i="1" s="1"/>
  <c r="G59" i="1" s="1"/>
  <c r="G58" i="1" s="1"/>
  <c r="G889" i="1" s="1"/>
  <c r="F61" i="1"/>
  <c r="F60" i="1" s="1"/>
  <c r="F59" i="1" s="1"/>
  <c r="F58" i="1" s="1"/>
  <c r="F889" i="1" s="1"/>
  <c r="G38" i="1"/>
  <c r="G37" i="1" s="1"/>
  <c r="G36" i="1" s="1"/>
  <c r="G886" i="1" s="1"/>
  <c r="F38" i="1"/>
  <c r="F37" i="1" s="1"/>
  <c r="F36" i="1" s="1"/>
  <c r="F886" i="1" s="1"/>
  <c r="G42" i="1"/>
  <c r="F42" i="1"/>
  <c r="G48" i="1"/>
  <c r="F48" i="1"/>
  <c r="G51" i="1"/>
  <c r="F51" i="1"/>
  <c r="G53" i="1"/>
  <c r="F53" i="1"/>
  <c r="G55" i="1"/>
  <c r="F55" i="1"/>
  <c r="G23" i="1"/>
  <c r="F23" i="1"/>
  <c r="G19" i="1"/>
  <c r="F19" i="1"/>
  <c r="G13" i="1"/>
  <c r="F13" i="1"/>
  <c r="G15" i="1"/>
  <c r="F15" i="1"/>
  <c r="G17" i="1"/>
  <c r="F17" i="1"/>
  <c r="G27" i="1"/>
  <c r="G26" i="1" s="1"/>
  <c r="G25" i="1" s="1"/>
  <c r="F27" i="1"/>
  <c r="F26" i="1" s="1"/>
  <c r="F25" i="1" s="1"/>
  <c r="G32" i="1"/>
  <c r="G31" i="1" s="1"/>
  <c r="G30" i="1" s="1"/>
  <c r="F32" i="1"/>
  <c r="F31" i="1" s="1"/>
  <c r="F30" i="1" s="1"/>
  <c r="F525" i="1" l="1"/>
  <c r="F898" i="1"/>
  <c r="G898" i="1"/>
  <c r="F29" i="1"/>
  <c r="F913" i="1"/>
  <c r="G29" i="1"/>
  <c r="G913" i="1"/>
  <c r="G876" i="1"/>
  <c r="G875" i="1" s="1"/>
  <c r="G890" i="1"/>
  <c r="F876" i="1"/>
  <c r="F875" i="1" s="1"/>
  <c r="F890" i="1"/>
  <c r="F789" i="1"/>
  <c r="F788" i="1" s="1"/>
  <c r="F783" i="1" s="1"/>
  <c r="F782" i="1" s="1"/>
  <c r="F781" i="1" s="1"/>
  <c r="G758" i="1"/>
  <c r="G757" i="1" s="1"/>
  <c r="F738" i="1"/>
  <c r="F771" i="1"/>
  <c r="F770" i="1" s="1"/>
  <c r="F764" i="1" s="1"/>
  <c r="F763" i="1" s="1"/>
  <c r="F911" i="1" s="1"/>
  <c r="F12" i="1"/>
  <c r="F11" i="1" s="1"/>
  <c r="F47" i="1"/>
  <c r="F41" i="1" s="1"/>
  <c r="F40" i="1" s="1"/>
  <c r="G771" i="1"/>
  <c r="G770" i="1" s="1"/>
  <c r="G764" i="1" s="1"/>
  <c r="G763" i="1" s="1"/>
  <c r="G911" i="1" s="1"/>
  <c r="G500" i="1"/>
  <c r="G499" i="1" s="1"/>
  <c r="G47" i="1"/>
  <c r="G41" i="1" s="1"/>
  <c r="G40" i="1" s="1"/>
  <c r="G727" i="1"/>
  <c r="G726" i="1" s="1"/>
  <c r="G725" i="1" s="1"/>
  <c r="F737" i="1"/>
  <c r="F508" i="1"/>
  <c r="F507" i="1" s="1"/>
  <c r="F500" i="1"/>
  <c r="F499" i="1" s="1"/>
  <c r="F727" i="1"/>
  <c r="F726" i="1" s="1"/>
  <c r="F725" i="1" s="1"/>
  <c r="G508" i="1"/>
  <c r="G507" i="1" s="1"/>
  <c r="F747" i="1"/>
  <c r="F746" i="1" s="1"/>
  <c r="F758" i="1"/>
  <c r="F757" i="1" s="1"/>
  <c r="G747" i="1"/>
  <c r="G746" i="1" s="1"/>
  <c r="G789" i="1"/>
  <c r="G788" i="1" s="1"/>
  <c r="G783" i="1" s="1"/>
  <c r="G893" i="1" s="1"/>
  <c r="G738" i="1"/>
  <c r="G737" i="1" s="1"/>
  <c r="F717" i="1"/>
  <c r="F716" i="1" s="1"/>
  <c r="F715" i="1" s="1"/>
  <c r="G717" i="1"/>
  <c r="G716" i="1" s="1"/>
  <c r="G715" i="1" s="1"/>
  <c r="G12" i="1"/>
  <c r="G11" i="1" s="1"/>
  <c r="F724" i="1" l="1"/>
  <c r="F907" i="1"/>
  <c r="G724" i="1"/>
  <c r="G907" i="1"/>
  <c r="G714" i="1"/>
  <c r="G902" i="1"/>
  <c r="F714" i="1"/>
  <c r="F902" i="1"/>
  <c r="F893" i="1"/>
  <c r="F35" i="1"/>
  <c r="F34" i="1" s="1"/>
  <c r="F888" i="1"/>
  <c r="G10" i="1"/>
  <c r="G9" i="1" s="1"/>
  <c r="G887" i="1"/>
  <c r="G35" i="1"/>
  <c r="G34" i="1" s="1"/>
  <c r="G888" i="1"/>
  <c r="F10" i="1"/>
  <c r="F9" i="1" s="1"/>
  <c r="F887" i="1"/>
  <c r="G498" i="1"/>
  <c r="G494" i="1" s="1"/>
  <c r="F498" i="1"/>
  <c r="F494" i="1" s="1"/>
  <c r="G782" i="1"/>
  <c r="G781" i="1" s="1"/>
  <c r="F736" i="1"/>
  <c r="F735" i="1" s="1"/>
  <c r="G736" i="1"/>
  <c r="G735" i="1" s="1"/>
  <c r="G734" i="1" l="1"/>
  <c r="G713" i="1" s="1"/>
  <c r="G910" i="1"/>
  <c r="F734" i="1"/>
  <c r="F713" i="1" s="1"/>
  <c r="F910" i="1"/>
  <c r="G493" i="1"/>
  <c r="G487" i="1" s="1"/>
  <c r="G884" i="1" s="1"/>
  <c r="G894" i="1"/>
  <c r="G920" i="1" s="1"/>
  <c r="F493" i="1"/>
  <c r="F487" i="1" s="1"/>
  <c r="F894" i="1"/>
  <c r="F920" i="1" s="1"/>
  <c r="G921" i="1" l="1"/>
  <c r="F884" i="1"/>
  <c r="F921" i="1" s="1"/>
</calcChain>
</file>

<file path=xl/sharedStrings.xml><?xml version="1.0" encoding="utf-8"?>
<sst xmlns="http://schemas.openxmlformats.org/spreadsheetml/2006/main" count="3472" uniqueCount="747">
  <si>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</si>
  <si>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</si>
  <si>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</si>
  <si>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</si>
  <si>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</si>
  <si>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</si>
  <si>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</si>
  <si>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</si>
  <si>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</si>
  <si>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</si>
  <si>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</si>
  <si>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</si>
  <si>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</si>
  <si>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</si>
  <si>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</si>
  <si>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</si>
  <si>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</si>
  <si>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</si>
  <si>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</si>
  <si>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</si>
  <si>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</si>
  <si>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</si>
  <si>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</si>
  <si>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</si>
  <si>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</si>
  <si>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</si>
  <si>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</si>
  <si>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</si>
  <si>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</si>
  <si>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</si>
  <si>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</si>
  <si>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</si>
  <si>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</si>
  <si>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</si>
  <si>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</si>
  <si>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00 0 00 80100</t>
  </si>
  <si>
    <t/>
  </si>
  <si>
    <t>Администрация города Благовещенска</t>
  </si>
  <si>
    <t>002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</si>
  <si>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</si>
  <si>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</si>
  <si>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</si>
  <si>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</si>
  <si>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</si>
  <si>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</si>
  <si>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</si>
  <si>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</si>
  <si>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</si>
  <si>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</si>
  <si>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</si>
  <si>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</si>
  <si>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</si>
  <si>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</si>
  <si>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 xml:space="preserve">002 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</si>
  <si>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</si>
  <si>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</si>
  <si>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</si>
  <si>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</si>
  <si>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</si>
  <si>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00 0 00 10590</t>
  </si>
  <si>
    <t>00 0 00 70020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</si>
  <si>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</si>
  <si>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</si>
  <si>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</si>
  <si>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</si>
  <si>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</si>
  <si>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</si>
  <si>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</si>
  <si>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</si>
  <si>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</si>
  <si>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</si>
  <si>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</si>
  <si>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L1130</t>
  </si>
  <si>
    <t>08 4 01 L1131</t>
  </si>
  <si>
    <t>08 4 01 S7110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</si>
  <si>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</si>
  <si>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</si>
  <si>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</si>
  <si>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</si>
  <si>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</si>
  <si>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</si>
  <si>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</si>
  <si>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</si>
  <si>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S0680</t>
  </si>
  <si>
    <t>Приобретение бланков с защитой от подделки (карты маршрута регулярных перевозок)</t>
  </si>
  <si>
    <t>02 2 01 10620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</si>
  <si>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</si>
  <si>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</si>
  <si>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</si>
  <si>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</si>
  <si>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</si>
  <si>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</si>
  <si>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</si>
  <si>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</si>
  <si>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</si>
  <si>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</si>
  <si>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</si>
  <si>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</si>
  <si>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02 1 R1 89000</t>
  </si>
  <si>
    <t>02 1 R1 89001</t>
  </si>
  <si>
    <t>Основное мероприятие "Развитие улично-дорожной сети города Благовещенска"</t>
  </si>
  <si>
    <t>02 1 01 00000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</si>
  <si>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</si>
  <si>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</si>
  <si>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</si>
  <si>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</si>
  <si>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</si>
  <si>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</si>
  <si>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</si>
  <si>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</si>
  <si>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</si>
  <si>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</si>
  <si>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</si>
  <si>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</si>
  <si>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</si>
  <si>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</si>
  <si>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</si>
  <si>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</si>
  <si>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</si>
  <si>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</si>
  <si>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</si>
  <si>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</si>
  <si>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</si>
  <si>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Предоставление субсидий бюджетным, автономным учреждениям и иным некоммерческим организациям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</si>
  <si>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</si>
  <si>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</si>
  <si>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</si>
  <si>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</si>
  <si>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</si>
  <si>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</si>
  <si>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</si>
  <si>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</si>
  <si>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</si>
  <si>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</si>
  <si>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</si>
  <si>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</si>
  <si>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</si>
  <si>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</si>
  <si>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</si>
  <si>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</si>
  <si>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</si>
  <si>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</si>
  <si>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</si>
  <si>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</si>
  <si>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</si>
  <si>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</si>
  <si>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</si>
  <si>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</si>
  <si>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</si>
  <si>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</si>
  <si>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</si>
  <si>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Расходы, направленные на модернизацию коммунальной инфраструктуры</t>
  </si>
  <si>
    <t>03 1 01 S7400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</si>
  <si>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</si>
  <si>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1 01 S8191</t>
  </si>
  <si>
    <t xml:space="preserve">Благоустройство </t>
  </si>
  <si>
    <t>0503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</si>
  <si>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</si>
  <si>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</si>
  <si>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13 0 F2 00000</t>
  </si>
  <si>
    <t>Реализация  программ формирования современной городской среды</t>
  </si>
  <si>
    <t>13 0 F2 55550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</si>
  <si>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</si>
  <si>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</si>
  <si>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</si>
  <si>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</si>
  <si>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</si>
  <si>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Расходы на обеспечение деятельности (оказание услуг, выполнение работ) муниципальных организаций (учреждений)</t>
  </si>
  <si>
    <t>11 0 03 10590</t>
  </si>
  <si>
    <t>Образование</t>
  </si>
  <si>
    <t>0700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</si>
  <si>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</si>
  <si>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</si>
  <si>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</si>
  <si>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</si>
  <si>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</si>
  <si>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</si>
  <si>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</si>
  <si>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</si>
  <si>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</si>
  <si>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</si>
  <si>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</si>
  <si>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</si>
  <si>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</si>
  <si>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</si>
  <si>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</si>
  <si>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</si>
  <si>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</si>
  <si>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</si>
  <si>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</si>
  <si>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</si>
  <si>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</si>
  <si>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</si>
  <si>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</si>
  <si>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</si>
  <si>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</si>
  <si>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</si>
  <si>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</si>
  <si>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</si>
  <si>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</si>
  <si>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</si>
  <si>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</si>
  <si>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</si>
  <si>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</si>
  <si>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</si>
  <si>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</si>
  <si>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01 5 01 80710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</si>
  <si>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</si>
  <si>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</si>
  <si>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</si>
  <si>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</si>
  <si>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</si>
  <si>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</si>
  <si>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</si>
  <si>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</si>
  <si>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</si>
  <si>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</si>
  <si>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</si>
  <si>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</si>
  <si>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</si>
  <si>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</si>
  <si>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</si>
  <si>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</si>
  <si>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</si>
  <si>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</si>
  <si>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</si>
  <si>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</si>
  <si>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</si>
  <si>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</si>
  <si>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</si>
  <si>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</si>
  <si>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</si>
  <si>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</si>
  <si>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</si>
  <si>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</si>
  <si>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</si>
  <si>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</si>
  <si>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</si>
  <si>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</si>
  <si>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1300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</si>
  <si>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</si>
  <si>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</si>
  <si>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</si>
  <si>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</si>
  <si>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</si>
  <si>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</si>
  <si>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</si>
  <si>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</si>
  <si>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</si>
  <si>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</si>
  <si>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</si>
  <si>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</si>
  <si>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Управление ЖКХ администрации города Благовещенска </t>
  </si>
  <si>
    <t>005</t>
  </si>
  <si>
    <t>Сельское хозяйство и рыболовство</t>
  </si>
  <si>
    <t>0405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</si>
  <si>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</si>
  <si>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</si>
  <si>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</si>
  <si>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</si>
  <si>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</si>
  <si>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</si>
  <si>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</si>
  <si>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>02 1 01 S7711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</si>
  <si>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</si>
  <si>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</si>
  <si>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</si>
  <si>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</si>
  <si>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</si>
  <si>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</si>
  <si>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</si>
  <si>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</si>
  <si>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</si>
  <si>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</si>
  <si>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</si>
  <si>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</si>
  <si>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</si>
  <si>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</si>
  <si>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Реализация инфраструктурных проектов, источником финансового обеспечения которых являются бюджетные кредиты</t>
  </si>
  <si>
    <t>03 1 01 S8100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</si>
  <si>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</si>
  <si>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1 01 S8192</t>
  </si>
  <si>
    <t>Расходы, связанные с организацией единой теплоснабжающей организацией теплоснабжения в ценовых зонах теплоснабжения</t>
  </si>
  <si>
    <t>03 1 01 80800</t>
  </si>
  <si>
    <t>Субсидии юридическим лицам, предоставляющим населению услуги в отделениях бань</t>
  </si>
  <si>
    <t>03 1 02 60150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</si>
  <si>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</si>
  <si>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03 1 02 60360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</si>
  <si>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</si>
  <si>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</si>
  <si>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</si>
  <si>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</si>
  <si>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</si>
  <si>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</si>
  <si>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Оплата услуг по поставке электроэнергии на  уличное  освещение</t>
  </si>
  <si>
    <t>03 4 01 60170</t>
  </si>
  <si>
    <t>Закупка товаров, работ и услуг для обеспечения государственных (муниципальных) нужд</t>
  </si>
  <si>
    <t xml:space="preserve">Прочие мероприятия по  благоустройству  городского округа </t>
  </si>
  <si>
    <t>03 4 01 60210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</si>
  <si>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</si>
  <si>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</si>
  <si>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</si>
  <si>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</si>
  <si>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</si>
  <si>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>03 4 04 00000</t>
  </si>
  <si>
    <t>Обновление зеленой зоны города Благовещенска</t>
  </si>
  <si>
    <t>03 4 04 10800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</si>
  <si>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</si>
  <si>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</si>
  <si>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</si>
  <si>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</si>
  <si>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</si>
  <si>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</si>
  <si>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Управление по делам гражданской обороны и чрезвычайным ситуациям города Благовещенска</t>
  </si>
  <si>
    <t>006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</si>
  <si>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</si>
  <si>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</si>
  <si>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</si>
  <si>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</si>
  <si>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</si>
  <si>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</si>
  <si>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</si>
  <si>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</si>
  <si>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</si>
  <si>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</si>
  <si>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</si>
  <si>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</si>
  <si>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</si>
  <si>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</si>
  <si>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</si>
  <si>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</si>
  <si>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</si>
  <si>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</si>
  <si>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</si>
  <si>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</si>
  <si>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</si>
  <si>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</si>
  <si>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</si>
  <si>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</si>
  <si>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</si>
  <si>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</si>
  <si>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</si>
  <si>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</si>
  <si>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</si>
  <si>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</si>
  <si>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</si>
  <si>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</si>
  <si>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</si>
  <si>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</si>
  <si>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</si>
  <si>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</si>
  <si>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</si>
  <si>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</si>
  <si>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</si>
  <si>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</si>
  <si>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</si>
  <si>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</si>
  <si>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</si>
  <si>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</si>
  <si>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>04 1 01 S7740</t>
  </si>
  <si>
    <t>04 1 01 88500</t>
  </si>
  <si>
    <t>600</t>
  </si>
  <si>
    <t>Основное мероприятие "Развитие инфраструктуры  дошкольного, общего и дополнительного образования"</t>
  </si>
  <si>
    <t>04 1 02 00000</t>
  </si>
  <si>
    <t>04 1 02 S8560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</si>
  <si>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</si>
  <si>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</si>
  <si>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</si>
  <si>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</si>
  <si>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</si>
  <si>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</si>
  <si>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</si>
  <si>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</si>
  <si>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</si>
  <si>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</si>
  <si>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</si>
  <si>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</si>
  <si>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</si>
  <si>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</si>
  <si>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</si>
  <si>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</si>
  <si>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</si>
  <si>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</si>
  <si>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</si>
  <si>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</si>
  <si>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04 1 01 53030</t>
  </si>
  <si>
    <t>04 1 01 80740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</si>
  <si>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</si>
  <si>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04 1 01 87820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</si>
  <si>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</si>
  <si>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</si>
  <si>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</si>
  <si>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</si>
  <si>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>Капитальные вложения в объекты государственной (муниципальной) собственности</t>
  </si>
  <si>
    <t>Модернизация систем общего образования</t>
  </si>
  <si>
    <t>04 1 02 10920</t>
  </si>
  <si>
    <t>04 1 02 S8570</t>
  </si>
  <si>
    <t>Развитие кадрового потенциала муниципальных организаций (учреждений)</t>
  </si>
  <si>
    <t>04 3 02 10020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</si>
  <si>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</si>
  <si>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</si>
  <si>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</si>
  <si>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</si>
  <si>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</si>
  <si>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</si>
  <si>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</si>
  <si>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</si>
  <si>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Другие вопросы в области образования</t>
  </si>
  <si>
    <t>0709</t>
  </si>
  <si>
    <t>04 1 01 87250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</si>
  <si>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</si>
  <si>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Подпрограмма  "Развитие системы защиты прав детей"</t>
  </si>
  <si>
    <t>04 2 00 00000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</si>
  <si>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</si>
  <si>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</si>
  <si>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</si>
  <si>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</si>
  <si>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</si>
  <si>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</si>
  <si>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</si>
  <si>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</si>
  <si>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</si>
  <si>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</si>
  <si>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04 2 02 00000</t>
  </si>
  <si>
    <t>Проведение  мероприятий  по организации отдыха детей в каникулярное время</t>
  </si>
  <si>
    <t>04 2 02 10040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</si>
  <si>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</si>
  <si>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</si>
  <si>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</si>
  <si>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</si>
  <si>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</si>
  <si>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</si>
  <si>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</si>
  <si>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</si>
  <si>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</si>
  <si>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</si>
  <si>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</si>
  <si>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</si>
  <si>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 xml:space="preserve">Управление  культуры администрации города Благовещенска </t>
  </si>
  <si>
    <t>008</t>
  </si>
  <si>
    <t>Муниципальная программа "Развитие и сохранение культуры в городе  Благовещенске"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</si>
  <si>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</si>
  <si>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</si>
  <si>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</si>
  <si>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</si>
  <si>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</si>
  <si>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</si>
  <si>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>Основное мероприятие "Региональный проект "Культурная среда"</t>
  </si>
  <si>
    <t>05 2 А1 00000</t>
  </si>
  <si>
    <t>Государственная поддержка отрасли культуры (оснащение музыкальными инструментами детских школ искусств и училищ)</t>
  </si>
  <si>
    <t>05 2 А1 55192</t>
  </si>
  <si>
    <t>400</t>
  </si>
  <si>
    <t xml:space="preserve">Культура, кинематография </t>
  </si>
  <si>
    <t>0800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</si>
  <si>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</si>
  <si>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</si>
  <si>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</si>
  <si>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</si>
  <si>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</si>
  <si>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</si>
  <si>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</si>
  <si>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</si>
  <si>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</si>
  <si>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</si>
  <si>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</si>
  <si>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</si>
  <si>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</si>
  <si>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</si>
  <si>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</si>
  <si>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</si>
  <si>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>05 5 03 60352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</si>
  <si>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</si>
  <si>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</si>
  <si>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</si>
  <si>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</si>
  <si>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</si>
  <si>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</si>
  <si>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и созданию  объектов историко-культурного наследия</t>
  </si>
  <si>
    <t>05 1 01 10070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</si>
  <si>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</si>
  <si>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</si>
  <si>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</si>
  <si>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</si>
  <si>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</si>
  <si>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</si>
  <si>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</si>
  <si>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</si>
  <si>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Комитет по управлению имуществом муниципального образования города Благовещенска</t>
  </si>
  <si>
    <t>012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</si>
  <si>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</si>
  <si>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</si>
  <si>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</si>
  <si>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</si>
  <si>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</si>
  <si>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</si>
  <si>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</si>
  <si>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</si>
  <si>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</si>
  <si>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</si>
  <si>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</si>
  <si>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</si>
  <si>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</si>
  <si>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</si>
  <si>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</si>
  <si>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</si>
  <si>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 1 F3 00000</t>
  </si>
  <si>
    <t xml:space="preserve">Обеспечение мероприятий по переселению граждан из аварийного жилищного фонда </t>
  </si>
  <si>
    <t>01 1 F3 67484</t>
  </si>
  <si>
    <t>Содержание и ремонт муниципального жилья</t>
  </si>
  <si>
    <t>01 4 01 60010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</si>
  <si>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</si>
  <si>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</si>
  <si>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Основное мероприятие "Обеспечение жильем граждан, состоящих на учёте в качестве нуждающихся в улучшении жилищных условий, в целях исполнения судебных решений"</t>
  </si>
  <si>
    <t>01 6 02 00000</t>
  </si>
  <si>
    <t>Приобретение квартир в муниципальную собственность по решениям суда</t>
  </si>
  <si>
    <t>01 6 02 70030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</si>
  <si>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</si>
  <si>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</si>
  <si>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</si>
  <si>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</si>
  <si>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</si>
  <si>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</si>
  <si>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</si>
  <si>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</si>
  <si>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</si>
  <si>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</si>
  <si>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</si>
  <si>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</si>
  <si>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</si>
  <si>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</si>
  <si>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</si>
  <si>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</si>
  <si>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</si>
  <si>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</si>
  <si>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Основное мероприятие "Государственная поддержка в обеспечении жильем отдельных категорий граждан"</t>
  </si>
  <si>
    <t>01 6 01 00000</t>
  </si>
  <si>
    <t>01  6 01 S0700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</si>
  <si>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</si>
  <si>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</si>
  <si>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</si>
  <si>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</si>
  <si>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</si>
  <si>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</si>
  <si>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</si>
  <si>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 расходов</t>
  </si>
  <si>
    <t>00 1 00 87340</t>
  </si>
  <si>
    <t>Осуществление дорожной деятельности в рамках реализации национального проекта «Безопасные качественные дороги»</t>
  </si>
  <si>
    <t>Осуществление дорожной деятельности в рамках реализации национального проекта «Безопасные качественные дороги» (осуществление строительного контроля, авторского надзора)</t>
  </si>
  <si>
    <t>Основное мероприятие "Региональный проект "Формирование комфортной городской среды"</t>
  </si>
  <si>
    <t>Оказание поддержки бюджетам муниципальных образований, связанной с организацией транспортного обслуживания населения</t>
  </si>
  <si>
    <t>Основное мероприятие "Организация и обеспечение проведения оздоровительной кампании детей"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</si>
  <si>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</si>
  <si>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</si>
  <si>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</si>
  <si>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</si>
  <si>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</si>
  <si>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</si>
  <si>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Обслуживание государственного (муниципального) внутреннего долга</t>
  </si>
  <si>
    <t>Обслуживание  государственного  (муниципального) долга</t>
  </si>
  <si>
    <t xml:space="preserve">Проведение мероприятий по энергосбережению в части замены в образовательных организациях деревянных окон на металлопластиковые 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</si>
  <si>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</si>
  <si>
    <t>Благоустройство территорий дошкольных образовательных организаций</t>
  </si>
  <si>
    <t>04 1 01 89020</t>
  </si>
  <si>
    <t>Создание новых мест в общеобразовательных организациях</t>
  </si>
  <si>
    <t>04 1 Е1 55200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</si>
  <si>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</si>
  <si>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Организация и проведение мероприятий по благоустройству территорий общеобразовательных организаций</t>
  </si>
  <si>
    <t>04 1 02 S7650</t>
  </si>
  <si>
    <t>02 1 01 S7713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</si>
  <si>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</si>
  <si>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02 2 01 10761</t>
  </si>
  <si>
    <t>08 4 01 L1132</t>
  </si>
  <si>
    <t>Охрана окружающей среды</t>
  </si>
  <si>
    <t>0600</t>
  </si>
  <si>
    <t>Другие вопросы в области охраны окружающей среды</t>
  </si>
  <si>
    <t>0605</t>
  </si>
  <si>
    <t>08 4 01 60291</t>
  </si>
  <si>
    <t>Капитальные вложения в объекты муниципальной собственности (Берегоукрепление и реконструкция набережной р. Амур, г. 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</si>
  <si>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Субсидии казённым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</si>
  <si>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</si>
  <si>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</si>
  <si>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</si>
  <si>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01 5 01 88180</t>
  </si>
  <si>
    <t>Основное мероприятие "Поддержка проектов по комплексному благоустройству территорий"</t>
  </si>
  <si>
    <t>13 0 04 00000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</si>
  <si>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реализации проекта "1000 дворов")</t>
  </si>
  <si>
    <t>13 0 04 55052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</si>
  <si>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</si>
  <si>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</si>
  <si>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03 1 01 88590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</si>
  <si>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</si>
  <si>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03 1 01 88580</t>
  </si>
  <si>
    <t>00 0 00 70021</t>
  </si>
  <si>
    <t>Расходы на исполнение судебных решений</t>
  </si>
  <si>
    <t>05 4 А1 55130</t>
  </si>
  <si>
    <t>05 4 А1 00000</t>
  </si>
  <si>
    <t>1103</t>
  </si>
  <si>
    <t>Спорт высших достижений</t>
  </si>
  <si>
    <t>04 1 ЕВ 51790</t>
  </si>
  <si>
    <t>04 1 ЕВ 00000</t>
  </si>
  <si>
    <t>04 1 01 89040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</si>
  <si>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 программам основного общего и (или) среднего общего образования, принимающих участие в специальной военной операции)</t>
  </si>
  <si>
    <t>04 1 01 89030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</si>
  <si>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обеспечения материальных средств для осуществления государственных полномочий)</t>
  </si>
  <si>
    <t>Основное мероприятие "Региональный проект "Патриотическое воспитание граждан"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</si>
  <si>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</si>
  <si>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</si>
  <si>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01 1 01 80511</t>
  </si>
  <si>
    <t>01 1 F3 67483</t>
  </si>
  <si>
    <t>Развитие сети учреждений культурно-досугового типа</t>
  </si>
  <si>
    <t>Создание модельных муниципальных библиотек</t>
  </si>
  <si>
    <t>Проведение комплексных кадастровых работ</t>
  </si>
  <si>
    <t>11 0 01 L5110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</si>
  <si>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</si>
  <si>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09 2 01 80041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</si>
  <si>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</si>
  <si>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дворов»), за счет средств областного бюджета</t>
  </si>
  <si>
    <t>09 1 03 55051</t>
  </si>
  <si>
    <t>09 1 03 80511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</si>
  <si>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</si>
  <si>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08 4 01 10645</t>
  </si>
  <si>
    <t>Основное мероприятие "Развитие административного центра Амурской области"</t>
  </si>
  <si>
    <t>03 4 02 00000</t>
  </si>
  <si>
    <t>Поддержка административного центра Амурской области</t>
  </si>
  <si>
    <t>03 4 02 S0560</t>
  </si>
  <si>
    <t>06 0 01 L5140</t>
  </si>
  <si>
    <t>Реализация мероприятий в сфере реабилитации и абилитации инвалидов</t>
  </si>
  <si>
    <t>06 0 05 00000</t>
  </si>
  <si>
    <t>06 0 05 L5140</t>
  </si>
  <si>
    <t>Совершенствование материально-технической базы для занятия физической культурой и спортом в муниципальных образованиях области</t>
  </si>
  <si>
    <t>06 0 02 S7460</t>
  </si>
  <si>
    <t>Сливная станция с. Садовое, Амурская область (в т.ч. проектные работы)</t>
  </si>
  <si>
    <t>03 1 01 40660</t>
  </si>
  <si>
    <t>Основное мероприятие "Региональный проект "Чистая вода"</t>
  </si>
  <si>
    <t>03 1 F5 00000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</si>
  <si>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</si>
  <si>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03 1 F5 S0670</t>
  </si>
  <si>
    <t>00 0 00 70023</t>
  </si>
  <si>
    <t>Штрафы за административное нарушение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</si>
  <si>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</t>
  </si>
  <si>
    <t>Освещение значимых общественных и социальных объектов города Благовещенска за счет пожертвований</t>
  </si>
  <si>
    <t>05 3 01 10630</t>
  </si>
  <si>
    <t>04 1 02 10630</t>
  </si>
  <si>
    <t>Основное мероприятие "Содействие развитию физической культуры и спорта инвалидов, лиц с ограниченными возможностями здоровья"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</si>
  <si>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</si>
  <si>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</si>
  <si>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02 1 01 10730</t>
  </si>
  <si>
    <t>05 4 01 10400</t>
  </si>
  <si>
    <t>Поддержка проектов развития территорий Амурской области, основанных на местных инициативах</t>
  </si>
  <si>
    <t>05 3 А1 00000</t>
  </si>
  <si>
    <t>05 3 А1 54540</t>
  </si>
  <si>
    <t>Предоставление субсидий некоммерческим общественным организациям в сфере молодежной политики</t>
  </si>
  <si>
    <t>07 0 01 10563</t>
  </si>
  <si>
    <t>03 1 01 98100</t>
  </si>
  <si>
    <t>Субсидии казенным предприятиям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</si>
  <si>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02 1 01 60200</t>
  </si>
  <si>
    <t>03 1 01 40130</t>
  </si>
  <si>
    <t>Благоустройство торговых зон города Благовещенска</t>
  </si>
  <si>
    <t>03 4 01 10690</t>
  </si>
  <si>
    <t>02 1 01 10662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</si>
  <si>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</si>
  <si>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08 1 01 10330</t>
  </si>
  <si>
    <t>Закупка товаров, работ и услуг для обеспечения государственных(муниципальных) нужд</t>
  </si>
  <si>
    <t>03 1 01 40910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</si>
  <si>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</t>
  </si>
  <si>
    <t>08 4 01 M1130</t>
  </si>
  <si>
    <t>Капитальный ремонт жилищного фонда г. Благовещенска</t>
  </si>
  <si>
    <t>03 3 01 10220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</si>
  <si>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</si>
  <si>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03 1 01 40330</t>
  </si>
  <si>
    <t>Прочие затраты по объектам незавершенного строительства и объектам в период передачи в муниципальную собственность</t>
  </si>
  <si>
    <t>03 1 01 40930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</si>
  <si>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</si>
  <si>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1 F3 6748S</t>
  </si>
  <si>
    <t>Мероприятия в сфере мобилизационной подготовки</t>
  </si>
  <si>
    <t>00 0 00 00091</t>
  </si>
  <si>
    <t>03 1 01 40911</t>
  </si>
  <si>
    <t>03 1 01 S7401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</si>
  <si>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</si>
  <si>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03 1 01 97002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</si>
  <si>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</si>
  <si>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Субсидии юридическим лицам на финансовое обеспечение (возмещение) затрат, связанных с обустройством мест массового отдыха населения (парки)</t>
  </si>
  <si>
    <t>05 5 03 60351</t>
  </si>
  <si>
    <t>800</t>
  </si>
  <si>
    <t>02 1 01 97003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</si>
  <si>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</si>
  <si>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02 2 01 97004</t>
  </si>
  <si>
    <t>Реализация мероприятий по приобретению подвижного состава пассажирского транспорта общего пользования, источником финансового обеспечения которых являются специальные казначейские кредиты</t>
  </si>
  <si>
    <t>00 0 00 60270</t>
  </si>
  <si>
    <t>Субсидии перевозчикам на возмещение затрат, связанных с перевозкой автомобильным транспортом граждан, призванных на военную службу по мобилизации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</si>
  <si>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</si>
  <si>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08 4 01 40030</t>
  </si>
  <si>
    <t>03 4 04 10830</t>
  </si>
  <si>
    <t>Проведение общегородского конкурса "Фестиваль цветов "Город в цвете"</t>
  </si>
  <si>
    <t>Основное мероприятие "Озеленение территории города Благовещенска"</t>
  </si>
  <si>
    <t>02 1 R1 89002</t>
  </si>
  <si>
    <t>Осуществление дорожной деятельности в рамках реализации национального проекта «Безопасные качественные дороги» (прочие затраты)</t>
  </si>
  <si>
    <t>Проведение технического контроля при проведении работ по благоустройству дворовых территорий</t>
  </si>
  <si>
    <t>13 0 04 10721</t>
  </si>
  <si>
    <t>03 1 01 40921</t>
  </si>
  <si>
    <t>08 4 01 10590</t>
  </si>
  <si>
    <t>Озеленение территории города Благовещенска</t>
  </si>
  <si>
    <t>08 4 01 60292</t>
  </si>
  <si>
    <t>03 4 01 10781</t>
  </si>
  <si>
    <t>03 1 01 10650</t>
  </si>
  <si>
    <t>Выполнение работ по разработке схемы водоснабжения и водоотведения города Благовещенска</t>
  </si>
  <si>
    <t>Обеспечение  функционирования АПК "Безопасный город"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 терроризма и экстремизма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</si>
  <si>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Федерации, местных администраций </t>
    </r>
  </si>
  <si>
    <t>Текущий ремонт наружных сетей водоснабжения, водоотведения и теплоснабжения на территории города Благовещенска</t>
  </si>
  <si>
    <t>03 4 01 97002</t>
  </si>
  <si>
    <t>Расходы на обеспечение деятельности (оказание услуг, выполнение работ) муниципальных организаций  (учреждений)</t>
  </si>
  <si>
    <t>Субсидии юридическим лицам на финансовое обеспечение затрат, связанных с содержанием мест общего пользования в местах массового отдыха населения (парках)</t>
  </si>
  <si>
    <t>Благоустройство «Военно-мемориального
участка на действующем кладбище 17 км Новотроицкое шоссе"</t>
  </si>
  <si>
    <t>08 4 01 10676</t>
  </si>
  <si>
    <t>01 7 00 00000</t>
  </si>
  <si>
    <t>01 7 01 00000</t>
  </si>
  <si>
    <t>01 7 01 S7110</t>
  </si>
  <si>
    <t>Подпрограмма "Расселение и ликвидация аварийного жилищного фонда на территории города Благовещенска"</t>
  </si>
  <si>
    <t>Основное мероприятие "Обеспечение мероприятий по расселению и ликвидации аварийного жилищного фонда"</t>
  </si>
  <si>
    <t>Капитальные вложения в объекты муниципальной собственности</t>
  </si>
  <si>
    <t>Благоустройство придомовых территорий многоквартирных домов (выполнение залоговых обязательств застройщика)</t>
  </si>
  <si>
    <t>03 4 01 60111</t>
  </si>
  <si>
    <t>03 1 01 55051</t>
  </si>
  <si>
    <t>Расходы на проведение общегородских конкурсов</t>
  </si>
  <si>
    <t>00 0 00 80160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</si>
  <si>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</si>
  <si>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</si>
  <si>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05 4 01 10630</t>
  </si>
  <si>
    <t>Автомобильная дорога по ул. Конная от ул. Пушкина до ул. Набережная, г. Благовещенск, Амурская область (прочие затраты)</t>
  </si>
  <si>
    <t>Тепловая сеть от котельной 800 квартала (вдоль ул.50 лет Октября от ул. Зелёная до ул.Шафира), проектные работы</t>
  </si>
  <si>
    <t>Реконструкция тепловой сети в квартале 345 г. Благовещенск, Амурская область (в т.ч. проектные работы)</t>
  </si>
  <si>
    <t>Реконструкция тепловой сети в квартале 345 г. Благовещенск, Амурская область (строительный контроль)</t>
  </si>
  <si>
    <t>Разработка проектной документации на объект: «Комплексное благоустройство сквера им. В.М. Приемыхова и улицы 50 лет Октября на участке от ул. Амурская до ул. Горького»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</si>
  <si>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</t>
  </si>
  <si>
    <t>Организация и проведение мероприятий в целях поддержки социального предпринимательства</t>
  </si>
  <si>
    <t>09 2 01 10321</t>
  </si>
  <si>
    <t>Обеспечение переселения граждан из аварийного жилищного фонда, проживающих на территории, планируемой к комплексной застройке</t>
  </si>
  <si>
    <t>01 7 01 S9080</t>
  </si>
  <si>
    <t>14368,9,3</t>
  </si>
  <si>
    <t>02 1 01 10270</t>
  </si>
  <si>
    <t>Приобретение специализированной техники для содержания улично-дорожной сети города Благовещенска</t>
  </si>
  <si>
    <t>0107</t>
  </si>
  <si>
    <t xml:space="preserve">Приложение № 2
к решению Благовещенской
городской Думы </t>
  </si>
  <si>
    <t>Исполнение расходов городского бюджета за 2023 год по ведомственной структуре расходов городского бюджета</t>
  </si>
  <si>
    <t xml:space="preserve">Уточненный план </t>
  </si>
  <si>
    <t xml:space="preserve">Исполнено </t>
  </si>
  <si>
    <t>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</si>
</sst>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trike/>
      <sz val="11"/>
      <name val="Times New Roman"/>
      <family val="1"/>
      <charset val="204"/>
    </font>
    <font>
      <sz val="8.5"/>
      <name val="Arial Cyr"/>
    </font>
    <font>
      <sz val="11"/>
      <color theme="1"/>
      <name val="Times New Roman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1" fillId="0" borderId="0"/>
    <xf numFmtId="0" fontId="6" fillId="0" borderId="0"/>
    <xf numFmtId="0" fontId="6" fillId="0" borderId="0"/>
    <xf numFmtId="0" fontId="3" fillId="0" borderId="0"/>
    <xf numFmtId="0" fontId="7" fillId="0" borderId="0"/>
    <xf numFmtId="0" fontId="9" fillId="0" borderId="0"/>
    <xf numFmtId="0" fontId="1" fillId="0" borderId="0"/>
    <xf numFmtId="0" fontId="14" fillId="0" borderId="0"/>
  </cellStyleXfs>
  <cellXfs count="86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4" fontId="4" fillId="0" borderId="0" xfId="3" applyNumberFormat="1" applyFont="1" applyFill="1" applyAlignment="1">
      <alignment horizontal="right" vertical="top"/>
    </xf>
    <xf numFmtId="164" fontId="4" fillId="0" borderId="0" xfId="0" applyNumberFormat="1" applyFont="1" applyFill="1" applyAlignment="1">
      <alignment horizontal="right" vertical="top"/>
    </xf>
    <xf numFmtId="164" fontId="5" fillId="0" borderId="0" xfId="3" applyNumberFormat="1" applyFont="1" applyFill="1" applyAlignment="1">
      <alignment horizontal="right" vertical="top"/>
    </xf>
    <xf numFmtId="164" fontId="4" fillId="0" borderId="0" xfId="3" applyNumberFormat="1" applyFont="1" applyFill="1" applyAlignment="1">
      <alignment vertical="top"/>
    </xf>
    <xf numFmtId="164" fontId="4" fillId="0" borderId="0" xfId="0" applyNumberFormat="1" applyFont="1" applyFill="1" applyAlignment="1">
      <alignment vertical="top"/>
    </xf>
    <xf numFmtId="4" fontId="4" fillId="0" borderId="0" xfId="3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top"/>
    </xf>
    <xf numFmtId="164" fontId="2" fillId="0" borderId="0" xfId="9" applyNumberFormat="1" applyFont="1" applyFill="1" applyAlignment="1">
      <alignment horizontal="left" vertical="top" wrapText="1"/>
    </xf>
    <xf numFmtId="164" fontId="2" fillId="0" borderId="0" xfId="9" applyNumberFormat="1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164" fontId="8" fillId="0" borderId="4" xfId="8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1" fontId="5" fillId="0" borderId="0" xfId="1" applyNumberFormat="1" applyFont="1" applyFill="1" applyAlignment="1">
      <alignment horizontal="left" vertical="top" wrapText="1"/>
    </xf>
    <xf numFmtId="49" fontId="5" fillId="0" borderId="0" xfId="1" applyNumberFormat="1" applyFont="1" applyFill="1" applyAlignment="1">
      <alignment horizontal="center" vertical="top"/>
    </xf>
    <xf numFmtId="49" fontId="4" fillId="0" borderId="0" xfId="1" applyNumberFormat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/>
    </xf>
    <xf numFmtId="1" fontId="4" fillId="0" borderId="0" xfId="1" applyNumberFormat="1" applyFont="1" applyFill="1" applyAlignment="1">
      <alignment horizontal="left" vertical="top" wrapText="1"/>
    </xf>
    <xf numFmtId="0" fontId="4" fillId="0" borderId="0" xfId="1" applyFont="1" applyFill="1" applyAlignment="1">
      <alignment horizontal="left" vertical="top" wrapText="1"/>
    </xf>
    <xf numFmtId="1" fontId="4" fillId="0" borderId="0" xfId="1" applyNumberFormat="1" applyFont="1" applyFill="1" applyAlignment="1">
      <alignment vertical="top" wrapText="1"/>
    </xf>
    <xf numFmtId="1" fontId="4" fillId="0" borderId="0" xfId="1" applyNumberFormat="1" applyFont="1" applyFill="1" applyAlignment="1">
      <alignment horizontal="center" vertical="top"/>
    </xf>
    <xf numFmtId="0" fontId="4" fillId="0" borderId="0" xfId="1" applyFont="1" applyFill="1" applyAlignment="1">
      <alignment vertical="top" wrapText="1"/>
    </xf>
    <xf numFmtId="49" fontId="4" fillId="0" borderId="0" xfId="4" applyNumberFormat="1" applyFont="1" applyFill="1" applyAlignment="1">
      <alignment horizontal="center" vertical="top"/>
    </xf>
    <xf numFmtId="0" fontId="4" fillId="0" borderId="0" xfId="4" applyFont="1" applyFill="1" applyAlignment="1">
      <alignment horizontal="center" vertical="top"/>
    </xf>
    <xf numFmtId="1" fontId="4" fillId="0" borderId="0" xfId="5" applyNumberFormat="1" applyFont="1" applyFill="1" applyAlignment="1">
      <alignment horizontal="left" vertical="top" wrapText="1"/>
    </xf>
    <xf numFmtId="49" fontId="4" fillId="0" borderId="0" xfId="5" applyNumberFormat="1" applyFont="1" applyFill="1" applyAlignment="1">
      <alignment horizontal="center" vertical="top"/>
    </xf>
    <xf numFmtId="0" fontId="4" fillId="0" borderId="0" xfId="2" applyFont="1" applyFill="1" applyAlignment="1">
      <alignment horizontal="center" vertical="top"/>
    </xf>
    <xf numFmtId="0" fontId="4" fillId="0" borderId="0" xfId="5" applyFont="1" applyFill="1" applyAlignment="1">
      <alignment horizontal="left" vertical="top" wrapText="1"/>
    </xf>
    <xf numFmtId="1" fontId="4" fillId="0" borderId="0" xfId="4" applyNumberFormat="1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4" fillId="0" borderId="0" xfId="4" applyFont="1" applyFill="1" applyAlignment="1">
      <alignment vertical="top" wrapText="1"/>
    </xf>
    <xf numFmtId="49" fontId="5" fillId="0" borderId="0" xfId="4" applyNumberFormat="1" applyFont="1" applyFill="1" applyAlignment="1">
      <alignment horizontal="center" vertical="top"/>
    </xf>
    <xf numFmtId="0" fontId="4" fillId="0" borderId="0" xfId="0" applyFont="1" applyFill="1"/>
    <xf numFmtId="0" fontId="4" fillId="0" borderId="0" xfId="3" applyFont="1" applyFill="1" applyAlignment="1">
      <alignment horizontal="left" vertical="top" wrapText="1"/>
    </xf>
    <xf numFmtId="1" fontId="4" fillId="0" borderId="0" xfId="4" applyNumberFormat="1" applyFont="1" applyFill="1" applyAlignment="1">
      <alignment horizontal="left" vertical="top" wrapText="1"/>
    </xf>
    <xf numFmtId="0" fontId="4" fillId="0" borderId="0" xfId="4" applyFont="1" applyFill="1" applyAlignment="1">
      <alignment horizontal="left" vertical="top" wrapText="1"/>
    </xf>
    <xf numFmtId="49" fontId="4" fillId="0" borderId="0" xfId="2" applyNumberFormat="1" applyFont="1" applyFill="1" applyAlignment="1">
      <alignment horizontal="center" vertical="top"/>
    </xf>
    <xf numFmtId="0" fontId="4" fillId="0" borderId="0" xfId="2" applyFont="1" applyFill="1" applyAlignment="1">
      <alignment vertical="top" wrapText="1"/>
    </xf>
    <xf numFmtId="49" fontId="4" fillId="0" borderId="0" xfId="8" applyNumberFormat="1" applyFont="1" applyFill="1" applyAlignment="1">
      <alignment horizontal="left" vertical="top" wrapText="1"/>
    </xf>
    <xf numFmtId="0" fontId="4" fillId="0" borderId="0" xfId="5" applyFont="1" applyFill="1" applyAlignment="1">
      <alignment horizontal="center" vertical="top"/>
    </xf>
    <xf numFmtId="49" fontId="4" fillId="0" borderId="0" xfId="6" applyNumberFormat="1" applyFont="1" applyFill="1" applyAlignment="1">
      <alignment horizontal="center" vertical="top"/>
    </xf>
    <xf numFmtId="0" fontId="4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49" fontId="4" fillId="0" borderId="0" xfId="4" applyNumberFormat="1" applyFont="1" applyFill="1" applyAlignment="1">
      <alignment horizontal="left" vertical="top"/>
    </xf>
    <xf numFmtId="49" fontId="2" fillId="0" borderId="0" xfId="4" applyNumberFormat="1" applyFont="1" applyFill="1" applyAlignment="1">
      <alignment horizontal="center" vertical="top"/>
    </xf>
    <xf numFmtId="4" fontId="4" fillId="0" borderId="0" xfId="7" applyNumberFormat="1" applyFont="1" applyFill="1" applyAlignment="1">
      <alignment horizontal="left" vertical="top" wrapText="1"/>
    </xf>
    <xf numFmtId="49" fontId="4" fillId="0" borderId="0" xfId="7" applyNumberFormat="1" applyFont="1" applyFill="1" applyAlignment="1">
      <alignment horizontal="center" vertical="top"/>
    </xf>
    <xf numFmtId="0" fontId="4" fillId="0" borderId="0" xfId="7" applyFont="1" applyFill="1" applyAlignment="1">
      <alignment horizontal="center" vertical="top"/>
    </xf>
    <xf numFmtId="0" fontId="4" fillId="0" borderId="0" xfId="7" applyFont="1" applyFill="1" applyAlignment="1">
      <alignment horizontal="left" vertical="top" wrapText="1"/>
    </xf>
    <xf numFmtId="1" fontId="4" fillId="0" borderId="0" xfId="7" applyNumberFormat="1" applyFont="1" applyFill="1" applyAlignment="1">
      <alignment horizontal="left" vertical="top" wrapText="1"/>
    </xf>
    <xf numFmtId="0" fontId="10" fillId="0" borderId="0" xfId="4" applyFont="1" applyFill="1" applyAlignment="1">
      <alignment horizontal="center" vertical="top"/>
    </xf>
    <xf numFmtId="49" fontId="4" fillId="0" borderId="0" xfId="0" applyNumberFormat="1" applyFont="1" applyFill="1" applyAlignment="1">
      <alignment horizontal="center" vertical="top"/>
    </xf>
    <xf numFmtId="49" fontId="4" fillId="0" borderId="0" xfId="1" applyNumberFormat="1" applyFont="1" applyFill="1" applyAlignment="1">
      <alignment horizontal="center" vertical="top" wrapText="1"/>
    </xf>
    <xf numFmtId="4" fontId="4" fillId="0" borderId="0" xfId="4" applyNumberFormat="1" applyFont="1" applyFill="1" applyAlignment="1">
      <alignment horizontal="left" vertical="top" wrapText="1"/>
    </xf>
    <xf numFmtId="2" fontId="4" fillId="0" borderId="0" xfId="4" applyNumberFormat="1" applyFont="1" applyFill="1" applyAlignment="1">
      <alignment horizontal="left" vertical="top" wrapText="1"/>
    </xf>
    <xf numFmtId="164" fontId="4" fillId="0" borderId="0" xfId="4" applyNumberFormat="1" applyFont="1" applyFill="1" applyAlignment="1">
      <alignment horizontal="center" vertical="top"/>
    </xf>
    <xf numFmtId="1" fontId="4" fillId="0" borderId="0" xfId="5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horizontal="center" vertical="top" wrapText="1"/>
    </xf>
    <xf numFmtId="49" fontId="4" fillId="0" borderId="0" xfId="4" applyNumberFormat="1" applyFont="1" applyFill="1" applyAlignment="1">
      <alignment horizontal="center" vertical="top" wrapText="1"/>
    </xf>
    <xf numFmtId="49" fontId="4" fillId="0" borderId="0" xfId="1" applyNumberFormat="1" applyFont="1" applyFill="1" applyAlignment="1">
      <alignment horizontal="center"/>
    </xf>
    <xf numFmtId="164" fontId="4" fillId="0" borderId="0" xfId="3" applyNumberFormat="1" applyFont="1" applyFill="1" applyAlignment="1">
      <alignment horizontal="center" vertical="top"/>
    </xf>
    <xf numFmtId="1" fontId="5" fillId="0" borderId="0" xfId="1" applyNumberFormat="1" applyFont="1" applyFill="1" applyAlignment="1">
      <alignment vertical="top" wrapText="1"/>
    </xf>
    <xf numFmtId="0" fontId="5" fillId="0" borderId="0" xfId="0" applyFont="1" applyFill="1" applyAlignment="1">
      <alignment horizontal="center" vertical="top"/>
    </xf>
    <xf numFmtId="49" fontId="4" fillId="0" borderId="0" xfId="4" applyNumberFormat="1" applyFont="1" applyFill="1" applyAlignment="1">
      <alignment horizontal="left" vertical="top" wrapText="1"/>
    </xf>
    <xf numFmtId="1" fontId="5" fillId="0" borderId="0" xfId="1" applyNumberFormat="1" applyFont="1" applyFill="1" applyAlignment="1">
      <alignment horizontal="left" wrapText="1"/>
    </xf>
    <xf numFmtId="49" fontId="5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164" fontId="5" fillId="0" borderId="0" xfId="3" applyNumberFormat="1" applyFont="1" applyFill="1" applyAlignment="1">
      <alignment horizontal="right"/>
    </xf>
    <xf numFmtId="1" fontId="5" fillId="0" borderId="0" xfId="1" applyNumberFormat="1" applyFont="1" applyFill="1" applyAlignment="1">
      <alignment wrapText="1"/>
    </xf>
    <xf numFmtId="0" fontId="5" fillId="0" borderId="0" xfId="1" applyFont="1" applyFill="1" applyAlignment="1">
      <alignment horizontal="center"/>
    </xf>
    <xf numFmtId="1" fontId="4" fillId="0" borderId="1" xfId="1" applyNumberFormat="1" applyFont="1" applyFill="1" applyBorder="1" applyAlignment="1">
      <alignment horizontal="center" vertical="top" wrapText="1"/>
    </xf>
    <xf numFmtId="49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center" vertical="top" wrapText="1"/>
    </xf>
    <xf numFmtId="1" fontId="4" fillId="0" borderId="2" xfId="1" applyNumberFormat="1" applyFont="1" applyFill="1" applyBorder="1" applyAlignment="1">
      <alignment horizontal="center" vertical="top" wrapText="1"/>
    </xf>
    <xf numFmtId="49" fontId="4" fillId="0" borderId="2" xfId="1" applyNumberFormat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top"/>
    </xf>
    <xf numFmtId="0" fontId="15" fillId="0" borderId="2" xfId="0" applyFont="1" applyFill="1" applyBorder="1" applyAlignment="1">
      <alignment horizontal="center" vertical="top"/>
    </xf>
    <xf numFmtId="164" fontId="15" fillId="0" borderId="2" xfId="0" applyNumberFormat="1" applyFont="1" applyFill="1" applyBorder="1" applyAlignment="1">
      <alignment horizontal="center" vertical="top"/>
    </xf>
    <xf numFmtId="1" fontId="4" fillId="0" borderId="0" xfId="0" applyNumberFormat="1" applyFont="1" applyFill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49" fontId="13" fillId="0" borderId="3" xfId="0" applyNumberFormat="1" applyFont="1" applyFill="1" applyBorder="1" applyAlignment="1" applyProtection="1">
      <alignment horizontal="left" vertical="top" wrapText="1"/>
    </xf>
  </cellXfs>
  <cellStyles count="10">
    <cellStyle name="Обычный" xfId="0" builtinId="0"/>
    <cellStyle name="Обычный 11" xfId="8" xr:uid="{00000000-0005-0000-0000-000001000000}"/>
    <cellStyle name="Обычный 2" xfId="7" xr:uid="{00000000-0005-0000-0000-000002000000}"/>
    <cellStyle name="Обычный 3" xfId="1" xr:uid="{00000000-0005-0000-0000-000003000000}"/>
    <cellStyle name="Обычный 3 2" xfId="5" xr:uid="{00000000-0005-0000-0000-000004000000}"/>
    <cellStyle name="Обычный 4 2" xfId="2" xr:uid="{00000000-0005-0000-0000-000005000000}"/>
    <cellStyle name="Обычный 5" xfId="4" xr:uid="{00000000-0005-0000-0000-000006000000}"/>
    <cellStyle name="Обычный 6" xfId="3" xr:uid="{00000000-0005-0000-0000-000007000000}"/>
    <cellStyle name="Обычный 7" xfId="9" xr:uid="{11F06C39-1F74-472D-BFAE-E03B62D8260F}"/>
    <cellStyle name="Обычный_ноябрь 2003" xfId="6" xr:uid="{00000000-0005-0000-0000-000008000000}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921"/>
  <sheetViews>
    <sheetView tabSelected="1" zoomScale="70" zoomScaleNormal="70" workbookViewId="0">
      <selection activeCell="Q875" sqref="Q875"/>
    </sheetView>
  </sheetViews>
  <sheetFormatPr defaultColWidth="9.140625" defaultRowHeight="15" outlineLevelRow="1" x14ac:dyDescent="0.25"/>
  <cols>
    <col min="1" max="1" width="52.85546875" style="9" customWidth="1"/>
    <col min="2" max="2" width="6.7109375" style="10" customWidth="1"/>
    <col min="3" max="3" width="8.28515625" style="10" customWidth="1"/>
    <col min="4" max="4" width="14.7109375" style="10" customWidth="1"/>
    <col min="5" max="5" width="5.28515625" style="10" customWidth="1"/>
    <col min="6" max="6" width="13.7109375" style="4" customWidth="1"/>
    <col min="7" max="7" width="13.85546875" style="4" customWidth="1"/>
    <col min="8" max="16384" width="9.140625" style="1"/>
  </cols>
  <sheetData>
    <row r="1" spans="1:7" ht="44.25" customHeight="1" x14ac:dyDescent="0.25">
      <c r="F1" s="11" t="s">
        <v>742</v>
      </c>
      <c r="G1" s="12"/>
    </row>
    <row r="4" spans="1:7" ht="15.75" x14ac:dyDescent="0.25">
      <c r="A4" s="13" t="s">
        <v>743</v>
      </c>
    </row>
    <row r="5" spans="1:7" ht="15.75" x14ac:dyDescent="0.25">
      <c r="A5" s="13"/>
    </row>
    <row r="6" spans="1:7" ht="15.75" x14ac:dyDescent="0.25">
      <c r="G6" s="14" t="s">
        <v>746</v>
      </c>
    </row>
    <row r="7" spans="1:7" ht="30.75" customHeight="1" x14ac:dyDescent="0.25">
      <c r="A7" s="74" t="s">
        <v>0</v>
      </c>
      <c r="B7" s="15" t="s">
        <v>1</v>
      </c>
      <c r="C7" s="75" t="s">
        <v>2</v>
      </c>
      <c r="D7" s="75" t="s">
        <v>3</v>
      </c>
      <c r="E7" s="76" t="s">
        <v>4</v>
      </c>
      <c r="F7" s="15" t="s">
        <v>744</v>
      </c>
      <c r="G7" s="77" t="s">
        <v>745</v>
      </c>
    </row>
    <row r="8" spans="1:7" s="2" customFormat="1" x14ac:dyDescent="0.25">
      <c r="A8" s="78"/>
      <c r="B8" s="16"/>
      <c r="C8" s="79"/>
      <c r="D8" s="79"/>
      <c r="E8" s="80"/>
      <c r="F8" s="81"/>
      <c r="G8" s="82"/>
    </row>
    <row r="9" spans="1:7" collapsed="1" x14ac:dyDescent="0.25">
      <c r="A9" s="17" t="s">
        <v>5</v>
      </c>
      <c r="B9" s="18" t="s">
        <v>6</v>
      </c>
      <c r="C9" s="19"/>
      <c r="D9" s="18"/>
      <c r="E9" s="20"/>
      <c r="F9" s="5">
        <f>F10+F29</f>
        <v>41708.000000000007</v>
      </c>
      <c r="G9" s="5">
        <f>G10+G29</f>
        <v>40765.200000000004</v>
      </c>
    </row>
    <row r="10" spans="1:7" hidden="1" outlineLevel="1" x14ac:dyDescent="0.25">
      <c r="A10" s="21" t="s">
        <v>7</v>
      </c>
      <c r="B10" s="19" t="s">
        <v>6</v>
      </c>
      <c r="C10" s="19" t="s">
        <v>8</v>
      </c>
      <c r="D10" s="19"/>
      <c r="E10" s="20"/>
      <c r="F10" s="3">
        <f>F11+F25</f>
        <v>41478.100000000006</v>
      </c>
      <c r="G10" s="3">
        <f>G11+G25</f>
        <v>40535.300000000003</v>
      </c>
    </row>
    <row r="11" spans="1:7" ht="45" hidden="1" customHeight="1" outlineLevel="1" x14ac:dyDescent="0.25">
      <c r="A11" s="21" t="s">
        <v>9</v>
      </c>
      <c r="B11" s="19" t="s">
        <v>6</v>
      </c>
      <c r="C11" s="19" t="s">
        <v>10</v>
      </c>
      <c r="D11" s="19"/>
      <c r="E11" s="20"/>
      <c r="F11" s="3">
        <f>F12</f>
        <v>41075.800000000003</v>
      </c>
      <c r="G11" s="3">
        <f>G12</f>
        <v>40133</v>
      </c>
    </row>
    <row r="12" spans="1:7" hidden="1" outlineLevel="1" x14ac:dyDescent="0.25">
      <c r="A12" s="21" t="s">
        <v>11</v>
      </c>
      <c r="B12" s="19" t="s">
        <v>6</v>
      </c>
      <c r="C12" s="19" t="s">
        <v>10</v>
      </c>
      <c r="D12" s="19" t="s">
        <v>12</v>
      </c>
      <c r="E12" s="20"/>
      <c r="F12" s="3">
        <f>F13+F15+F17+F19+F23</f>
        <v>41075.800000000003</v>
      </c>
      <c r="G12" s="3">
        <f>G13+G15+G17+G19+G23</f>
        <v>40133</v>
      </c>
    </row>
    <row r="13" spans="1:7" ht="30" hidden="1" outlineLevel="1" x14ac:dyDescent="0.25">
      <c r="A13" s="21" t="s">
        <v>13</v>
      </c>
      <c r="B13" s="19" t="s">
        <v>6</v>
      </c>
      <c r="C13" s="19" t="s">
        <v>10</v>
      </c>
      <c r="D13" s="19" t="s">
        <v>14</v>
      </c>
      <c r="E13" s="20"/>
      <c r="F13" s="3">
        <f>F14</f>
        <v>3487.7</v>
      </c>
      <c r="G13" s="3">
        <f>G14</f>
        <v>3208.2</v>
      </c>
    </row>
    <row r="14" spans="1:7" ht="75" hidden="1" outlineLevel="1" x14ac:dyDescent="0.25">
      <c r="A14" s="21" t="s">
        <v>15</v>
      </c>
      <c r="B14" s="19" t="s">
        <v>6</v>
      </c>
      <c r="C14" s="19" t="s">
        <v>10</v>
      </c>
      <c r="D14" s="19" t="s">
        <v>14</v>
      </c>
      <c r="E14" s="20">
        <v>100</v>
      </c>
      <c r="F14" s="3">
        <v>3487.7</v>
      </c>
      <c r="G14" s="4">
        <v>3208.2</v>
      </c>
    </row>
    <row r="15" spans="1:7" ht="30" hidden="1" outlineLevel="1" x14ac:dyDescent="0.25">
      <c r="A15" s="21" t="s">
        <v>16</v>
      </c>
      <c r="B15" s="19" t="s">
        <v>6</v>
      </c>
      <c r="C15" s="19" t="s">
        <v>10</v>
      </c>
      <c r="D15" s="19" t="s">
        <v>17</v>
      </c>
      <c r="E15" s="20"/>
      <c r="F15" s="3">
        <f>F16</f>
        <v>0</v>
      </c>
      <c r="G15" s="4">
        <f>G16</f>
        <v>0</v>
      </c>
    </row>
    <row r="16" spans="1:7" ht="75" hidden="1" outlineLevel="1" x14ac:dyDescent="0.25">
      <c r="A16" s="21" t="s">
        <v>15</v>
      </c>
      <c r="B16" s="19" t="s">
        <v>6</v>
      </c>
      <c r="C16" s="19" t="s">
        <v>10</v>
      </c>
      <c r="D16" s="19" t="s">
        <v>17</v>
      </c>
      <c r="E16" s="20">
        <v>100</v>
      </c>
      <c r="F16" s="3">
        <v>0</v>
      </c>
      <c r="G16" s="4">
        <v>0</v>
      </c>
    </row>
    <row r="17" spans="1:7" ht="30" hidden="1" outlineLevel="1" x14ac:dyDescent="0.25">
      <c r="A17" s="21" t="s">
        <v>18</v>
      </c>
      <c r="B17" s="19" t="s">
        <v>6</v>
      </c>
      <c r="C17" s="19" t="s">
        <v>10</v>
      </c>
      <c r="D17" s="19" t="s">
        <v>19</v>
      </c>
      <c r="E17" s="20"/>
      <c r="F17" s="3">
        <f>F18</f>
        <v>0</v>
      </c>
      <c r="G17" s="4">
        <f>G18</f>
        <v>0</v>
      </c>
    </row>
    <row r="18" spans="1:7" ht="75" hidden="1" outlineLevel="1" x14ac:dyDescent="0.25">
      <c r="A18" s="21" t="s">
        <v>15</v>
      </c>
      <c r="B18" s="19" t="s">
        <v>6</v>
      </c>
      <c r="C18" s="19" t="s">
        <v>10</v>
      </c>
      <c r="D18" s="19" t="s">
        <v>19</v>
      </c>
      <c r="E18" s="20">
        <v>100</v>
      </c>
      <c r="F18" s="3">
        <v>0</v>
      </c>
      <c r="G18" s="4">
        <v>0</v>
      </c>
    </row>
    <row r="19" spans="1:7" ht="30" hidden="1" outlineLevel="1" x14ac:dyDescent="0.25">
      <c r="A19" s="22" t="s">
        <v>20</v>
      </c>
      <c r="B19" s="19" t="s">
        <v>6</v>
      </c>
      <c r="C19" s="19" t="s">
        <v>10</v>
      </c>
      <c r="D19" s="19" t="s">
        <v>21</v>
      </c>
      <c r="E19" s="20"/>
      <c r="F19" s="3">
        <f>F20+F21+F22</f>
        <v>24214</v>
      </c>
      <c r="G19" s="3">
        <f>G20+G21+G22</f>
        <v>23803.399999999998</v>
      </c>
    </row>
    <row r="20" spans="1:7" ht="75" hidden="1" outlineLevel="1" x14ac:dyDescent="0.25">
      <c r="A20" s="21" t="s">
        <v>15</v>
      </c>
      <c r="B20" s="19" t="s">
        <v>6</v>
      </c>
      <c r="C20" s="19" t="s">
        <v>10</v>
      </c>
      <c r="D20" s="19" t="s">
        <v>21</v>
      </c>
      <c r="E20" s="20">
        <v>100</v>
      </c>
      <c r="F20" s="3">
        <v>22773.7</v>
      </c>
      <c r="G20" s="4">
        <v>22363.1</v>
      </c>
    </row>
    <row r="21" spans="1:7" ht="30" hidden="1" outlineLevel="1" x14ac:dyDescent="0.25">
      <c r="A21" s="21" t="s">
        <v>296</v>
      </c>
      <c r="B21" s="19" t="s">
        <v>6</v>
      </c>
      <c r="C21" s="19" t="s">
        <v>10</v>
      </c>
      <c r="D21" s="19" t="s">
        <v>21</v>
      </c>
      <c r="E21" s="20">
        <v>200</v>
      </c>
      <c r="F21" s="3">
        <v>1280.0999999999999</v>
      </c>
      <c r="G21" s="4">
        <v>1280.0999999999999</v>
      </c>
    </row>
    <row r="22" spans="1:7" hidden="1" outlineLevel="1" x14ac:dyDescent="0.25">
      <c r="A22" s="21" t="s">
        <v>22</v>
      </c>
      <c r="B22" s="19" t="s">
        <v>6</v>
      </c>
      <c r="C22" s="19" t="s">
        <v>10</v>
      </c>
      <c r="D22" s="19" t="s">
        <v>21</v>
      </c>
      <c r="E22" s="20">
        <v>300</v>
      </c>
      <c r="F22" s="3">
        <v>160.19999999999999</v>
      </c>
      <c r="G22" s="4">
        <v>160.19999999999999</v>
      </c>
    </row>
    <row r="23" spans="1:7" ht="30" hidden="1" outlineLevel="1" x14ac:dyDescent="0.25">
      <c r="A23" s="21" t="s">
        <v>23</v>
      </c>
      <c r="B23" s="19" t="s">
        <v>6</v>
      </c>
      <c r="C23" s="19" t="s">
        <v>10</v>
      </c>
      <c r="D23" s="19" t="s">
        <v>24</v>
      </c>
      <c r="E23" s="20"/>
      <c r="F23" s="3">
        <f>F24</f>
        <v>13374.1</v>
      </c>
      <c r="G23" s="3">
        <f>G24</f>
        <v>13121.4</v>
      </c>
    </row>
    <row r="24" spans="1:7" ht="75" hidden="1" outlineLevel="1" x14ac:dyDescent="0.25">
      <c r="A24" s="21" t="s">
        <v>15</v>
      </c>
      <c r="B24" s="19" t="s">
        <v>6</v>
      </c>
      <c r="C24" s="19" t="s">
        <v>10</v>
      </c>
      <c r="D24" s="19" t="s">
        <v>24</v>
      </c>
      <c r="E24" s="20">
        <v>100</v>
      </c>
      <c r="F24" s="3">
        <v>13374.1</v>
      </c>
      <c r="G24" s="4">
        <v>13121.4</v>
      </c>
    </row>
    <row r="25" spans="1:7" hidden="1" outlineLevel="1" x14ac:dyDescent="0.25">
      <c r="A25" s="21" t="s">
        <v>25</v>
      </c>
      <c r="B25" s="19" t="s">
        <v>6</v>
      </c>
      <c r="C25" s="19" t="s">
        <v>26</v>
      </c>
      <c r="D25" s="19"/>
      <c r="E25" s="20"/>
      <c r="F25" s="3">
        <f t="shared" ref="F25:G27" si="0">F26</f>
        <v>402.3</v>
      </c>
      <c r="G25" s="3">
        <f t="shared" si="0"/>
        <v>402.3</v>
      </c>
    </row>
    <row r="26" spans="1:7" hidden="1" outlineLevel="1" x14ac:dyDescent="0.25">
      <c r="A26" s="21" t="s">
        <v>11</v>
      </c>
      <c r="B26" s="19" t="s">
        <v>6</v>
      </c>
      <c r="C26" s="19" t="s">
        <v>26</v>
      </c>
      <c r="D26" s="19" t="s">
        <v>12</v>
      </c>
      <c r="E26" s="20"/>
      <c r="F26" s="3">
        <f t="shared" si="0"/>
        <v>402.3</v>
      </c>
      <c r="G26" s="3">
        <f t="shared" si="0"/>
        <v>402.3</v>
      </c>
    </row>
    <row r="27" spans="1:7" ht="45" hidden="1" outlineLevel="1" x14ac:dyDescent="0.25">
      <c r="A27" s="21" t="s">
        <v>27</v>
      </c>
      <c r="B27" s="19" t="s">
        <v>6</v>
      </c>
      <c r="C27" s="19" t="s">
        <v>26</v>
      </c>
      <c r="D27" s="19" t="s">
        <v>28</v>
      </c>
      <c r="E27" s="20"/>
      <c r="F27" s="3">
        <f t="shared" si="0"/>
        <v>402.3</v>
      </c>
      <c r="G27" s="3">
        <f t="shared" si="0"/>
        <v>402.3</v>
      </c>
    </row>
    <row r="28" spans="1:7" hidden="1" outlineLevel="1" x14ac:dyDescent="0.25">
      <c r="A28" s="21" t="s">
        <v>22</v>
      </c>
      <c r="B28" s="19" t="s">
        <v>6</v>
      </c>
      <c r="C28" s="19" t="s">
        <v>26</v>
      </c>
      <c r="D28" s="19" t="s">
        <v>28</v>
      </c>
      <c r="E28" s="20">
        <v>300</v>
      </c>
      <c r="F28" s="3">
        <v>402.3</v>
      </c>
      <c r="G28" s="4">
        <v>402.3</v>
      </c>
    </row>
    <row r="29" spans="1:7" hidden="1" outlineLevel="1" x14ac:dyDescent="0.25">
      <c r="A29" s="21" t="s">
        <v>29</v>
      </c>
      <c r="B29" s="19" t="s">
        <v>6</v>
      </c>
      <c r="C29" s="19" t="s">
        <v>30</v>
      </c>
      <c r="D29" s="19"/>
      <c r="E29" s="20"/>
      <c r="F29" s="3">
        <f t="shared" ref="F29:G32" si="1">F30</f>
        <v>229.9</v>
      </c>
      <c r="G29" s="3">
        <f t="shared" si="1"/>
        <v>229.9</v>
      </c>
    </row>
    <row r="30" spans="1:7" hidden="1" outlineLevel="1" x14ac:dyDescent="0.25">
      <c r="A30" s="21" t="s">
        <v>31</v>
      </c>
      <c r="B30" s="19" t="s">
        <v>6</v>
      </c>
      <c r="C30" s="19">
        <v>1003</v>
      </c>
      <c r="D30" s="19"/>
      <c r="E30" s="20"/>
      <c r="F30" s="3">
        <f t="shared" si="1"/>
        <v>229.9</v>
      </c>
      <c r="G30" s="3">
        <f t="shared" si="1"/>
        <v>229.9</v>
      </c>
    </row>
    <row r="31" spans="1:7" hidden="1" outlineLevel="1" x14ac:dyDescent="0.25">
      <c r="A31" s="21" t="s">
        <v>11</v>
      </c>
      <c r="B31" s="19" t="s">
        <v>6</v>
      </c>
      <c r="C31" s="19" t="s">
        <v>32</v>
      </c>
      <c r="D31" s="19" t="s">
        <v>12</v>
      </c>
      <c r="E31" s="20"/>
      <c r="F31" s="3">
        <f t="shared" si="1"/>
        <v>229.9</v>
      </c>
      <c r="G31" s="3">
        <f t="shared" si="1"/>
        <v>229.9</v>
      </c>
    </row>
    <row r="32" spans="1:7" ht="45" hidden="1" outlineLevel="1" x14ac:dyDescent="0.25">
      <c r="A32" s="22" t="s">
        <v>33</v>
      </c>
      <c r="B32" s="19" t="s">
        <v>34</v>
      </c>
      <c r="C32" s="19" t="s">
        <v>32</v>
      </c>
      <c r="D32" s="19" t="s">
        <v>35</v>
      </c>
      <c r="E32" s="20"/>
      <c r="F32" s="3">
        <f t="shared" si="1"/>
        <v>229.9</v>
      </c>
      <c r="G32" s="3">
        <f t="shared" si="1"/>
        <v>229.9</v>
      </c>
    </row>
    <row r="33" spans="1:7" ht="21.75" hidden="1" customHeight="1" outlineLevel="1" x14ac:dyDescent="0.25">
      <c r="A33" s="21" t="s">
        <v>22</v>
      </c>
      <c r="B33" s="19" t="s">
        <v>6</v>
      </c>
      <c r="C33" s="19" t="s">
        <v>32</v>
      </c>
      <c r="D33" s="19" t="s">
        <v>35</v>
      </c>
      <c r="E33" s="20">
        <v>300</v>
      </c>
      <c r="F33" s="3">
        <v>229.9</v>
      </c>
      <c r="G33" s="4">
        <v>229.9</v>
      </c>
    </row>
    <row r="34" spans="1:7" ht="34.5" customHeight="1" collapsed="1" x14ac:dyDescent="0.25">
      <c r="A34" s="72" t="s">
        <v>37</v>
      </c>
      <c r="B34" s="69" t="s">
        <v>38</v>
      </c>
      <c r="C34" s="63" t="s">
        <v>36</v>
      </c>
      <c r="D34" s="69"/>
      <c r="E34" s="70"/>
      <c r="F34" s="71">
        <f>F35+F82+F172+F239+F252+F277+F314+F319</f>
        <v>7133660.4999999991</v>
      </c>
      <c r="G34" s="71">
        <f>G35+G82+G172+G239+G252+G277+G314+G319</f>
        <v>6272721.8999999994</v>
      </c>
    </row>
    <row r="35" spans="1:7" hidden="1" outlineLevel="1" x14ac:dyDescent="0.25">
      <c r="A35" s="23" t="s">
        <v>7</v>
      </c>
      <c r="B35" s="24" t="s">
        <v>38</v>
      </c>
      <c r="C35" s="19" t="s">
        <v>8</v>
      </c>
      <c r="D35" s="24"/>
      <c r="E35" s="20"/>
      <c r="F35" s="3">
        <f>F36+F40+F58+F64</f>
        <v>556927</v>
      </c>
      <c r="G35" s="3">
        <f>G36+G40+G58+G64</f>
        <v>552349.4</v>
      </c>
    </row>
    <row r="36" spans="1:7" ht="45" hidden="1" outlineLevel="1" x14ac:dyDescent="0.25">
      <c r="A36" s="23" t="s">
        <v>39</v>
      </c>
      <c r="B36" s="19" t="s">
        <v>38</v>
      </c>
      <c r="C36" s="19" t="s">
        <v>40</v>
      </c>
      <c r="D36" s="19"/>
      <c r="E36" s="20"/>
      <c r="F36" s="3">
        <f t="shared" ref="F36:G38" si="2">F37</f>
        <v>3489.8</v>
      </c>
      <c r="G36" s="4">
        <f t="shared" si="2"/>
        <v>3430.6</v>
      </c>
    </row>
    <row r="37" spans="1:7" hidden="1" outlineLevel="1" x14ac:dyDescent="0.25">
      <c r="A37" s="23" t="s">
        <v>11</v>
      </c>
      <c r="B37" s="19" t="s">
        <v>38</v>
      </c>
      <c r="C37" s="19" t="s">
        <v>40</v>
      </c>
      <c r="D37" s="19" t="s">
        <v>12</v>
      </c>
      <c r="E37" s="20"/>
      <c r="F37" s="3">
        <f t="shared" si="2"/>
        <v>3489.8</v>
      </c>
      <c r="G37" s="3">
        <f t="shared" si="2"/>
        <v>3430.6</v>
      </c>
    </row>
    <row r="38" spans="1:7" hidden="1" outlineLevel="1" x14ac:dyDescent="0.25">
      <c r="A38" s="23" t="s">
        <v>41</v>
      </c>
      <c r="B38" s="19" t="s">
        <v>38</v>
      </c>
      <c r="C38" s="19" t="s">
        <v>40</v>
      </c>
      <c r="D38" s="19" t="s">
        <v>42</v>
      </c>
      <c r="E38" s="20"/>
      <c r="F38" s="3">
        <f t="shared" si="2"/>
        <v>3489.8</v>
      </c>
      <c r="G38" s="4">
        <f t="shared" si="2"/>
        <v>3430.6</v>
      </c>
    </row>
    <row r="39" spans="1:7" ht="75" hidden="1" outlineLevel="1" x14ac:dyDescent="0.25">
      <c r="A39" s="23" t="s">
        <v>15</v>
      </c>
      <c r="B39" s="19" t="s">
        <v>38</v>
      </c>
      <c r="C39" s="19" t="s">
        <v>40</v>
      </c>
      <c r="D39" s="19" t="s">
        <v>42</v>
      </c>
      <c r="E39" s="20">
        <v>100</v>
      </c>
      <c r="F39" s="3">
        <v>3489.8</v>
      </c>
      <c r="G39" s="4">
        <v>3430.6</v>
      </c>
    </row>
    <row r="40" spans="1:7" ht="60" hidden="1" outlineLevel="1" x14ac:dyDescent="0.25">
      <c r="A40" s="23" t="s">
        <v>707</v>
      </c>
      <c r="B40" s="19" t="s">
        <v>38</v>
      </c>
      <c r="C40" s="19" t="s">
        <v>43</v>
      </c>
      <c r="D40" s="19"/>
      <c r="E40" s="20"/>
      <c r="F40" s="3">
        <f>F41</f>
        <v>346909.2</v>
      </c>
      <c r="G40" s="3">
        <f>G41</f>
        <v>344916.30000000005</v>
      </c>
    </row>
    <row r="41" spans="1:7" hidden="1" outlineLevel="1" x14ac:dyDescent="0.25">
      <c r="A41" s="23" t="s">
        <v>11</v>
      </c>
      <c r="B41" s="19" t="s">
        <v>38</v>
      </c>
      <c r="C41" s="19" t="s">
        <v>43</v>
      </c>
      <c r="D41" s="19" t="s">
        <v>12</v>
      </c>
      <c r="E41" s="20"/>
      <c r="F41" s="3">
        <f>F42+F47</f>
        <v>346909.2</v>
      </c>
      <c r="G41" s="3">
        <f>G42+G47</f>
        <v>344916.30000000005</v>
      </c>
    </row>
    <row r="42" spans="1:7" ht="45" hidden="1" outlineLevel="1" x14ac:dyDescent="0.25">
      <c r="A42" s="25" t="s">
        <v>44</v>
      </c>
      <c r="B42" s="19" t="s">
        <v>38</v>
      </c>
      <c r="C42" s="19" t="s">
        <v>43</v>
      </c>
      <c r="D42" s="19" t="s">
        <v>45</v>
      </c>
      <c r="E42" s="20"/>
      <c r="F42" s="3">
        <f>F43+F44+F45+F46</f>
        <v>333016.3</v>
      </c>
      <c r="G42" s="3">
        <f>G43+G44+G45+G46</f>
        <v>331023.40000000002</v>
      </c>
    </row>
    <row r="43" spans="1:7" ht="75" hidden="1" outlineLevel="1" x14ac:dyDescent="0.25">
      <c r="A43" s="23" t="s">
        <v>15</v>
      </c>
      <c r="B43" s="19" t="s">
        <v>38</v>
      </c>
      <c r="C43" s="19" t="s">
        <v>43</v>
      </c>
      <c r="D43" s="19" t="s">
        <v>45</v>
      </c>
      <c r="E43" s="20">
        <v>100</v>
      </c>
      <c r="F43" s="3">
        <v>300548.40000000002</v>
      </c>
      <c r="G43" s="4">
        <v>299179.5</v>
      </c>
    </row>
    <row r="44" spans="1:7" ht="30" hidden="1" outlineLevel="1" x14ac:dyDescent="0.25">
      <c r="A44" s="23" t="s">
        <v>296</v>
      </c>
      <c r="B44" s="19" t="s">
        <v>38</v>
      </c>
      <c r="C44" s="19" t="s">
        <v>43</v>
      </c>
      <c r="D44" s="19" t="s">
        <v>45</v>
      </c>
      <c r="E44" s="20">
        <v>200</v>
      </c>
      <c r="F44" s="3">
        <v>23893.3</v>
      </c>
      <c r="G44" s="4">
        <v>23269.7</v>
      </c>
    </row>
    <row r="45" spans="1:7" hidden="1" outlineLevel="1" x14ac:dyDescent="0.25">
      <c r="A45" s="23" t="s">
        <v>22</v>
      </c>
      <c r="B45" s="19" t="s">
        <v>38</v>
      </c>
      <c r="C45" s="19" t="s">
        <v>43</v>
      </c>
      <c r="D45" s="19" t="s">
        <v>45</v>
      </c>
      <c r="E45" s="20">
        <v>300</v>
      </c>
      <c r="F45" s="3">
        <v>6236.3</v>
      </c>
      <c r="G45" s="4">
        <v>6236.3</v>
      </c>
    </row>
    <row r="46" spans="1:7" hidden="1" outlineLevel="1" x14ac:dyDescent="0.25">
      <c r="A46" s="25" t="s">
        <v>46</v>
      </c>
      <c r="B46" s="19" t="s">
        <v>38</v>
      </c>
      <c r="C46" s="19" t="s">
        <v>43</v>
      </c>
      <c r="D46" s="19" t="s">
        <v>45</v>
      </c>
      <c r="E46" s="20">
        <v>800</v>
      </c>
      <c r="F46" s="3">
        <v>2338.3000000000002</v>
      </c>
      <c r="G46" s="4">
        <v>2337.9</v>
      </c>
    </row>
    <row r="47" spans="1:7" ht="24.75" hidden="1" customHeight="1" outlineLevel="1" x14ac:dyDescent="0.25">
      <c r="A47" s="25" t="s">
        <v>47</v>
      </c>
      <c r="B47" s="26" t="s">
        <v>38</v>
      </c>
      <c r="C47" s="26" t="s">
        <v>43</v>
      </c>
      <c r="D47" s="26" t="s">
        <v>48</v>
      </c>
      <c r="E47" s="19"/>
      <c r="F47" s="3">
        <f>F48+F51+F53+F55</f>
        <v>13892.900000000001</v>
      </c>
      <c r="G47" s="3">
        <f>G48+G51+G53+G55</f>
        <v>13892.900000000001</v>
      </c>
    </row>
    <row r="48" spans="1:7" ht="74.25" hidden="1" customHeight="1" outlineLevel="1" x14ac:dyDescent="0.25">
      <c r="A48" s="23" t="s">
        <v>551</v>
      </c>
      <c r="B48" s="19" t="s">
        <v>38</v>
      </c>
      <c r="C48" s="19" t="s">
        <v>43</v>
      </c>
      <c r="D48" s="27" t="s">
        <v>49</v>
      </c>
      <c r="E48" s="20"/>
      <c r="F48" s="3">
        <f>F49+F50</f>
        <v>5689.9</v>
      </c>
      <c r="G48" s="3">
        <f>G49+G50</f>
        <v>5689.9</v>
      </c>
    </row>
    <row r="49" spans="1:7" ht="75" hidden="1" outlineLevel="1" x14ac:dyDescent="0.25">
      <c r="A49" s="23" t="s">
        <v>15</v>
      </c>
      <c r="B49" s="19" t="s">
        <v>38</v>
      </c>
      <c r="C49" s="19" t="s">
        <v>43</v>
      </c>
      <c r="D49" s="27" t="s">
        <v>49</v>
      </c>
      <c r="E49" s="20">
        <v>100</v>
      </c>
      <c r="F49" s="3">
        <v>5448.4</v>
      </c>
      <c r="G49" s="4">
        <v>5448.4</v>
      </c>
    </row>
    <row r="50" spans="1:7" ht="30" hidden="1" outlineLevel="1" x14ac:dyDescent="0.25">
      <c r="A50" s="23" t="s">
        <v>296</v>
      </c>
      <c r="B50" s="19" t="s">
        <v>38</v>
      </c>
      <c r="C50" s="19" t="s">
        <v>43</v>
      </c>
      <c r="D50" s="27" t="s">
        <v>49</v>
      </c>
      <c r="E50" s="20">
        <v>200</v>
      </c>
      <c r="F50" s="3">
        <v>241.5</v>
      </c>
      <c r="G50" s="4">
        <v>241.5</v>
      </c>
    </row>
    <row r="51" spans="1:7" ht="105" hidden="1" outlineLevel="1" x14ac:dyDescent="0.25">
      <c r="A51" s="23" t="s">
        <v>552</v>
      </c>
      <c r="B51" s="19" t="s">
        <v>38</v>
      </c>
      <c r="C51" s="19" t="s">
        <v>43</v>
      </c>
      <c r="D51" s="19" t="s">
        <v>50</v>
      </c>
      <c r="E51" s="19"/>
      <c r="F51" s="3">
        <f>F52</f>
        <v>3502.1</v>
      </c>
      <c r="G51" s="3">
        <f>G52</f>
        <v>3502.1</v>
      </c>
    </row>
    <row r="52" spans="1:7" ht="75" hidden="1" outlineLevel="1" x14ac:dyDescent="0.25">
      <c r="A52" s="23" t="s">
        <v>15</v>
      </c>
      <c r="B52" s="19" t="s">
        <v>38</v>
      </c>
      <c r="C52" s="19" t="s">
        <v>43</v>
      </c>
      <c r="D52" s="19" t="s">
        <v>50</v>
      </c>
      <c r="E52" s="19" t="s">
        <v>51</v>
      </c>
      <c r="F52" s="3">
        <v>3502.1</v>
      </c>
      <c r="G52" s="4">
        <v>3502.1</v>
      </c>
    </row>
    <row r="53" spans="1:7" ht="75" hidden="1" outlineLevel="1" x14ac:dyDescent="0.25">
      <c r="A53" s="23" t="s">
        <v>555</v>
      </c>
      <c r="B53" s="19" t="s">
        <v>38</v>
      </c>
      <c r="C53" s="19" t="s">
        <v>43</v>
      </c>
      <c r="D53" s="19" t="s">
        <v>545</v>
      </c>
      <c r="E53" s="19"/>
      <c r="F53" s="3">
        <f>F54</f>
        <v>0</v>
      </c>
      <c r="G53" s="3">
        <f>G54</f>
        <v>0</v>
      </c>
    </row>
    <row r="54" spans="1:7" ht="75" hidden="1" outlineLevel="1" x14ac:dyDescent="0.25">
      <c r="A54" s="23" t="s">
        <v>15</v>
      </c>
      <c r="B54" s="19" t="s">
        <v>38</v>
      </c>
      <c r="C54" s="19" t="s">
        <v>43</v>
      </c>
      <c r="D54" s="19" t="s">
        <v>545</v>
      </c>
      <c r="E54" s="19" t="s">
        <v>51</v>
      </c>
      <c r="F54" s="3">
        <v>0</v>
      </c>
      <c r="G54" s="4">
        <v>0</v>
      </c>
    </row>
    <row r="55" spans="1:7" ht="45" hidden="1" outlineLevel="1" x14ac:dyDescent="0.25">
      <c r="A55" s="23" t="s">
        <v>553</v>
      </c>
      <c r="B55" s="19" t="s">
        <v>53</v>
      </c>
      <c r="C55" s="19" t="s">
        <v>43</v>
      </c>
      <c r="D55" s="27" t="s">
        <v>54</v>
      </c>
      <c r="E55" s="20"/>
      <c r="F55" s="3">
        <f>F56+F57</f>
        <v>4700.9000000000005</v>
      </c>
      <c r="G55" s="3">
        <f>G56+G57</f>
        <v>4700.9000000000005</v>
      </c>
    </row>
    <row r="56" spans="1:7" ht="75" hidden="1" outlineLevel="1" x14ac:dyDescent="0.25">
      <c r="A56" s="23" t="s">
        <v>15</v>
      </c>
      <c r="B56" s="19" t="s">
        <v>53</v>
      </c>
      <c r="C56" s="19" t="s">
        <v>43</v>
      </c>
      <c r="D56" s="27" t="s">
        <v>54</v>
      </c>
      <c r="E56" s="20">
        <v>100</v>
      </c>
      <c r="F56" s="3">
        <v>4502.6000000000004</v>
      </c>
      <c r="G56" s="4">
        <v>4502.6000000000004</v>
      </c>
    </row>
    <row r="57" spans="1:7" ht="30" hidden="1" outlineLevel="1" x14ac:dyDescent="0.25">
      <c r="A57" s="23" t="s">
        <v>296</v>
      </c>
      <c r="B57" s="19" t="s">
        <v>53</v>
      </c>
      <c r="C57" s="19" t="s">
        <v>43</v>
      </c>
      <c r="D57" s="27" t="s">
        <v>54</v>
      </c>
      <c r="E57" s="20">
        <v>200</v>
      </c>
      <c r="F57" s="3">
        <v>198.3</v>
      </c>
      <c r="G57" s="4">
        <v>198.3</v>
      </c>
    </row>
    <row r="58" spans="1:7" hidden="1" outlineLevel="1" x14ac:dyDescent="0.25">
      <c r="A58" s="28" t="s">
        <v>55</v>
      </c>
      <c r="B58" s="29" t="s">
        <v>38</v>
      </c>
      <c r="C58" s="29" t="s">
        <v>56</v>
      </c>
      <c r="D58" s="30"/>
      <c r="E58" s="20"/>
      <c r="F58" s="3">
        <f t="shared" ref="F58:G60" si="3">F59</f>
        <v>4.4000000000000004</v>
      </c>
      <c r="G58" s="3">
        <f t="shared" si="3"/>
        <v>3.2</v>
      </c>
    </row>
    <row r="59" spans="1:7" hidden="1" outlineLevel="1" x14ac:dyDescent="0.25">
      <c r="A59" s="23" t="s">
        <v>11</v>
      </c>
      <c r="B59" s="19" t="s">
        <v>38</v>
      </c>
      <c r="C59" s="29" t="s">
        <v>56</v>
      </c>
      <c r="D59" s="19" t="s">
        <v>12</v>
      </c>
      <c r="E59" s="20"/>
      <c r="F59" s="3">
        <f t="shared" si="3"/>
        <v>4.4000000000000004</v>
      </c>
      <c r="G59" s="3">
        <f t="shared" si="3"/>
        <v>3.2</v>
      </c>
    </row>
    <row r="60" spans="1:7" hidden="1" outlineLevel="1" x14ac:dyDescent="0.25">
      <c r="A60" s="31" t="s">
        <v>47</v>
      </c>
      <c r="B60" s="29" t="s">
        <v>38</v>
      </c>
      <c r="C60" s="29" t="s">
        <v>56</v>
      </c>
      <c r="D60" s="29" t="s">
        <v>48</v>
      </c>
      <c r="E60" s="20"/>
      <c r="F60" s="3">
        <f t="shared" si="3"/>
        <v>4.4000000000000004</v>
      </c>
      <c r="G60" s="3">
        <f t="shared" si="3"/>
        <v>3.2</v>
      </c>
    </row>
    <row r="61" spans="1:7" ht="60" hidden="1" outlineLevel="1" x14ac:dyDescent="0.25">
      <c r="A61" s="25" t="s">
        <v>554</v>
      </c>
      <c r="B61" s="29" t="s">
        <v>38</v>
      </c>
      <c r="C61" s="29" t="s">
        <v>56</v>
      </c>
      <c r="D61" s="30" t="s">
        <v>57</v>
      </c>
      <c r="E61" s="20"/>
      <c r="F61" s="3">
        <f>F62+F63</f>
        <v>4.4000000000000004</v>
      </c>
      <c r="G61" s="3">
        <f>G62+G63</f>
        <v>3.2</v>
      </c>
    </row>
    <row r="62" spans="1:7" ht="39.75" hidden="1" customHeight="1" outlineLevel="1" x14ac:dyDescent="0.25">
      <c r="A62" s="25" t="s">
        <v>58</v>
      </c>
      <c r="B62" s="29" t="s">
        <v>38</v>
      </c>
      <c r="C62" s="29" t="s">
        <v>56</v>
      </c>
      <c r="D62" s="30" t="s">
        <v>57</v>
      </c>
      <c r="E62" s="20">
        <v>600</v>
      </c>
      <c r="F62" s="3">
        <v>1.2</v>
      </c>
      <c r="G62" s="4">
        <v>0</v>
      </c>
    </row>
    <row r="63" spans="1:7" ht="30" hidden="1" outlineLevel="1" x14ac:dyDescent="0.25">
      <c r="A63" s="23" t="s">
        <v>296</v>
      </c>
      <c r="B63" s="29" t="s">
        <v>38</v>
      </c>
      <c r="C63" s="29" t="s">
        <v>56</v>
      </c>
      <c r="D63" s="30" t="s">
        <v>57</v>
      </c>
      <c r="E63" s="20">
        <v>200</v>
      </c>
      <c r="F63" s="3">
        <v>3.2</v>
      </c>
      <c r="G63" s="4">
        <v>3.2</v>
      </c>
    </row>
    <row r="64" spans="1:7" hidden="1" outlineLevel="1" x14ac:dyDescent="0.25">
      <c r="A64" s="23" t="s">
        <v>25</v>
      </c>
      <c r="B64" s="19" t="s">
        <v>38</v>
      </c>
      <c r="C64" s="19" t="s">
        <v>26</v>
      </c>
      <c r="D64" s="19"/>
      <c r="E64" s="20"/>
      <c r="F64" s="3">
        <f>F65</f>
        <v>206523.6</v>
      </c>
      <c r="G64" s="3">
        <f>G65</f>
        <v>203999.29999999996</v>
      </c>
    </row>
    <row r="65" spans="1:7" hidden="1" outlineLevel="1" x14ac:dyDescent="0.25">
      <c r="A65" s="23" t="s">
        <v>11</v>
      </c>
      <c r="B65" s="19" t="s">
        <v>38</v>
      </c>
      <c r="C65" s="19" t="s">
        <v>26</v>
      </c>
      <c r="D65" s="19" t="s">
        <v>12</v>
      </c>
      <c r="E65" s="20"/>
      <c r="F65" s="3">
        <f>F66+F68+F70+F74+F77+F80</f>
        <v>206523.6</v>
      </c>
      <c r="G65" s="3">
        <f>G66+G68+G70+G74+G77+G80</f>
        <v>203999.29999999996</v>
      </c>
    </row>
    <row r="66" spans="1:7" hidden="1" outlineLevel="1" x14ac:dyDescent="0.25">
      <c r="A66" s="23" t="s">
        <v>674</v>
      </c>
      <c r="B66" s="19" t="s">
        <v>38</v>
      </c>
      <c r="C66" s="19" t="s">
        <v>26</v>
      </c>
      <c r="D66" s="19" t="s">
        <v>675</v>
      </c>
      <c r="E66" s="20"/>
      <c r="F66" s="3">
        <f>F67</f>
        <v>10</v>
      </c>
      <c r="G66" s="4">
        <f>G67</f>
        <v>10</v>
      </c>
    </row>
    <row r="67" spans="1:7" hidden="1" outlineLevel="1" x14ac:dyDescent="0.25">
      <c r="A67" s="23" t="s">
        <v>22</v>
      </c>
      <c r="B67" s="19" t="s">
        <v>38</v>
      </c>
      <c r="C67" s="19" t="s">
        <v>26</v>
      </c>
      <c r="D67" s="19" t="s">
        <v>675</v>
      </c>
      <c r="E67" s="20">
        <v>300</v>
      </c>
      <c r="F67" s="3">
        <v>10</v>
      </c>
      <c r="G67" s="4">
        <v>10</v>
      </c>
    </row>
    <row r="68" spans="1:7" ht="45" hidden="1" outlineLevel="1" x14ac:dyDescent="0.25">
      <c r="A68" s="23" t="s">
        <v>27</v>
      </c>
      <c r="B68" s="19" t="s">
        <v>38</v>
      </c>
      <c r="C68" s="19" t="s">
        <v>26</v>
      </c>
      <c r="D68" s="19" t="s">
        <v>28</v>
      </c>
      <c r="E68" s="20"/>
      <c r="F68" s="3">
        <f>F69</f>
        <v>876</v>
      </c>
      <c r="G68" s="4">
        <f>G69</f>
        <v>824.4</v>
      </c>
    </row>
    <row r="69" spans="1:7" hidden="1" outlineLevel="1" x14ac:dyDescent="0.25">
      <c r="A69" s="23" t="s">
        <v>22</v>
      </c>
      <c r="B69" s="19" t="s">
        <v>38</v>
      </c>
      <c r="C69" s="19" t="s">
        <v>26</v>
      </c>
      <c r="D69" s="19" t="s">
        <v>28</v>
      </c>
      <c r="E69" s="20">
        <v>300</v>
      </c>
      <c r="F69" s="3">
        <v>876</v>
      </c>
      <c r="G69" s="4">
        <v>824.4</v>
      </c>
    </row>
    <row r="70" spans="1:7" ht="45" hidden="1" outlineLevel="1" x14ac:dyDescent="0.25">
      <c r="A70" s="25" t="s">
        <v>710</v>
      </c>
      <c r="B70" s="19" t="s">
        <v>38</v>
      </c>
      <c r="C70" s="19" t="s">
        <v>26</v>
      </c>
      <c r="D70" s="19" t="s">
        <v>59</v>
      </c>
      <c r="E70" s="20"/>
      <c r="F70" s="3">
        <f>F71+F72+F73</f>
        <v>193633</v>
      </c>
      <c r="G70" s="3">
        <f>G71+G72+G73</f>
        <v>191192.09999999998</v>
      </c>
    </row>
    <row r="71" spans="1:7" ht="75" hidden="1" outlineLevel="1" x14ac:dyDescent="0.25">
      <c r="A71" s="23" t="s">
        <v>15</v>
      </c>
      <c r="B71" s="19" t="s">
        <v>38</v>
      </c>
      <c r="C71" s="19" t="s">
        <v>26</v>
      </c>
      <c r="D71" s="19" t="s">
        <v>59</v>
      </c>
      <c r="E71" s="20">
        <v>100</v>
      </c>
      <c r="F71" s="3">
        <v>139069.6</v>
      </c>
      <c r="G71" s="4">
        <v>138881.29999999999</v>
      </c>
    </row>
    <row r="72" spans="1:7" ht="30" hidden="1" outlineLevel="1" x14ac:dyDescent="0.25">
      <c r="A72" s="23" t="s">
        <v>296</v>
      </c>
      <c r="B72" s="19" t="s">
        <v>38</v>
      </c>
      <c r="C72" s="19" t="s">
        <v>26</v>
      </c>
      <c r="D72" s="19" t="s">
        <v>59</v>
      </c>
      <c r="E72" s="20">
        <v>200</v>
      </c>
      <c r="F72" s="3">
        <v>51786</v>
      </c>
      <c r="G72" s="4">
        <v>49543.5</v>
      </c>
    </row>
    <row r="73" spans="1:7" hidden="1" outlineLevel="1" x14ac:dyDescent="0.25">
      <c r="A73" s="25" t="s">
        <v>46</v>
      </c>
      <c r="B73" s="19" t="s">
        <v>38</v>
      </c>
      <c r="C73" s="19" t="s">
        <v>26</v>
      </c>
      <c r="D73" s="19" t="s">
        <v>59</v>
      </c>
      <c r="E73" s="20">
        <v>800</v>
      </c>
      <c r="F73" s="3">
        <v>2777.4</v>
      </c>
      <c r="G73" s="4">
        <v>2767.3</v>
      </c>
    </row>
    <row r="74" spans="1:7" ht="45" hidden="1" outlineLevel="1" x14ac:dyDescent="0.25">
      <c r="A74" s="23" t="s">
        <v>315</v>
      </c>
      <c r="B74" s="19" t="s">
        <v>38</v>
      </c>
      <c r="C74" s="19" t="s">
        <v>26</v>
      </c>
      <c r="D74" s="19" t="s">
        <v>60</v>
      </c>
      <c r="E74" s="20"/>
      <c r="F74" s="3">
        <f>F75+F76</f>
        <v>10563.2</v>
      </c>
      <c r="G74" s="3">
        <f>G75+G76</f>
        <v>10531.4</v>
      </c>
    </row>
    <row r="75" spans="1:7" ht="30" hidden="1" outlineLevel="1" x14ac:dyDescent="0.25">
      <c r="A75" s="23" t="s">
        <v>296</v>
      </c>
      <c r="B75" s="19" t="s">
        <v>38</v>
      </c>
      <c r="C75" s="19" t="s">
        <v>26</v>
      </c>
      <c r="D75" s="19" t="s">
        <v>60</v>
      </c>
      <c r="E75" s="20">
        <v>200</v>
      </c>
      <c r="F75" s="3">
        <v>208.5</v>
      </c>
      <c r="G75" s="4">
        <v>208.5</v>
      </c>
    </row>
    <row r="76" spans="1:7" hidden="1" outlineLevel="1" x14ac:dyDescent="0.25">
      <c r="A76" s="25" t="s">
        <v>46</v>
      </c>
      <c r="B76" s="19" t="s">
        <v>38</v>
      </c>
      <c r="C76" s="19" t="s">
        <v>26</v>
      </c>
      <c r="D76" s="19" t="s">
        <v>60</v>
      </c>
      <c r="E76" s="20">
        <v>800</v>
      </c>
      <c r="F76" s="3">
        <v>10354.700000000001</v>
      </c>
      <c r="G76" s="4">
        <v>10322.9</v>
      </c>
    </row>
    <row r="77" spans="1:7" hidden="1" outlineLevel="1" x14ac:dyDescent="0.25">
      <c r="A77" s="25" t="s">
        <v>593</v>
      </c>
      <c r="B77" s="19" t="s">
        <v>38</v>
      </c>
      <c r="C77" s="19" t="s">
        <v>26</v>
      </c>
      <c r="D77" s="19" t="s">
        <v>592</v>
      </c>
      <c r="E77" s="20"/>
      <c r="F77" s="3">
        <f>F78+F79</f>
        <v>1181.4000000000001</v>
      </c>
      <c r="G77" s="3">
        <f>G78+G79</f>
        <v>1181.4000000000001</v>
      </c>
    </row>
    <row r="78" spans="1:7" ht="30" hidden="1" outlineLevel="1" x14ac:dyDescent="0.25">
      <c r="A78" s="23" t="s">
        <v>296</v>
      </c>
      <c r="B78" s="19" t="s">
        <v>38</v>
      </c>
      <c r="C78" s="19" t="s">
        <v>26</v>
      </c>
      <c r="D78" s="19" t="s">
        <v>592</v>
      </c>
      <c r="E78" s="20">
        <v>200</v>
      </c>
      <c r="F78" s="3">
        <v>170</v>
      </c>
      <c r="G78" s="4">
        <v>170</v>
      </c>
    </row>
    <row r="79" spans="1:7" hidden="1" outlineLevel="1" x14ac:dyDescent="0.25">
      <c r="A79" s="25" t="s">
        <v>46</v>
      </c>
      <c r="B79" s="19" t="s">
        <v>38</v>
      </c>
      <c r="C79" s="19" t="s">
        <v>26</v>
      </c>
      <c r="D79" s="19" t="s">
        <v>592</v>
      </c>
      <c r="E79" s="20">
        <v>800</v>
      </c>
      <c r="F79" s="3">
        <v>1011.4</v>
      </c>
      <c r="G79" s="4">
        <v>1011.4</v>
      </c>
    </row>
    <row r="80" spans="1:7" hidden="1" outlineLevel="1" x14ac:dyDescent="0.25">
      <c r="A80" s="25" t="s">
        <v>638</v>
      </c>
      <c r="B80" s="19" t="s">
        <v>38</v>
      </c>
      <c r="C80" s="19" t="s">
        <v>26</v>
      </c>
      <c r="D80" s="19" t="s">
        <v>637</v>
      </c>
      <c r="E80" s="20"/>
      <c r="F80" s="3">
        <f>F81</f>
        <v>260</v>
      </c>
      <c r="G80" s="4">
        <f>G81</f>
        <v>260</v>
      </c>
    </row>
    <row r="81" spans="1:7" hidden="1" outlineLevel="1" x14ac:dyDescent="0.25">
      <c r="A81" s="25" t="s">
        <v>46</v>
      </c>
      <c r="B81" s="19" t="s">
        <v>38</v>
      </c>
      <c r="C81" s="19" t="s">
        <v>26</v>
      </c>
      <c r="D81" s="19" t="s">
        <v>637</v>
      </c>
      <c r="E81" s="20">
        <v>800</v>
      </c>
      <c r="F81" s="3">
        <v>260</v>
      </c>
      <c r="G81" s="4">
        <v>260</v>
      </c>
    </row>
    <row r="82" spans="1:7" hidden="1" outlineLevel="1" x14ac:dyDescent="0.25">
      <c r="A82" s="32" t="s">
        <v>61</v>
      </c>
      <c r="B82" s="26" t="s">
        <v>38</v>
      </c>
      <c r="C82" s="26" t="s">
        <v>62</v>
      </c>
      <c r="D82" s="26"/>
      <c r="E82" s="27"/>
      <c r="F82" s="3">
        <f>F83+F99+F120+F143</f>
        <v>3887764.6999999997</v>
      </c>
      <c r="G82" s="3">
        <f>G83+G99+G120+G143</f>
        <v>3212880.3</v>
      </c>
    </row>
    <row r="83" spans="1:7" hidden="1" outlineLevel="1" x14ac:dyDescent="0.25">
      <c r="A83" s="32" t="s">
        <v>63</v>
      </c>
      <c r="B83" s="26" t="s">
        <v>38</v>
      </c>
      <c r="C83" s="26" t="s">
        <v>64</v>
      </c>
      <c r="D83" s="26"/>
      <c r="E83" s="27"/>
      <c r="F83" s="4">
        <f t="shared" ref="F83:G85" si="4">F84</f>
        <v>1125149.5999999999</v>
      </c>
      <c r="G83" s="4">
        <f t="shared" si="4"/>
        <v>1100085.6000000001</v>
      </c>
    </row>
    <row r="84" spans="1:7" ht="45" hidden="1" outlineLevel="1" x14ac:dyDescent="0.25">
      <c r="A84" s="32" t="s">
        <v>65</v>
      </c>
      <c r="B84" s="26" t="s">
        <v>38</v>
      </c>
      <c r="C84" s="26" t="s">
        <v>64</v>
      </c>
      <c r="D84" s="26" t="s">
        <v>66</v>
      </c>
      <c r="E84" s="27"/>
      <c r="F84" s="3">
        <f t="shared" si="4"/>
        <v>1125149.5999999999</v>
      </c>
      <c r="G84" s="3">
        <f t="shared" si="4"/>
        <v>1100085.6000000001</v>
      </c>
    </row>
    <row r="85" spans="1:7" ht="45" hidden="1" outlineLevel="1" x14ac:dyDescent="0.25">
      <c r="A85" s="32" t="s">
        <v>67</v>
      </c>
      <c r="B85" s="26" t="s">
        <v>38</v>
      </c>
      <c r="C85" s="26" t="s">
        <v>64</v>
      </c>
      <c r="D85" s="26" t="s">
        <v>68</v>
      </c>
      <c r="E85" s="27"/>
      <c r="F85" s="3">
        <f t="shared" si="4"/>
        <v>1125149.5999999999</v>
      </c>
      <c r="G85" s="3">
        <f t="shared" si="4"/>
        <v>1100085.6000000001</v>
      </c>
    </row>
    <row r="86" spans="1:7" ht="45" hidden="1" outlineLevel="1" x14ac:dyDescent="0.25">
      <c r="A86" s="32" t="s">
        <v>69</v>
      </c>
      <c r="B86" s="26" t="s">
        <v>38</v>
      </c>
      <c r="C86" s="26" t="s">
        <v>64</v>
      </c>
      <c r="D86" s="26" t="s">
        <v>70</v>
      </c>
      <c r="E86" s="27"/>
      <c r="F86" s="3">
        <f>F87+F89+F91+F93+F95+F97</f>
        <v>1125149.5999999999</v>
      </c>
      <c r="G86" s="3">
        <f>G87+G89+G91+G93+G95+G97</f>
        <v>1100085.6000000001</v>
      </c>
    </row>
    <row r="87" spans="1:7" ht="167.25" hidden="1" customHeight="1" outlineLevel="1" x14ac:dyDescent="0.25">
      <c r="A87" s="33" t="s">
        <v>71</v>
      </c>
      <c r="B87" s="26" t="s">
        <v>38</v>
      </c>
      <c r="C87" s="26" t="s">
        <v>64</v>
      </c>
      <c r="D87" s="26" t="s">
        <v>72</v>
      </c>
      <c r="E87" s="27"/>
      <c r="F87" s="3">
        <f>F88</f>
        <v>707019.6</v>
      </c>
      <c r="G87" s="4">
        <f>G88</f>
        <v>695710.8</v>
      </c>
    </row>
    <row r="88" spans="1:7" ht="30" hidden="1" outlineLevel="1" x14ac:dyDescent="0.25">
      <c r="A88" s="34" t="s">
        <v>393</v>
      </c>
      <c r="B88" s="26" t="s">
        <v>38</v>
      </c>
      <c r="C88" s="26" t="s">
        <v>64</v>
      </c>
      <c r="D88" s="26" t="s">
        <v>72</v>
      </c>
      <c r="E88" s="27">
        <v>400</v>
      </c>
      <c r="F88" s="3">
        <v>707019.6</v>
      </c>
      <c r="G88" s="4">
        <v>695710.8</v>
      </c>
    </row>
    <row r="89" spans="1:7" ht="171.75" hidden="1" customHeight="1" outlineLevel="1" x14ac:dyDescent="0.25">
      <c r="A89" s="33" t="s">
        <v>733</v>
      </c>
      <c r="B89" s="26" t="s">
        <v>38</v>
      </c>
      <c r="C89" s="26" t="s">
        <v>64</v>
      </c>
      <c r="D89" s="26" t="s">
        <v>73</v>
      </c>
      <c r="E89" s="27"/>
      <c r="F89" s="3">
        <f>F90</f>
        <v>9399</v>
      </c>
      <c r="G89" s="4">
        <f>G90</f>
        <v>9399</v>
      </c>
    </row>
    <row r="90" spans="1:7" ht="30" hidden="1" outlineLevel="1" x14ac:dyDescent="0.25">
      <c r="A90" s="34" t="s">
        <v>393</v>
      </c>
      <c r="B90" s="26" t="s">
        <v>38</v>
      </c>
      <c r="C90" s="26" t="s">
        <v>64</v>
      </c>
      <c r="D90" s="26" t="s">
        <v>73</v>
      </c>
      <c r="E90" s="27">
        <v>400</v>
      </c>
      <c r="F90" s="3">
        <f>9398.9+0.1</f>
        <v>9399</v>
      </c>
      <c r="G90" s="4">
        <f>9398.9+0.1</f>
        <v>9399</v>
      </c>
    </row>
    <row r="91" spans="1:7" ht="195" hidden="1" outlineLevel="1" x14ac:dyDescent="0.25">
      <c r="A91" s="33" t="s">
        <v>639</v>
      </c>
      <c r="B91" s="26" t="s">
        <v>38</v>
      </c>
      <c r="C91" s="26" t="s">
        <v>64</v>
      </c>
      <c r="D91" s="26" t="s">
        <v>571</v>
      </c>
      <c r="E91" s="27"/>
      <c r="F91" s="3">
        <f>F92</f>
        <v>2115.8000000000002</v>
      </c>
      <c r="G91" s="3">
        <f>G92</f>
        <v>1790.8</v>
      </c>
    </row>
    <row r="92" spans="1:7" ht="30" hidden="1" outlineLevel="1" x14ac:dyDescent="0.25">
      <c r="A92" s="34" t="s">
        <v>393</v>
      </c>
      <c r="B92" s="26" t="s">
        <v>38</v>
      </c>
      <c r="C92" s="26" t="s">
        <v>64</v>
      </c>
      <c r="D92" s="26" t="s">
        <v>571</v>
      </c>
      <c r="E92" s="27">
        <v>400</v>
      </c>
      <c r="F92" s="3">
        <v>2115.8000000000002</v>
      </c>
      <c r="G92" s="4">
        <v>1790.8</v>
      </c>
    </row>
    <row r="93" spans="1:7" ht="150" hidden="1" outlineLevel="1" x14ac:dyDescent="0.25">
      <c r="A93" s="34" t="s">
        <v>664</v>
      </c>
      <c r="B93" s="26" t="s">
        <v>38</v>
      </c>
      <c r="C93" s="26" t="s">
        <v>64</v>
      </c>
      <c r="D93" s="26" t="s">
        <v>665</v>
      </c>
      <c r="E93" s="27"/>
      <c r="F93" s="3">
        <f>F94</f>
        <v>155405.29999999999</v>
      </c>
      <c r="G93" s="4">
        <f>G94</f>
        <v>155405.29999999999</v>
      </c>
    </row>
    <row r="94" spans="1:7" ht="30" hidden="1" outlineLevel="1" x14ac:dyDescent="0.25">
      <c r="A94" s="34" t="s">
        <v>393</v>
      </c>
      <c r="B94" s="26" t="s">
        <v>38</v>
      </c>
      <c r="C94" s="26" t="s">
        <v>64</v>
      </c>
      <c r="D94" s="26" t="s">
        <v>665</v>
      </c>
      <c r="E94" s="27">
        <v>400</v>
      </c>
      <c r="F94" s="3">
        <v>155405.29999999999</v>
      </c>
      <c r="G94" s="4">
        <v>155405.29999999999</v>
      </c>
    </row>
    <row r="95" spans="1:7" ht="132.75" hidden="1" customHeight="1" outlineLevel="1" x14ac:dyDescent="0.25">
      <c r="A95" s="33" t="s">
        <v>577</v>
      </c>
      <c r="B95" s="26" t="s">
        <v>38</v>
      </c>
      <c r="C95" s="26" t="s">
        <v>64</v>
      </c>
      <c r="D95" s="26" t="s">
        <v>74</v>
      </c>
      <c r="E95" s="27"/>
      <c r="F95" s="3">
        <f>F96</f>
        <v>250829.9</v>
      </c>
      <c r="G95" s="4">
        <f>G96</f>
        <v>237779.7</v>
      </c>
    </row>
    <row r="96" spans="1:7" ht="30" hidden="1" outlineLevel="1" x14ac:dyDescent="0.25">
      <c r="A96" s="34" t="s">
        <v>393</v>
      </c>
      <c r="B96" s="26" t="s">
        <v>38</v>
      </c>
      <c r="C96" s="26" t="s">
        <v>64</v>
      </c>
      <c r="D96" s="26" t="s">
        <v>74</v>
      </c>
      <c r="E96" s="27">
        <v>400</v>
      </c>
      <c r="F96" s="3">
        <v>250829.9</v>
      </c>
      <c r="G96" s="4">
        <v>237779.7</v>
      </c>
    </row>
    <row r="97" spans="1:7" ht="45" hidden="1" outlineLevel="1" x14ac:dyDescent="0.25">
      <c r="A97" s="32" t="s">
        <v>690</v>
      </c>
      <c r="B97" s="26" t="s">
        <v>38</v>
      </c>
      <c r="C97" s="26" t="s">
        <v>64</v>
      </c>
      <c r="D97" s="26" t="s">
        <v>691</v>
      </c>
      <c r="E97" s="27"/>
      <c r="F97" s="3">
        <f>F98</f>
        <v>380</v>
      </c>
      <c r="G97" s="4">
        <f>G98</f>
        <v>0</v>
      </c>
    </row>
    <row r="98" spans="1:7" ht="30" hidden="1" outlineLevel="1" x14ac:dyDescent="0.25">
      <c r="A98" s="34" t="s">
        <v>393</v>
      </c>
      <c r="B98" s="26" t="s">
        <v>38</v>
      </c>
      <c r="C98" s="26" t="s">
        <v>64</v>
      </c>
      <c r="D98" s="26" t="s">
        <v>691</v>
      </c>
      <c r="E98" s="27">
        <v>400</v>
      </c>
      <c r="F98" s="3">
        <v>380</v>
      </c>
      <c r="G98" s="4">
        <v>0</v>
      </c>
    </row>
    <row r="99" spans="1:7" hidden="1" outlineLevel="1" x14ac:dyDescent="0.25">
      <c r="A99" s="32" t="s">
        <v>75</v>
      </c>
      <c r="B99" s="26" t="s">
        <v>38</v>
      </c>
      <c r="C99" s="26" t="s">
        <v>76</v>
      </c>
      <c r="D99" s="35"/>
      <c r="E99" s="27"/>
      <c r="F99" s="3">
        <f>F100+F103</f>
        <v>359709.6</v>
      </c>
      <c r="G99" s="3">
        <f>G100+G103</f>
        <v>345248.4</v>
      </c>
    </row>
    <row r="100" spans="1:7" hidden="1" outlineLevel="1" x14ac:dyDescent="0.25">
      <c r="A100" s="32" t="s">
        <v>11</v>
      </c>
      <c r="B100" s="26" t="s">
        <v>38</v>
      </c>
      <c r="C100" s="10" t="s">
        <v>76</v>
      </c>
      <c r="D100" s="26" t="s">
        <v>12</v>
      </c>
      <c r="E100" s="9"/>
      <c r="F100" s="3">
        <f>F101</f>
        <v>33</v>
      </c>
      <c r="G100" s="3">
        <f>G101</f>
        <v>33</v>
      </c>
    </row>
    <row r="101" spans="1:7" ht="60" hidden="1" outlineLevel="1" x14ac:dyDescent="0.25">
      <c r="A101" s="33" t="s">
        <v>689</v>
      </c>
      <c r="B101" s="26" t="s">
        <v>38</v>
      </c>
      <c r="C101" s="10" t="s">
        <v>76</v>
      </c>
      <c r="D101" s="10" t="s">
        <v>688</v>
      </c>
      <c r="E101" s="9"/>
      <c r="F101" s="3">
        <f>F102</f>
        <v>33</v>
      </c>
      <c r="G101" s="4">
        <f>G102</f>
        <v>33</v>
      </c>
    </row>
    <row r="102" spans="1:7" hidden="1" outlineLevel="1" x14ac:dyDescent="0.25">
      <c r="A102" s="9" t="s">
        <v>46</v>
      </c>
      <c r="B102" s="26" t="s">
        <v>38</v>
      </c>
      <c r="C102" s="10" t="s">
        <v>76</v>
      </c>
      <c r="D102" s="10" t="s">
        <v>688</v>
      </c>
      <c r="E102" s="10">
        <v>800</v>
      </c>
      <c r="F102" s="3">
        <v>33</v>
      </c>
      <c r="G102" s="4">
        <v>33</v>
      </c>
    </row>
    <row r="103" spans="1:7" ht="30" hidden="1" outlineLevel="1" x14ac:dyDescent="0.25">
      <c r="A103" s="32" t="s">
        <v>77</v>
      </c>
      <c r="B103" s="26" t="s">
        <v>38</v>
      </c>
      <c r="C103" s="26" t="s">
        <v>76</v>
      </c>
      <c r="D103" s="26" t="s">
        <v>78</v>
      </c>
      <c r="E103" s="27"/>
      <c r="F103" s="3">
        <f>F104</f>
        <v>359676.6</v>
      </c>
      <c r="G103" s="3">
        <f>G104</f>
        <v>345215.4</v>
      </c>
    </row>
    <row r="104" spans="1:7" ht="30" hidden="1" outlineLevel="1" x14ac:dyDescent="0.25">
      <c r="A104" s="32" t="s">
        <v>79</v>
      </c>
      <c r="B104" s="26" t="s">
        <v>38</v>
      </c>
      <c r="C104" s="26" t="s">
        <v>76</v>
      </c>
      <c r="D104" s="26" t="s">
        <v>80</v>
      </c>
      <c r="E104" s="27"/>
      <c r="F104" s="3">
        <f>F105</f>
        <v>359676.6</v>
      </c>
      <c r="G104" s="3">
        <f>G105</f>
        <v>345215.4</v>
      </c>
    </row>
    <row r="105" spans="1:7" ht="60" hidden="1" outlineLevel="1" x14ac:dyDescent="0.25">
      <c r="A105" s="32" t="s">
        <v>81</v>
      </c>
      <c r="B105" s="26" t="s">
        <v>38</v>
      </c>
      <c r="C105" s="26" t="s">
        <v>76</v>
      </c>
      <c r="D105" s="26" t="s">
        <v>82</v>
      </c>
      <c r="E105" s="27"/>
      <c r="F105" s="3">
        <f>F106+F108+F110+F112+F114+F116+F118</f>
        <v>359676.6</v>
      </c>
      <c r="G105" s="3">
        <f>G106+G108+G110+G112+G114+G116+G118</f>
        <v>345215.4</v>
      </c>
    </row>
    <row r="106" spans="1:7" ht="45" hidden="1" outlineLevel="1" x14ac:dyDescent="0.25">
      <c r="A106" s="33" t="s">
        <v>549</v>
      </c>
      <c r="B106" s="26" t="s">
        <v>38</v>
      </c>
      <c r="C106" s="26" t="s">
        <v>76</v>
      </c>
      <c r="D106" s="26" t="s">
        <v>83</v>
      </c>
      <c r="E106" s="27"/>
      <c r="F106" s="3">
        <f>F107</f>
        <v>74361.7</v>
      </c>
      <c r="G106" s="4">
        <f>G107</f>
        <v>74112.3</v>
      </c>
    </row>
    <row r="107" spans="1:7" ht="30" hidden="1" outlineLevel="1" x14ac:dyDescent="0.25">
      <c r="A107" s="23" t="s">
        <v>296</v>
      </c>
      <c r="B107" s="26" t="s">
        <v>38</v>
      </c>
      <c r="C107" s="26" t="s">
        <v>76</v>
      </c>
      <c r="D107" s="26" t="s">
        <v>83</v>
      </c>
      <c r="E107" s="27">
        <v>200</v>
      </c>
      <c r="F107" s="3">
        <v>74361.7</v>
      </c>
      <c r="G107" s="4">
        <v>74112.3</v>
      </c>
    </row>
    <row r="108" spans="1:7" ht="30" hidden="1" outlineLevel="1" x14ac:dyDescent="0.25">
      <c r="A108" s="23" t="s">
        <v>84</v>
      </c>
      <c r="B108" s="26" t="s">
        <v>38</v>
      </c>
      <c r="C108" s="26" t="s">
        <v>76</v>
      </c>
      <c r="D108" s="26" t="s">
        <v>85</v>
      </c>
      <c r="E108" s="27"/>
      <c r="F108" s="3">
        <f>F109</f>
        <v>101.9</v>
      </c>
      <c r="G108" s="4">
        <f>G109</f>
        <v>93</v>
      </c>
    </row>
    <row r="109" spans="1:7" ht="30" hidden="1" outlineLevel="1" x14ac:dyDescent="0.25">
      <c r="A109" s="23" t="s">
        <v>296</v>
      </c>
      <c r="B109" s="26" t="s">
        <v>38</v>
      </c>
      <c r="C109" s="26" t="s">
        <v>76</v>
      </c>
      <c r="D109" s="26" t="s">
        <v>85</v>
      </c>
      <c r="E109" s="27">
        <v>200</v>
      </c>
      <c r="F109" s="3">
        <v>101.9</v>
      </c>
      <c r="G109" s="4">
        <v>93</v>
      </c>
    </row>
    <row r="110" spans="1:7" ht="60" hidden="1" outlineLevel="1" x14ac:dyDescent="0.25">
      <c r="A110" s="21" t="s">
        <v>569</v>
      </c>
      <c r="B110" s="26" t="s">
        <v>38</v>
      </c>
      <c r="C110" s="26" t="s">
        <v>76</v>
      </c>
      <c r="D110" s="26" t="s">
        <v>570</v>
      </c>
      <c r="E110" s="27"/>
      <c r="F110" s="6">
        <f>F111</f>
        <v>0.1</v>
      </c>
      <c r="G110" s="4">
        <f>G111</f>
        <v>0</v>
      </c>
    </row>
    <row r="111" spans="1:7" ht="30" hidden="1" outlineLevel="1" x14ac:dyDescent="0.25">
      <c r="A111" s="21" t="s">
        <v>296</v>
      </c>
      <c r="B111" s="26" t="s">
        <v>38</v>
      </c>
      <c r="C111" s="26" t="s">
        <v>76</v>
      </c>
      <c r="D111" s="26" t="s">
        <v>570</v>
      </c>
      <c r="E111" s="27">
        <v>200</v>
      </c>
      <c r="F111" s="3">
        <v>0.1</v>
      </c>
      <c r="G111" s="4">
        <v>0</v>
      </c>
    </row>
    <row r="112" spans="1:7" ht="45" hidden="1" outlineLevel="1" x14ac:dyDescent="0.25">
      <c r="A112" s="32" t="s">
        <v>86</v>
      </c>
      <c r="B112" s="26" t="s">
        <v>38</v>
      </c>
      <c r="C112" s="26" t="s">
        <v>76</v>
      </c>
      <c r="D112" s="26" t="s">
        <v>87</v>
      </c>
      <c r="E112" s="27"/>
      <c r="F112" s="3">
        <f>F113</f>
        <v>63458.1</v>
      </c>
      <c r="G112" s="4">
        <f>G113</f>
        <v>54987.8</v>
      </c>
    </row>
    <row r="113" spans="1:7" hidden="1" outlineLevel="1" x14ac:dyDescent="0.25">
      <c r="A113" s="34" t="s">
        <v>46</v>
      </c>
      <c r="B113" s="26" t="s">
        <v>38</v>
      </c>
      <c r="C113" s="26" t="s">
        <v>76</v>
      </c>
      <c r="D113" s="26" t="s">
        <v>87</v>
      </c>
      <c r="E113" s="27">
        <v>800</v>
      </c>
      <c r="F113" s="3">
        <v>63458.1</v>
      </c>
      <c r="G113" s="4">
        <v>54987.8</v>
      </c>
    </row>
    <row r="114" spans="1:7" ht="105" hidden="1" outlineLevel="1" x14ac:dyDescent="0.25">
      <c r="A114" s="32" t="s">
        <v>88</v>
      </c>
      <c r="B114" s="26" t="s">
        <v>38</v>
      </c>
      <c r="C114" s="26" t="s">
        <v>76</v>
      </c>
      <c r="D114" s="26" t="s">
        <v>89</v>
      </c>
      <c r="E114" s="27"/>
      <c r="F114" s="3">
        <f>F115</f>
        <v>77289.3</v>
      </c>
      <c r="G114" s="4">
        <f>G115</f>
        <v>71579.199999999997</v>
      </c>
    </row>
    <row r="115" spans="1:7" hidden="1" outlineLevel="1" x14ac:dyDescent="0.25">
      <c r="A115" s="34" t="s">
        <v>46</v>
      </c>
      <c r="B115" s="26" t="s">
        <v>38</v>
      </c>
      <c r="C115" s="26" t="s">
        <v>76</v>
      </c>
      <c r="D115" s="26" t="s">
        <v>89</v>
      </c>
      <c r="E115" s="27">
        <v>800</v>
      </c>
      <c r="F115" s="3">
        <v>77289.3</v>
      </c>
      <c r="G115" s="4">
        <v>71579.199999999997</v>
      </c>
    </row>
    <row r="116" spans="1:7" ht="90" hidden="1" outlineLevel="1" x14ac:dyDescent="0.25">
      <c r="A116" s="34" t="s">
        <v>90</v>
      </c>
      <c r="B116" s="26" t="s">
        <v>38</v>
      </c>
      <c r="C116" s="26" t="s">
        <v>76</v>
      </c>
      <c r="D116" s="26" t="s">
        <v>91</v>
      </c>
      <c r="E116" s="27"/>
      <c r="F116" s="3">
        <f>F117</f>
        <v>550.9</v>
      </c>
      <c r="G116" s="4">
        <f>G117</f>
        <v>528.5</v>
      </c>
    </row>
    <row r="117" spans="1:7" hidden="1" outlineLevel="1" x14ac:dyDescent="0.25">
      <c r="A117" s="34" t="s">
        <v>46</v>
      </c>
      <c r="B117" s="26" t="s">
        <v>38</v>
      </c>
      <c r="C117" s="26" t="s">
        <v>76</v>
      </c>
      <c r="D117" s="26" t="s">
        <v>91</v>
      </c>
      <c r="E117" s="27">
        <v>800</v>
      </c>
      <c r="F117" s="3">
        <v>550.9</v>
      </c>
      <c r="G117" s="4">
        <v>528.5</v>
      </c>
    </row>
    <row r="118" spans="1:7" ht="60" hidden="1" outlineLevel="1" x14ac:dyDescent="0.25">
      <c r="A118" s="34" t="s">
        <v>687</v>
      </c>
      <c r="B118" s="26" t="s">
        <v>38</v>
      </c>
      <c r="C118" s="26" t="s">
        <v>76</v>
      </c>
      <c r="D118" s="26" t="s">
        <v>686</v>
      </c>
      <c r="E118" s="27"/>
      <c r="F118" s="3">
        <f>F119</f>
        <v>143914.6</v>
      </c>
      <c r="G118" s="4">
        <f>G119</f>
        <v>143914.6</v>
      </c>
    </row>
    <row r="119" spans="1:7" ht="30" hidden="1" outlineLevel="1" x14ac:dyDescent="0.25">
      <c r="A119" s="32" t="s">
        <v>296</v>
      </c>
      <c r="B119" s="26" t="s">
        <v>38</v>
      </c>
      <c r="C119" s="26" t="s">
        <v>76</v>
      </c>
      <c r="D119" s="26" t="s">
        <v>686</v>
      </c>
      <c r="E119" s="27">
        <v>200</v>
      </c>
      <c r="F119" s="3">
        <v>143914.6</v>
      </c>
      <c r="G119" s="4">
        <v>143914.6</v>
      </c>
    </row>
    <row r="120" spans="1:7" hidden="1" outlineLevel="1" x14ac:dyDescent="0.25">
      <c r="A120" s="32" t="s">
        <v>92</v>
      </c>
      <c r="B120" s="26" t="s">
        <v>38</v>
      </c>
      <c r="C120" s="26" t="s">
        <v>93</v>
      </c>
      <c r="D120" s="26"/>
      <c r="E120" s="27"/>
      <c r="F120" s="3">
        <f>F121</f>
        <v>1115744.5</v>
      </c>
      <c r="G120" s="3">
        <f>G121</f>
        <v>707673.39999999991</v>
      </c>
    </row>
    <row r="121" spans="1:7" ht="30" hidden="1" outlineLevel="1" x14ac:dyDescent="0.25">
      <c r="A121" s="32" t="s">
        <v>77</v>
      </c>
      <c r="B121" s="26" t="s">
        <v>38</v>
      </c>
      <c r="C121" s="26" t="s">
        <v>93</v>
      </c>
      <c r="D121" s="26" t="s">
        <v>78</v>
      </c>
      <c r="E121" s="27"/>
      <c r="F121" s="3">
        <f>F122</f>
        <v>1115744.5</v>
      </c>
      <c r="G121" s="3">
        <f>G122</f>
        <v>707673.39999999991</v>
      </c>
    </row>
    <row r="122" spans="1:7" ht="45" hidden="1" outlineLevel="1" x14ac:dyDescent="0.25">
      <c r="A122" s="32" t="s">
        <v>94</v>
      </c>
      <c r="B122" s="26" t="s">
        <v>38</v>
      </c>
      <c r="C122" s="26" t="s">
        <v>93</v>
      </c>
      <c r="D122" s="26" t="s">
        <v>95</v>
      </c>
      <c r="E122" s="27"/>
      <c r="F122" s="3">
        <f>F123+F132</f>
        <v>1115744.5</v>
      </c>
      <c r="G122" s="3">
        <f>G123+G132</f>
        <v>707673.39999999991</v>
      </c>
    </row>
    <row r="123" spans="1:7" ht="30" hidden="1" outlineLevel="1" x14ac:dyDescent="0.25">
      <c r="A123" s="32" t="s">
        <v>96</v>
      </c>
      <c r="B123" s="26" t="s">
        <v>38</v>
      </c>
      <c r="C123" s="26" t="s">
        <v>93</v>
      </c>
      <c r="D123" s="26" t="s">
        <v>97</v>
      </c>
      <c r="E123" s="27"/>
      <c r="F123" s="3">
        <f>F124+F127+F130</f>
        <v>327307</v>
      </c>
      <c r="G123" s="3">
        <f>+G124+G127+G130</f>
        <v>321270.3</v>
      </c>
    </row>
    <row r="124" spans="1:7" ht="45" hidden="1" outlineLevel="1" x14ac:dyDescent="0.25">
      <c r="A124" s="34" t="s">
        <v>546</v>
      </c>
      <c r="B124" s="26" t="s">
        <v>38</v>
      </c>
      <c r="C124" s="26" t="s">
        <v>93</v>
      </c>
      <c r="D124" s="26" t="s">
        <v>98</v>
      </c>
      <c r="E124" s="27"/>
      <c r="F124" s="3">
        <f>F125+F126</f>
        <v>314371.8</v>
      </c>
      <c r="G124" s="3">
        <f>G125+G126</f>
        <v>314371.8</v>
      </c>
    </row>
    <row r="125" spans="1:7" ht="30" hidden="1" outlineLevel="1" x14ac:dyDescent="0.25">
      <c r="A125" s="23" t="s">
        <v>296</v>
      </c>
      <c r="B125" s="26" t="s">
        <v>38</v>
      </c>
      <c r="C125" s="26" t="s">
        <v>93</v>
      </c>
      <c r="D125" s="26" t="s">
        <v>98</v>
      </c>
      <c r="E125" s="27">
        <v>200</v>
      </c>
      <c r="F125" s="3">
        <v>247675.1</v>
      </c>
      <c r="G125" s="4">
        <v>247675.1</v>
      </c>
    </row>
    <row r="126" spans="1:7" ht="30" hidden="1" outlineLevel="1" x14ac:dyDescent="0.25">
      <c r="A126" s="34" t="s">
        <v>393</v>
      </c>
      <c r="B126" s="26" t="s">
        <v>38</v>
      </c>
      <c r="C126" s="26" t="s">
        <v>93</v>
      </c>
      <c r="D126" s="26" t="s">
        <v>98</v>
      </c>
      <c r="E126" s="27">
        <v>400</v>
      </c>
      <c r="F126" s="3">
        <v>66696.7</v>
      </c>
      <c r="G126" s="4">
        <v>66696.7</v>
      </c>
    </row>
    <row r="127" spans="1:7" ht="60" hidden="1" outlineLevel="1" x14ac:dyDescent="0.25">
      <c r="A127" s="34" t="s">
        <v>547</v>
      </c>
      <c r="B127" s="26" t="s">
        <v>38</v>
      </c>
      <c r="C127" s="26" t="s">
        <v>93</v>
      </c>
      <c r="D127" s="26" t="s">
        <v>99</v>
      </c>
      <c r="E127" s="27"/>
      <c r="F127" s="3">
        <f>F128+F129</f>
        <v>12931.4</v>
      </c>
      <c r="G127" s="4">
        <f>G128+G129</f>
        <v>6894.7</v>
      </c>
    </row>
    <row r="128" spans="1:7" ht="30" hidden="1" outlineLevel="1" x14ac:dyDescent="0.25">
      <c r="A128" s="23" t="s">
        <v>296</v>
      </c>
      <c r="B128" s="26" t="s">
        <v>38</v>
      </c>
      <c r="C128" s="26" t="s">
        <v>93</v>
      </c>
      <c r="D128" s="26" t="s">
        <v>99</v>
      </c>
      <c r="E128" s="27">
        <v>200</v>
      </c>
      <c r="F128" s="3">
        <v>7694.5</v>
      </c>
      <c r="G128" s="4">
        <v>6894.7</v>
      </c>
    </row>
    <row r="129" spans="1:7" ht="30" hidden="1" outlineLevel="1" x14ac:dyDescent="0.25">
      <c r="A129" s="25" t="s">
        <v>393</v>
      </c>
      <c r="B129" s="26" t="s">
        <v>38</v>
      </c>
      <c r="C129" s="26" t="s">
        <v>93</v>
      </c>
      <c r="D129" s="26" t="s">
        <v>99</v>
      </c>
      <c r="E129" s="27">
        <v>400</v>
      </c>
      <c r="F129" s="3">
        <v>5236.8999999999996</v>
      </c>
      <c r="G129" s="4">
        <v>0</v>
      </c>
    </row>
    <row r="130" spans="1:7" ht="45" hidden="1" outlineLevel="1" x14ac:dyDescent="0.25">
      <c r="A130" s="34" t="s">
        <v>696</v>
      </c>
      <c r="B130" s="26" t="s">
        <v>38</v>
      </c>
      <c r="C130" s="26" t="s">
        <v>93</v>
      </c>
      <c r="D130" s="26" t="s">
        <v>695</v>
      </c>
      <c r="E130" s="27"/>
      <c r="F130" s="3">
        <f>F131</f>
        <v>3.8</v>
      </c>
      <c r="G130" s="3">
        <f>G131</f>
        <v>3.8</v>
      </c>
    </row>
    <row r="131" spans="1:7" ht="30" hidden="1" outlineLevel="1" x14ac:dyDescent="0.25">
      <c r="A131" s="25" t="s">
        <v>393</v>
      </c>
      <c r="B131" s="26" t="s">
        <v>38</v>
      </c>
      <c r="C131" s="26" t="s">
        <v>93</v>
      </c>
      <c r="D131" s="26" t="s">
        <v>695</v>
      </c>
      <c r="E131" s="27">
        <v>400</v>
      </c>
      <c r="F131" s="3">
        <v>3.8</v>
      </c>
      <c r="G131" s="4">
        <v>3.8</v>
      </c>
    </row>
    <row r="132" spans="1:7" ht="30" hidden="1" outlineLevel="1" x14ac:dyDescent="0.25">
      <c r="A132" s="34" t="s">
        <v>100</v>
      </c>
      <c r="B132" s="26" t="s">
        <v>38</v>
      </c>
      <c r="C132" s="26" t="s">
        <v>93</v>
      </c>
      <c r="D132" s="26" t="s">
        <v>101</v>
      </c>
      <c r="E132" s="27"/>
      <c r="F132" s="3">
        <f>F133+F135+F137+F140</f>
        <v>788437.50000000012</v>
      </c>
      <c r="G132" s="3">
        <f>G133+G135+G137+G140</f>
        <v>386403.1</v>
      </c>
    </row>
    <row r="133" spans="1:7" ht="45" hidden="1" outlineLevel="1" x14ac:dyDescent="0.25">
      <c r="A133" s="34" t="s">
        <v>728</v>
      </c>
      <c r="B133" s="26" t="s">
        <v>38</v>
      </c>
      <c r="C133" s="26" t="s">
        <v>93</v>
      </c>
      <c r="D133" s="26" t="s">
        <v>659</v>
      </c>
      <c r="E133" s="27"/>
      <c r="F133" s="3">
        <f>F134</f>
        <v>111.7</v>
      </c>
      <c r="G133" s="3">
        <f>G134</f>
        <v>74.400000000000006</v>
      </c>
    </row>
    <row r="134" spans="1:7" ht="30" hidden="1" outlineLevel="1" x14ac:dyDescent="0.25">
      <c r="A134" s="34" t="s">
        <v>393</v>
      </c>
      <c r="B134" s="26" t="s">
        <v>38</v>
      </c>
      <c r="C134" s="26" t="s">
        <v>93</v>
      </c>
      <c r="D134" s="26" t="s">
        <v>659</v>
      </c>
      <c r="E134" s="27">
        <v>400</v>
      </c>
      <c r="F134" s="3">
        <v>111.7</v>
      </c>
      <c r="G134" s="4">
        <v>74.400000000000006</v>
      </c>
    </row>
    <row r="135" spans="1:7" ht="60" hidden="1" outlineLevel="1" x14ac:dyDescent="0.25">
      <c r="A135" s="34" t="s">
        <v>685</v>
      </c>
      <c r="B135" s="26" t="s">
        <v>38</v>
      </c>
      <c r="C135" s="26" t="s">
        <v>93</v>
      </c>
      <c r="D135" s="26" t="s">
        <v>684</v>
      </c>
      <c r="E135" s="27"/>
      <c r="F135" s="3">
        <f>F136</f>
        <v>435000</v>
      </c>
      <c r="G135" s="4">
        <f>G136</f>
        <v>185054</v>
      </c>
    </row>
    <row r="136" spans="1:7" ht="30" hidden="1" outlineLevel="1" x14ac:dyDescent="0.25">
      <c r="A136" s="34" t="s">
        <v>393</v>
      </c>
      <c r="B136" s="26" t="s">
        <v>38</v>
      </c>
      <c r="C136" s="26" t="s">
        <v>93</v>
      </c>
      <c r="D136" s="26" t="s">
        <v>684</v>
      </c>
      <c r="E136" s="27">
        <v>400</v>
      </c>
      <c r="F136" s="3">
        <v>435000</v>
      </c>
      <c r="G136" s="4">
        <v>185054</v>
      </c>
    </row>
    <row r="137" spans="1:7" ht="45" hidden="1" outlineLevel="1" x14ac:dyDescent="0.25">
      <c r="A137" s="34" t="s">
        <v>346</v>
      </c>
      <c r="B137" s="26" t="s">
        <v>38</v>
      </c>
      <c r="C137" s="26" t="s">
        <v>93</v>
      </c>
      <c r="D137" s="26" t="s">
        <v>102</v>
      </c>
      <c r="E137" s="27"/>
      <c r="F137" s="3">
        <f>F138+F139</f>
        <v>345452.4</v>
      </c>
      <c r="G137" s="3">
        <f>G138+G139</f>
        <v>196864.8</v>
      </c>
    </row>
    <row r="138" spans="1:7" ht="30" hidden="1" outlineLevel="1" x14ac:dyDescent="0.25">
      <c r="A138" s="23" t="s">
        <v>296</v>
      </c>
      <c r="B138" s="26" t="s">
        <v>38</v>
      </c>
      <c r="C138" s="26" t="s">
        <v>93</v>
      </c>
      <c r="D138" s="26" t="s">
        <v>102</v>
      </c>
      <c r="E138" s="27">
        <v>200</v>
      </c>
      <c r="F138" s="3">
        <v>215176.1</v>
      </c>
      <c r="G138" s="4">
        <v>130147.5</v>
      </c>
    </row>
    <row r="139" spans="1:7" ht="30" hidden="1" outlineLevel="1" x14ac:dyDescent="0.25">
      <c r="A139" s="34" t="s">
        <v>393</v>
      </c>
      <c r="B139" s="26" t="s">
        <v>38</v>
      </c>
      <c r="C139" s="26" t="s">
        <v>93</v>
      </c>
      <c r="D139" s="26" t="s">
        <v>102</v>
      </c>
      <c r="E139" s="27">
        <v>400</v>
      </c>
      <c r="F139" s="3">
        <v>130276.3</v>
      </c>
      <c r="G139" s="4">
        <v>66717.3</v>
      </c>
    </row>
    <row r="140" spans="1:7" ht="65.25" hidden="1" customHeight="1" outlineLevel="1" x14ac:dyDescent="0.25">
      <c r="A140" s="34" t="s">
        <v>103</v>
      </c>
      <c r="B140" s="26" t="s">
        <v>38</v>
      </c>
      <c r="C140" s="26" t="s">
        <v>93</v>
      </c>
      <c r="D140" s="26" t="s">
        <v>104</v>
      </c>
      <c r="E140" s="27"/>
      <c r="F140" s="3">
        <f>F141+F142</f>
        <v>7873.4000000000005</v>
      </c>
      <c r="G140" s="3">
        <f>G141+G142</f>
        <v>4409.8999999999996</v>
      </c>
    </row>
    <row r="141" spans="1:7" ht="30" hidden="1" outlineLevel="1" x14ac:dyDescent="0.25">
      <c r="A141" s="23" t="s">
        <v>296</v>
      </c>
      <c r="B141" s="26" t="s">
        <v>38</v>
      </c>
      <c r="C141" s="26" t="s">
        <v>93</v>
      </c>
      <c r="D141" s="26" t="s">
        <v>104</v>
      </c>
      <c r="E141" s="27">
        <v>200</v>
      </c>
      <c r="F141" s="3">
        <v>6871.6</v>
      </c>
      <c r="G141" s="4">
        <v>3809.9</v>
      </c>
    </row>
    <row r="142" spans="1:7" ht="30" hidden="1" outlineLevel="1" x14ac:dyDescent="0.25">
      <c r="A142" s="25" t="s">
        <v>393</v>
      </c>
      <c r="B142" s="26" t="s">
        <v>38</v>
      </c>
      <c r="C142" s="26" t="s">
        <v>93</v>
      </c>
      <c r="D142" s="26" t="s">
        <v>104</v>
      </c>
      <c r="E142" s="27">
        <v>400</v>
      </c>
      <c r="F142" s="3">
        <v>1001.8</v>
      </c>
      <c r="G142" s="4">
        <v>600</v>
      </c>
    </row>
    <row r="143" spans="1:7" ht="18.75" hidden="1" customHeight="1" outlineLevel="1" x14ac:dyDescent="0.25">
      <c r="A143" s="32" t="s">
        <v>105</v>
      </c>
      <c r="B143" s="26" t="s">
        <v>38</v>
      </c>
      <c r="C143" s="26" t="s">
        <v>106</v>
      </c>
      <c r="D143" s="26"/>
      <c r="E143" s="27"/>
      <c r="F143" s="3">
        <f>F144+F163</f>
        <v>1287161</v>
      </c>
      <c r="G143" s="3">
        <f>G144+G163</f>
        <v>1059872.9000000001</v>
      </c>
    </row>
    <row r="144" spans="1:7" ht="45" hidden="1" outlineLevel="1" x14ac:dyDescent="0.25">
      <c r="A144" s="32" t="s">
        <v>107</v>
      </c>
      <c r="B144" s="26" t="s">
        <v>38</v>
      </c>
      <c r="C144" s="26" t="s">
        <v>106</v>
      </c>
      <c r="D144" s="26" t="s">
        <v>108</v>
      </c>
      <c r="E144" s="27"/>
      <c r="F144" s="3">
        <f>F145+F153</f>
        <v>1279017.3999999999</v>
      </c>
      <c r="G144" s="3">
        <f>G145+G153</f>
        <v>1051792.3</v>
      </c>
    </row>
    <row r="145" spans="1:7" ht="30" hidden="1" outlineLevel="1" x14ac:dyDescent="0.25">
      <c r="A145" s="32" t="s">
        <v>109</v>
      </c>
      <c r="B145" s="26" t="s">
        <v>38</v>
      </c>
      <c r="C145" s="26" t="s">
        <v>106</v>
      </c>
      <c r="D145" s="26" t="s">
        <v>110</v>
      </c>
      <c r="E145" s="27"/>
      <c r="F145" s="3">
        <f>F146</f>
        <v>1258750.3999999999</v>
      </c>
      <c r="G145" s="3">
        <f>G146</f>
        <v>1031525.3</v>
      </c>
    </row>
    <row r="146" spans="1:7" ht="45" hidden="1" outlineLevel="1" x14ac:dyDescent="0.25">
      <c r="A146" s="34" t="s">
        <v>111</v>
      </c>
      <c r="B146" s="26" t="s">
        <v>38</v>
      </c>
      <c r="C146" s="26" t="s">
        <v>106</v>
      </c>
      <c r="D146" s="26" t="s">
        <v>112</v>
      </c>
      <c r="E146" s="27"/>
      <c r="F146" s="3">
        <f>F147+F149+F151</f>
        <v>1258750.3999999999</v>
      </c>
      <c r="G146" s="3">
        <f>G147+G149+G151</f>
        <v>1031525.3</v>
      </c>
    </row>
    <row r="147" spans="1:7" ht="75" hidden="1" outlineLevel="1" x14ac:dyDescent="0.25">
      <c r="A147" s="34" t="s">
        <v>615</v>
      </c>
      <c r="B147" s="26" t="s">
        <v>38</v>
      </c>
      <c r="C147" s="26" t="s">
        <v>106</v>
      </c>
      <c r="D147" s="26" t="s">
        <v>617</v>
      </c>
      <c r="E147" s="27"/>
      <c r="F147" s="3">
        <f>F148</f>
        <v>875000</v>
      </c>
      <c r="G147" s="4">
        <f>G148</f>
        <v>875000</v>
      </c>
    </row>
    <row r="148" spans="1:7" ht="30" hidden="1" outlineLevel="1" x14ac:dyDescent="0.25">
      <c r="A148" s="34" t="s">
        <v>393</v>
      </c>
      <c r="B148" s="26" t="s">
        <v>38</v>
      </c>
      <c r="C148" s="26" t="s">
        <v>106</v>
      </c>
      <c r="D148" s="26" t="s">
        <v>617</v>
      </c>
      <c r="E148" s="27">
        <v>400</v>
      </c>
      <c r="F148" s="3">
        <v>875000</v>
      </c>
      <c r="G148" s="4">
        <v>875000</v>
      </c>
    </row>
    <row r="149" spans="1:7" ht="90" hidden="1" outlineLevel="1" x14ac:dyDescent="0.25">
      <c r="A149" s="34" t="s">
        <v>616</v>
      </c>
      <c r="B149" s="26" t="s">
        <v>38</v>
      </c>
      <c r="C149" s="26" t="s">
        <v>106</v>
      </c>
      <c r="D149" s="26" t="s">
        <v>618</v>
      </c>
      <c r="E149" s="27"/>
      <c r="F149" s="3">
        <f>F150</f>
        <v>17380.900000000001</v>
      </c>
      <c r="G149" s="4">
        <f>G150</f>
        <v>17380.900000000001</v>
      </c>
    </row>
    <row r="150" spans="1:7" ht="30" hidden="1" outlineLevel="1" x14ac:dyDescent="0.25">
      <c r="A150" s="34" t="s">
        <v>393</v>
      </c>
      <c r="B150" s="26" t="s">
        <v>38</v>
      </c>
      <c r="C150" s="26" t="s">
        <v>106</v>
      </c>
      <c r="D150" s="26" t="s">
        <v>618</v>
      </c>
      <c r="E150" s="27">
        <v>400</v>
      </c>
      <c r="F150" s="3">
        <v>17380.900000000001</v>
      </c>
      <c r="G150" s="4">
        <v>17380.900000000001</v>
      </c>
    </row>
    <row r="151" spans="1:7" ht="45" hidden="1" outlineLevel="1" x14ac:dyDescent="0.25">
      <c r="A151" s="33" t="s">
        <v>113</v>
      </c>
      <c r="B151" s="26" t="s">
        <v>38</v>
      </c>
      <c r="C151" s="26" t="s">
        <v>106</v>
      </c>
      <c r="D151" s="26" t="s">
        <v>114</v>
      </c>
      <c r="E151" s="27"/>
      <c r="F151" s="3">
        <f>F152</f>
        <v>366369.5</v>
      </c>
      <c r="G151" s="3">
        <f>G152</f>
        <v>139144.4</v>
      </c>
    </row>
    <row r="152" spans="1:7" ht="30" hidden="1" outlineLevel="1" x14ac:dyDescent="0.25">
      <c r="A152" s="34" t="s">
        <v>393</v>
      </c>
      <c r="B152" s="26" t="s">
        <v>38</v>
      </c>
      <c r="C152" s="26" t="s">
        <v>106</v>
      </c>
      <c r="D152" s="26" t="s">
        <v>114</v>
      </c>
      <c r="E152" s="27">
        <v>400</v>
      </c>
      <c r="F152" s="3">
        <v>366369.5</v>
      </c>
      <c r="G152" s="4">
        <v>139144.4</v>
      </c>
    </row>
    <row r="153" spans="1:7" ht="30" hidden="1" outlineLevel="1" x14ac:dyDescent="0.25">
      <c r="A153" s="34" t="s">
        <v>115</v>
      </c>
      <c r="B153" s="26" t="s">
        <v>38</v>
      </c>
      <c r="C153" s="26" t="s">
        <v>106</v>
      </c>
      <c r="D153" s="26" t="s">
        <v>116</v>
      </c>
      <c r="E153" s="27"/>
      <c r="F153" s="3">
        <f>F154</f>
        <v>20267</v>
      </c>
      <c r="G153" s="3">
        <f>G154</f>
        <v>20267</v>
      </c>
    </row>
    <row r="154" spans="1:7" ht="30" hidden="1" outlineLevel="1" x14ac:dyDescent="0.25">
      <c r="A154" s="34" t="s">
        <v>117</v>
      </c>
      <c r="B154" s="26" t="s">
        <v>38</v>
      </c>
      <c r="C154" s="26" t="s">
        <v>106</v>
      </c>
      <c r="D154" s="26" t="s">
        <v>118</v>
      </c>
      <c r="E154" s="27"/>
      <c r="F154" s="3">
        <f>F155+F159+F161+F157</f>
        <v>20267</v>
      </c>
      <c r="G154" s="3">
        <f>G155+G159+G161+G157</f>
        <v>20267</v>
      </c>
    </row>
    <row r="155" spans="1:7" ht="60" hidden="1" outlineLevel="1" x14ac:dyDescent="0.25">
      <c r="A155" s="34" t="s">
        <v>119</v>
      </c>
      <c r="B155" s="26" t="s">
        <v>38</v>
      </c>
      <c r="C155" s="26" t="s">
        <v>106</v>
      </c>
      <c r="D155" s="26" t="s">
        <v>120</v>
      </c>
      <c r="E155" s="27"/>
      <c r="F155" s="3">
        <f>F156</f>
        <v>358.5</v>
      </c>
      <c r="G155" s="4">
        <f>G156</f>
        <v>358.5</v>
      </c>
    </row>
    <row r="156" spans="1:7" ht="30" hidden="1" outlineLevel="1" x14ac:dyDescent="0.25">
      <c r="A156" s="23" t="s">
        <v>296</v>
      </c>
      <c r="B156" s="26" t="s">
        <v>38</v>
      </c>
      <c r="C156" s="26" t="s">
        <v>106</v>
      </c>
      <c r="D156" s="26" t="s">
        <v>120</v>
      </c>
      <c r="E156" s="27">
        <v>200</v>
      </c>
      <c r="F156" s="3">
        <v>358.5</v>
      </c>
      <c r="G156" s="4">
        <v>358.5</v>
      </c>
    </row>
    <row r="157" spans="1:7" ht="30" hidden="1" outlineLevel="1" x14ac:dyDescent="0.25">
      <c r="A157" s="23" t="s">
        <v>734</v>
      </c>
      <c r="B157" s="26" t="s">
        <v>38</v>
      </c>
      <c r="C157" s="26" t="s">
        <v>106</v>
      </c>
      <c r="D157" s="26" t="s">
        <v>735</v>
      </c>
      <c r="E157" s="27"/>
      <c r="F157" s="3">
        <f>F158</f>
        <v>45.8</v>
      </c>
      <c r="G157" s="4">
        <f>G158</f>
        <v>45.8</v>
      </c>
    </row>
    <row r="158" spans="1:7" ht="30" hidden="1" outlineLevel="1" x14ac:dyDescent="0.25">
      <c r="A158" s="23" t="s">
        <v>296</v>
      </c>
      <c r="B158" s="26" t="s">
        <v>38</v>
      </c>
      <c r="C158" s="26" t="s">
        <v>106</v>
      </c>
      <c r="D158" s="26" t="s">
        <v>735</v>
      </c>
      <c r="E158" s="27">
        <v>200</v>
      </c>
      <c r="F158" s="3">
        <v>45.8</v>
      </c>
      <c r="G158" s="4">
        <v>45.8</v>
      </c>
    </row>
    <row r="159" spans="1:7" ht="120" hidden="1" outlineLevel="1" x14ac:dyDescent="0.25">
      <c r="A159" s="23" t="s">
        <v>613</v>
      </c>
      <c r="B159" s="26" t="s">
        <v>38</v>
      </c>
      <c r="C159" s="26" t="s">
        <v>106</v>
      </c>
      <c r="D159" s="26" t="s">
        <v>614</v>
      </c>
      <c r="E159" s="27"/>
      <c r="F159" s="3">
        <f>F160</f>
        <v>532.20000000000005</v>
      </c>
      <c r="G159" s="4">
        <f>G160</f>
        <v>532.20000000000005</v>
      </c>
    </row>
    <row r="160" spans="1:7" hidden="1" outlineLevel="1" x14ac:dyDescent="0.25">
      <c r="A160" s="37" t="s">
        <v>46</v>
      </c>
      <c r="B160" s="26" t="s">
        <v>38</v>
      </c>
      <c r="C160" s="26" t="s">
        <v>106</v>
      </c>
      <c r="D160" s="26" t="s">
        <v>614</v>
      </c>
      <c r="E160" s="27">
        <v>800</v>
      </c>
      <c r="F160" s="3">
        <v>532.20000000000005</v>
      </c>
      <c r="G160" s="4">
        <v>532.20000000000005</v>
      </c>
    </row>
    <row r="161" spans="1:7" ht="90" hidden="1" outlineLevel="1" x14ac:dyDescent="0.25">
      <c r="A161" s="34" t="s">
        <v>121</v>
      </c>
      <c r="B161" s="26" t="s">
        <v>38</v>
      </c>
      <c r="C161" s="26" t="s">
        <v>106</v>
      </c>
      <c r="D161" s="26" t="s">
        <v>122</v>
      </c>
      <c r="E161" s="27"/>
      <c r="F161" s="3">
        <f>F162</f>
        <v>19330.5</v>
      </c>
      <c r="G161" s="4">
        <f>G162</f>
        <v>19330.5</v>
      </c>
    </row>
    <row r="162" spans="1:7" hidden="1" outlineLevel="1" x14ac:dyDescent="0.25">
      <c r="A162" s="37" t="s">
        <v>46</v>
      </c>
      <c r="B162" s="26" t="s">
        <v>38</v>
      </c>
      <c r="C162" s="26" t="s">
        <v>106</v>
      </c>
      <c r="D162" s="26" t="s">
        <v>122</v>
      </c>
      <c r="E162" s="27">
        <v>800</v>
      </c>
      <c r="F162" s="3">
        <v>19330.5</v>
      </c>
      <c r="G162" s="4">
        <v>19330.5</v>
      </c>
    </row>
    <row r="163" spans="1:7" ht="60" hidden="1" outlineLevel="1" x14ac:dyDescent="0.25">
      <c r="A163" s="32" t="s">
        <v>124</v>
      </c>
      <c r="B163" s="26" t="s">
        <v>38</v>
      </c>
      <c r="C163" s="26" t="s">
        <v>106</v>
      </c>
      <c r="D163" s="26" t="s">
        <v>125</v>
      </c>
      <c r="E163" s="27"/>
      <c r="F163" s="3">
        <f>F164+F169</f>
        <v>8143.6</v>
      </c>
      <c r="G163" s="3">
        <f>G164+G169</f>
        <v>8080.6</v>
      </c>
    </row>
    <row r="164" spans="1:7" ht="30" hidden="1" outlineLevel="1" x14ac:dyDescent="0.25">
      <c r="A164" s="32" t="s">
        <v>126</v>
      </c>
      <c r="B164" s="26" t="s">
        <v>38</v>
      </c>
      <c r="C164" s="26" t="s">
        <v>106</v>
      </c>
      <c r="D164" s="26" t="s">
        <v>127</v>
      </c>
      <c r="E164" s="27"/>
      <c r="F164" s="3">
        <f>F165+F167</f>
        <v>5517.6</v>
      </c>
      <c r="G164" s="3">
        <f>G165+G167</f>
        <v>5454.6</v>
      </c>
    </row>
    <row r="165" spans="1:7" ht="45" hidden="1" outlineLevel="1" x14ac:dyDescent="0.25">
      <c r="A165" s="32" t="s">
        <v>128</v>
      </c>
      <c r="B165" s="26" t="s">
        <v>38</v>
      </c>
      <c r="C165" s="26" t="s">
        <v>106</v>
      </c>
      <c r="D165" s="26" t="s">
        <v>129</v>
      </c>
      <c r="E165" s="27"/>
      <c r="F165" s="3">
        <f>F166</f>
        <v>658.3</v>
      </c>
      <c r="G165" s="4">
        <f>G166</f>
        <v>595.29999999999995</v>
      </c>
    </row>
    <row r="166" spans="1:7" ht="30" hidden="1" outlineLevel="1" x14ac:dyDescent="0.25">
      <c r="A166" s="23" t="s">
        <v>296</v>
      </c>
      <c r="B166" s="26" t="s">
        <v>38</v>
      </c>
      <c r="C166" s="26" t="s">
        <v>106</v>
      </c>
      <c r="D166" s="26" t="s">
        <v>129</v>
      </c>
      <c r="E166" s="27">
        <v>200</v>
      </c>
      <c r="F166" s="3">
        <v>658.3</v>
      </c>
      <c r="G166" s="4">
        <v>595.29999999999995</v>
      </c>
    </row>
    <row r="167" spans="1:7" hidden="1" outlineLevel="1" x14ac:dyDescent="0.25">
      <c r="A167" s="23" t="s">
        <v>611</v>
      </c>
      <c r="B167" s="26" t="s">
        <v>38</v>
      </c>
      <c r="C167" s="26" t="s">
        <v>106</v>
      </c>
      <c r="D167" s="26" t="s">
        <v>612</v>
      </c>
      <c r="E167" s="27"/>
      <c r="F167" s="3">
        <f>F168</f>
        <v>4859.3</v>
      </c>
      <c r="G167" s="4">
        <f>G168</f>
        <v>4859.3</v>
      </c>
    </row>
    <row r="168" spans="1:7" ht="30" hidden="1" outlineLevel="1" x14ac:dyDescent="0.25">
      <c r="A168" s="23" t="s">
        <v>296</v>
      </c>
      <c r="B168" s="26" t="s">
        <v>38</v>
      </c>
      <c r="C168" s="26" t="s">
        <v>106</v>
      </c>
      <c r="D168" s="26" t="s">
        <v>612</v>
      </c>
      <c r="E168" s="27">
        <v>200</v>
      </c>
      <c r="F168" s="3">
        <v>4859.3</v>
      </c>
      <c r="G168" s="4">
        <v>4859.3</v>
      </c>
    </row>
    <row r="169" spans="1:7" ht="30" hidden="1" outlineLevel="1" x14ac:dyDescent="0.25">
      <c r="A169" s="34" t="s">
        <v>130</v>
      </c>
      <c r="B169" s="26" t="s">
        <v>38</v>
      </c>
      <c r="C169" s="26" t="s">
        <v>106</v>
      </c>
      <c r="D169" s="26" t="s">
        <v>131</v>
      </c>
      <c r="E169" s="27"/>
      <c r="F169" s="3">
        <f>F170</f>
        <v>2626</v>
      </c>
      <c r="G169" s="3">
        <f>G170</f>
        <v>2626</v>
      </c>
    </row>
    <row r="170" spans="1:7" ht="75" hidden="1" outlineLevel="1" x14ac:dyDescent="0.25">
      <c r="A170" s="34" t="s">
        <v>132</v>
      </c>
      <c r="B170" s="26" t="s">
        <v>38</v>
      </c>
      <c r="C170" s="26" t="s">
        <v>106</v>
      </c>
      <c r="D170" s="26" t="s">
        <v>133</v>
      </c>
      <c r="E170" s="27"/>
      <c r="F170" s="3">
        <f>F171</f>
        <v>2626</v>
      </c>
      <c r="G170" s="3">
        <f>G171</f>
        <v>2626</v>
      </c>
    </row>
    <row r="171" spans="1:7" ht="30" hidden="1" outlineLevel="1" x14ac:dyDescent="0.25">
      <c r="A171" s="23" t="s">
        <v>296</v>
      </c>
      <c r="B171" s="26" t="s">
        <v>38</v>
      </c>
      <c r="C171" s="26" t="s">
        <v>106</v>
      </c>
      <c r="D171" s="26" t="s">
        <v>133</v>
      </c>
      <c r="E171" s="27">
        <v>200</v>
      </c>
      <c r="F171" s="3">
        <v>2626</v>
      </c>
      <c r="G171" s="4">
        <v>2626</v>
      </c>
    </row>
    <row r="172" spans="1:7" hidden="1" outlineLevel="1" x14ac:dyDescent="0.25">
      <c r="A172" s="32" t="s">
        <v>134</v>
      </c>
      <c r="B172" s="26" t="s">
        <v>38</v>
      </c>
      <c r="C172" s="26" t="s">
        <v>135</v>
      </c>
      <c r="D172" s="26"/>
      <c r="E172" s="27"/>
      <c r="F172" s="3">
        <f>F173+F179+F210+F232</f>
        <v>2451472.5</v>
      </c>
      <c r="G172" s="3">
        <f>G173+G179+G210+G232</f>
        <v>2280097.8000000003</v>
      </c>
    </row>
    <row r="173" spans="1:7" hidden="1" outlineLevel="1" x14ac:dyDescent="0.25">
      <c r="A173" s="38" t="s">
        <v>136</v>
      </c>
      <c r="B173" s="26" t="s">
        <v>38</v>
      </c>
      <c r="C173" s="26" t="s">
        <v>137</v>
      </c>
      <c r="D173" s="26"/>
      <c r="E173" s="27"/>
      <c r="F173" s="3">
        <f t="shared" ref="F173:G177" si="5">F174</f>
        <v>3129.4</v>
      </c>
      <c r="G173" s="3">
        <f t="shared" si="5"/>
        <v>2050.1999999999998</v>
      </c>
    </row>
    <row r="174" spans="1:7" ht="60" hidden="1" outlineLevel="1" x14ac:dyDescent="0.25">
      <c r="A174" s="38" t="s">
        <v>138</v>
      </c>
      <c r="B174" s="26" t="s">
        <v>38</v>
      </c>
      <c r="C174" s="26" t="s">
        <v>137</v>
      </c>
      <c r="D174" s="26" t="s">
        <v>139</v>
      </c>
      <c r="E174" s="27"/>
      <c r="F174" s="3">
        <f t="shared" si="5"/>
        <v>3129.4</v>
      </c>
      <c r="G174" s="3">
        <f t="shared" si="5"/>
        <v>2050.1999999999998</v>
      </c>
    </row>
    <row r="175" spans="1:7" ht="30" hidden="1" outlineLevel="1" x14ac:dyDescent="0.25">
      <c r="A175" s="39" t="s">
        <v>140</v>
      </c>
      <c r="B175" s="26" t="s">
        <v>38</v>
      </c>
      <c r="C175" s="26" t="s">
        <v>137</v>
      </c>
      <c r="D175" s="26" t="s">
        <v>141</v>
      </c>
      <c r="E175" s="27"/>
      <c r="F175" s="3">
        <f t="shared" si="5"/>
        <v>3129.4</v>
      </c>
      <c r="G175" s="3">
        <f t="shared" si="5"/>
        <v>2050.1999999999998</v>
      </c>
    </row>
    <row r="176" spans="1:7" ht="45" hidden="1" outlineLevel="1" x14ac:dyDescent="0.25">
      <c r="A176" s="39" t="s">
        <v>142</v>
      </c>
      <c r="B176" s="26" t="s">
        <v>38</v>
      </c>
      <c r="C176" s="26" t="s">
        <v>137</v>
      </c>
      <c r="D176" s="26" t="s">
        <v>143</v>
      </c>
      <c r="E176" s="27"/>
      <c r="F176" s="3">
        <f t="shared" si="5"/>
        <v>3129.4</v>
      </c>
      <c r="G176" s="3">
        <f t="shared" si="5"/>
        <v>2050.1999999999998</v>
      </c>
    </row>
    <row r="177" spans="1:7" ht="30" hidden="1" outlineLevel="1" x14ac:dyDescent="0.25">
      <c r="A177" s="39" t="s">
        <v>666</v>
      </c>
      <c r="B177" s="26" t="s">
        <v>38</v>
      </c>
      <c r="C177" s="26" t="s">
        <v>137</v>
      </c>
      <c r="D177" s="26" t="s">
        <v>667</v>
      </c>
      <c r="E177" s="27"/>
      <c r="F177" s="3">
        <f t="shared" si="5"/>
        <v>3129.4</v>
      </c>
      <c r="G177" s="3">
        <f t="shared" si="5"/>
        <v>2050.1999999999998</v>
      </c>
    </row>
    <row r="178" spans="1:7" ht="30" hidden="1" outlineLevel="1" x14ac:dyDescent="0.25">
      <c r="A178" s="38" t="s">
        <v>662</v>
      </c>
      <c r="B178" s="26" t="s">
        <v>38</v>
      </c>
      <c r="C178" s="26" t="s">
        <v>137</v>
      </c>
      <c r="D178" s="26" t="s">
        <v>667</v>
      </c>
      <c r="E178" s="27">
        <v>200</v>
      </c>
      <c r="F178" s="3">
        <v>3129.4</v>
      </c>
      <c r="G178" s="4">
        <v>2050.1999999999998</v>
      </c>
    </row>
    <row r="179" spans="1:7" hidden="1" outlineLevel="1" x14ac:dyDescent="0.25">
      <c r="A179" s="32" t="s">
        <v>144</v>
      </c>
      <c r="B179" s="26" t="s">
        <v>38</v>
      </c>
      <c r="C179" s="26" t="s">
        <v>145</v>
      </c>
      <c r="D179" s="26"/>
      <c r="E179" s="27"/>
      <c r="F179" s="3">
        <f>F180</f>
        <v>2215682.1</v>
      </c>
      <c r="G179" s="3">
        <f>G180</f>
        <v>2049376</v>
      </c>
    </row>
    <row r="180" spans="1:7" ht="60" hidden="1" outlineLevel="1" x14ac:dyDescent="0.25">
      <c r="A180" s="34" t="s">
        <v>146</v>
      </c>
      <c r="B180" s="26" t="s">
        <v>38</v>
      </c>
      <c r="C180" s="26" t="s">
        <v>145</v>
      </c>
      <c r="D180" s="26" t="s">
        <v>139</v>
      </c>
      <c r="E180" s="27"/>
      <c r="F180" s="3">
        <f>F181</f>
        <v>2215682.1</v>
      </c>
      <c r="G180" s="3">
        <f>G181</f>
        <v>2049376</v>
      </c>
    </row>
    <row r="181" spans="1:7" ht="45" hidden="1" outlineLevel="1" x14ac:dyDescent="0.25">
      <c r="A181" s="34" t="s">
        <v>147</v>
      </c>
      <c r="B181" s="26" t="s">
        <v>38</v>
      </c>
      <c r="C181" s="26" t="s">
        <v>145</v>
      </c>
      <c r="D181" s="26" t="s">
        <v>148</v>
      </c>
      <c r="E181" s="27"/>
      <c r="F181" s="3">
        <f>F182+F185</f>
        <v>2215682.1</v>
      </c>
      <c r="G181" s="3">
        <f>G182+G185</f>
        <v>2049376</v>
      </c>
    </row>
    <row r="182" spans="1:7" ht="30" hidden="1" outlineLevel="1" x14ac:dyDescent="0.25">
      <c r="A182" s="39" t="s">
        <v>633</v>
      </c>
      <c r="B182" s="26" t="s">
        <v>38</v>
      </c>
      <c r="C182" s="26" t="s">
        <v>145</v>
      </c>
      <c r="D182" s="26" t="s">
        <v>634</v>
      </c>
      <c r="E182" s="27"/>
      <c r="F182" s="3">
        <f>F183</f>
        <v>23200</v>
      </c>
      <c r="G182" s="3">
        <f>G183</f>
        <v>0</v>
      </c>
    </row>
    <row r="183" spans="1:7" ht="45" hidden="1" outlineLevel="1" x14ac:dyDescent="0.25">
      <c r="A183" s="23" t="s">
        <v>635</v>
      </c>
      <c r="B183" s="40" t="s">
        <v>38</v>
      </c>
      <c r="C183" s="40" t="s">
        <v>145</v>
      </c>
      <c r="D183" s="40" t="s">
        <v>636</v>
      </c>
      <c r="E183" s="27"/>
      <c r="F183" s="3">
        <f>F184</f>
        <v>23200</v>
      </c>
      <c r="G183" s="3">
        <f>G184</f>
        <v>0</v>
      </c>
    </row>
    <row r="184" spans="1:7" ht="30" hidden="1" outlineLevel="1" x14ac:dyDescent="0.25">
      <c r="A184" s="34" t="s">
        <v>393</v>
      </c>
      <c r="B184" s="40" t="s">
        <v>38</v>
      </c>
      <c r="C184" s="40" t="s">
        <v>145</v>
      </c>
      <c r="D184" s="40" t="s">
        <v>636</v>
      </c>
      <c r="E184" s="27">
        <v>400</v>
      </c>
      <c r="F184" s="3">
        <v>23200</v>
      </c>
      <c r="G184" s="4">
        <v>0</v>
      </c>
    </row>
    <row r="185" spans="1:7" ht="45" hidden="1" outlineLevel="1" x14ac:dyDescent="0.25">
      <c r="A185" s="34" t="s">
        <v>149</v>
      </c>
      <c r="B185" s="26" t="s">
        <v>38</v>
      </c>
      <c r="C185" s="26" t="s">
        <v>145</v>
      </c>
      <c r="D185" s="26" t="s">
        <v>150</v>
      </c>
      <c r="E185" s="27"/>
      <c r="F185" s="3">
        <f>F186+F189+F191+F193+F195+F197+F199+F201+F203+F205+F208</f>
        <v>2192482.1</v>
      </c>
      <c r="G185" s="3">
        <f>G186+G189+G191+G193+G195+G197+G199+G201+G203+G205+G208</f>
        <v>2049376</v>
      </c>
    </row>
    <row r="186" spans="1:7" ht="30" hidden="1" outlineLevel="1" x14ac:dyDescent="0.25">
      <c r="A186" s="41" t="s">
        <v>151</v>
      </c>
      <c r="B186" s="40" t="s">
        <v>38</v>
      </c>
      <c r="C186" s="40" t="s">
        <v>145</v>
      </c>
      <c r="D186" s="40" t="s">
        <v>152</v>
      </c>
      <c r="E186" s="27"/>
      <c r="F186" s="3">
        <f>F187+F188</f>
        <v>186014.5</v>
      </c>
      <c r="G186" s="3">
        <f>G187+G188</f>
        <v>74866.7</v>
      </c>
    </row>
    <row r="187" spans="1:7" ht="30" hidden="1" outlineLevel="1" x14ac:dyDescent="0.25">
      <c r="A187" s="23" t="s">
        <v>296</v>
      </c>
      <c r="B187" s="40" t="s">
        <v>38</v>
      </c>
      <c r="C187" s="40" t="s">
        <v>145</v>
      </c>
      <c r="D187" s="40" t="s">
        <v>152</v>
      </c>
      <c r="E187" s="27">
        <v>200</v>
      </c>
      <c r="F187" s="3">
        <v>69459.7</v>
      </c>
      <c r="G187" s="4">
        <v>41719.1</v>
      </c>
    </row>
    <row r="188" spans="1:7" ht="30" hidden="1" outlineLevel="1" x14ac:dyDescent="0.25">
      <c r="A188" s="34" t="s">
        <v>393</v>
      </c>
      <c r="B188" s="40" t="s">
        <v>38</v>
      </c>
      <c r="C188" s="40" t="s">
        <v>145</v>
      </c>
      <c r="D188" s="40" t="s">
        <v>152</v>
      </c>
      <c r="E188" s="27">
        <v>400</v>
      </c>
      <c r="F188" s="3">
        <v>116554.8</v>
      </c>
      <c r="G188" s="4">
        <v>33147.599999999999</v>
      </c>
    </row>
    <row r="189" spans="1:7" ht="45" hidden="1" outlineLevel="1" x14ac:dyDescent="0.25">
      <c r="A189" s="33" t="s">
        <v>678</v>
      </c>
      <c r="B189" s="40" t="s">
        <v>38</v>
      </c>
      <c r="C189" s="40" t="s">
        <v>145</v>
      </c>
      <c r="D189" s="40" t="s">
        <v>677</v>
      </c>
      <c r="E189" s="27"/>
      <c r="F189" s="3">
        <f>F190</f>
        <v>0</v>
      </c>
      <c r="G189" s="4">
        <f>G190</f>
        <v>0</v>
      </c>
    </row>
    <row r="190" spans="1:7" ht="30" hidden="1" outlineLevel="1" x14ac:dyDescent="0.25">
      <c r="A190" s="34" t="s">
        <v>393</v>
      </c>
      <c r="B190" s="40" t="s">
        <v>38</v>
      </c>
      <c r="C190" s="40" t="s">
        <v>145</v>
      </c>
      <c r="D190" s="40" t="s">
        <v>677</v>
      </c>
      <c r="E190" s="27">
        <v>400</v>
      </c>
      <c r="F190" s="3">
        <v>0</v>
      </c>
      <c r="G190" s="4">
        <v>0</v>
      </c>
    </row>
    <row r="191" spans="1:7" ht="105" hidden="1" outlineLevel="1" x14ac:dyDescent="0.25">
      <c r="A191" s="34" t="s">
        <v>153</v>
      </c>
      <c r="B191" s="40" t="s">
        <v>38</v>
      </c>
      <c r="C191" s="40" t="s">
        <v>145</v>
      </c>
      <c r="D191" s="40" t="s">
        <v>154</v>
      </c>
      <c r="E191" s="27"/>
      <c r="F191" s="3">
        <f>F192</f>
        <v>840000</v>
      </c>
      <c r="G191" s="4">
        <f>G192</f>
        <v>839999.5</v>
      </c>
    </row>
    <row r="192" spans="1:7" ht="30" hidden="1" outlineLevel="1" x14ac:dyDescent="0.25">
      <c r="A192" s="34" t="s">
        <v>393</v>
      </c>
      <c r="B192" s="40" t="s">
        <v>38</v>
      </c>
      <c r="C192" s="40" t="s">
        <v>145</v>
      </c>
      <c r="D192" s="40" t="s">
        <v>154</v>
      </c>
      <c r="E192" s="27">
        <v>400</v>
      </c>
      <c r="F192" s="3">
        <v>840000</v>
      </c>
      <c r="G192" s="4">
        <v>839999.5</v>
      </c>
    </row>
    <row r="193" spans="1:7" ht="45" hidden="1" outlineLevel="1" x14ac:dyDescent="0.25">
      <c r="A193" s="34" t="s">
        <v>729</v>
      </c>
      <c r="B193" s="40" t="s">
        <v>38</v>
      </c>
      <c r="C193" s="40" t="s">
        <v>145</v>
      </c>
      <c r="D193" s="40" t="s">
        <v>656</v>
      </c>
      <c r="E193" s="27"/>
      <c r="F193" s="3">
        <f>F194</f>
        <v>2599.5</v>
      </c>
      <c r="G193" s="4">
        <f>G194</f>
        <v>2598</v>
      </c>
    </row>
    <row r="194" spans="1:7" ht="30" hidden="1" outlineLevel="1" x14ac:dyDescent="0.25">
      <c r="A194" s="34" t="s">
        <v>393</v>
      </c>
      <c r="B194" s="40" t="s">
        <v>38</v>
      </c>
      <c r="C194" s="40" t="s">
        <v>145</v>
      </c>
      <c r="D194" s="40" t="s">
        <v>656</v>
      </c>
      <c r="E194" s="27">
        <v>400</v>
      </c>
      <c r="F194" s="3">
        <v>2599.5</v>
      </c>
      <c r="G194" s="4">
        <v>2598</v>
      </c>
    </row>
    <row r="195" spans="1:7" ht="45" hidden="1" outlineLevel="1" x14ac:dyDescent="0.25">
      <c r="A195" s="34" t="s">
        <v>668</v>
      </c>
      <c r="B195" s="40" t="s">
        <v>38</v>
      </c>
      <c r="C195" s="40" t="s">
        <v>145</v>
      </c>
      <c r="D195" s="40" t="s">
        <v>669</v>
      </c>
      <c r="E195" s="27"/>
      <c r="F195" s="3">
        <f>F196</f>
        <v>180</v>
      </c>
      <c r="G195" s="4">
        <f>G196</f>
        <v>180</v>
      </c>
    </row>
    <row r="196" spans="1:7" ht="30" hidden="1" outlineLevel="1" x14ac:dyDescent="0.25">
      <c r="A196" s="32" t="s">
        <v>296</v>
      </c>
      <c r="B196" s="40" t="s">
        <v>38</v>
      </c>
      <c r="C196" s="40" t="s">
        <v>145</v>
      </c>
      <c r="D196" s="40" t="s">
        <v>669</v>
      </c>
      <c r="E196" s="27">
        <v>200</v>
      </c>
      <c r="F196" s="3">
        <v>180</v>
      </c>
      <c r="G196" s="4">
        <v>180</v>
      </c>
    </row>
    <row r="197" spans="1:7" ht="30" hidden="1" outlineLevel="1" x14ac:dyDescent="0.25">
      <c r="A197" s="39" t="s">
        <v>631</v>
      </c>
      <c r="B197" s="40" t="s">
        <v>38</v>
      </c>
      <c r="C197" s="40" t="s">
        <v>145</v>
      </c>
      <c r="D197" s="40" t="s">
        <v>632</v>
      </c>
      <c r="E197" s="27"/>
      <c r="F197" s="3">
        <f>F198</f>
        <v>7103.3</v>
      </c>
      <c r="G197" s="4">
        <f>G198</f>
        <v>2971.7</v>
      </c>
    </row>
    <row r="198" spans="1:7" ht="30" hidden="1" outlineLevel="1" x14ac:dyDescent="0.25">
      <c r="A198" s="39" t="s">
        <v>393</v>
      </c>
      <c r="B198" s="40" t="s">
        <v>38</v>
      </c>
      <c r="C198" s="40" t="s">
        <v>145</v>
      </c>
      <c r="D198" s="40" t="s">
        <v>632</v>
      </c>
      <c r="E198" s="27">
        <v>400</v>
      </c>
      <c r="F198" s="3">
        <v>7103.3</v>
      </c>
      <c r="G198" s="4">
        <v>2971.7</v>
      </c>
    </row>
    <row r="199" spans="1:7" ht="45" hidden="1" outlineLevel="1" x14ac:dyDescent="0.25">
      <c r="A199" s="39" t="s">
        <v>730</v>
      </c>
      <c r="B199" s="40" t="s">
        <v>38</v>
      </c>
      <c r="C199" s="40" t="s">
        <v>145</v>
      </c>
      <c r="D199" s="40" t="s">
        <v>663</v>
      </c>
      <c r="E199" s="27"/>
      <c r="F199" s="3">
        <f>F200</f>
        <v>30659.7</v>
      </c>
      <c r="G199" s="4">
        <f>G200</f>
        <v>9481.5</v>
      </c>
    </row>
    <row r="200" spans="1:7" ht="30" hidden="1" outlineLevel="1" x14ac:dyDescent="0.25">
      <c r="A200" s="39" t="s">
        <v>393</v>
      </c>
      <c r="B200" s="40" t="s">
        <v>38</v>
      </c>
      <c r="C200" s="40" t="s">
        <v>145</v>
      </c>
      <c r="D200" s="40" t="s">
        <v>663</v>
      </c>
      <c r="E200" s="27">
        <v>400</v>
      </c>
      <c r="F200" s="3">
        <v>30659.7</v>
      </c>
      <c r="G200" s="4">
        <v>9481.5</v>
      </c>
    </row>
    <row r="201" spans="1:7" ht="45" hidden="1" outlineLevel="1" x14ac:dyDescent="0.25">
      <c r="A201" s="39" t="s">
        <v>731</v>
      </c>
      <c r="B201" s="40" t="s">
        <v>38</v>
      </c>
      <c r="C201" s="40" t="s">
        <v>145</v>
      </c>
      <c r="D201" s="40" t="s">
        <v>676</v>
      </c>
      <c r="E201" s="27"/>
      <c r="F201" s="3">
        <f>F202</f>
        <v>599</v>
      </c>
      <c r="G201" s="4">
        <f>G202</f>
        <v>0</v>
      </c>
    </row>
    <row r="202" spans="1:7" ht="30" hidden="1" outlineLevel="1" x14ac:dyDescent="0.25">
      <c r="A202" s="39" t="s">
        <v>393</v>
      </c>
      <c r="B202" s="40" t="s">
        <v>38</v>
      </c>
      <c r="C202" s="40" t="s">
        <v>145</v>
      </c>
      <c r="D202" s="40" t="s">
        <v>676</v>
      </c>
      <c r="E202" s="27">
        <v>400</v>
      </c>
      <c r="F202" s="3">
        <v>599</v>
      </c>
      <c r="G202" s="4">
        <v>0</v>
      </c>
    </row>
    <row r="203" spans="1:7" ht="45" hidden="1" outlineLevel="1" x14ac:dyDescent="0.25">
      <c r="A203" s="39" t="s">
        <v>670</v>
      </c>
      <c r="B203" s="40" t="s">
        <v>38</v>
      </c>
      <c r="C203" s="40" t="s">
        <v>145</v>
      </c>
      <c r="D203" s="40" t="s">
        <v>671</v>
      </c>
      <c r="E203" s="27"/>
      <c r="F203" s="3">
        <f>F204</f>
        <v>102</v>
      </c>
      <c r="G203" s="4">
        <f>G204</f>
        <v>54.5</v>
      </c>
    </row>
    <row r="204" spans="1:7" ht="30" hidden="1" outlineLevel="1" x14ac:dyDescent="0.25">
      <c r="A204" s="32" t="s">
        <v>296</v>
      </c>
      <c r="B204" s="40" t="s">
        <v>38</v>
      </c>
      <c r="C204" s="40" t="s">
        <v>145</v>
      </c>
      <c r="D204" s="40" t="s">
        <v>671</v>
      </c>
      <c r="E204" s="27">
        <v>200</v>
      </c>
      <c r="F204" s="3">
        <v>102</v>
      </c>
      <c r="G204" s="4">
        <v>54.5</v>
      </c>
    </row>
    <row r="205" spans="1:7" ht="75" hidden="1" outlineLevel="1" x14ac:dyDescent="0.25">
      <c r="A205" s="32" t="s">
        <v>615</v>
      </c>
      <c r="B205" s="40" t="s">
        <v>38</v>
      </c>
      <c r="C205" s="40" t="s">
        <v>145</v>
      </c>
      <c r="D205" s="40" t="s">
        <v>722</v>
      </c>
      <c r="E205" s="27"/>
      <c r="F205" s="3">
        <f>F206+F207</f>
        <v>1119224.1000000001</v>
      </c>
      <c r="G205" s="3">
        <f>G206+G207</f>
        <v>1119224.1000000001</v>
      </c>
    </row>
    <row r="206" spans="1:7" ht="30" hidden="1" outlineLevel="1" x14ac:dyDescent="0.25">
      <c r="A206" s="39" t="s">
        <v>393</v>
      </c>
      <c r="B206" s="40" t="s">
        <v>38</v>
      </c>
      <c r="C206" s="40" t="s">
        <v>145</v>
      </c>
      <c r="D206" s="40" t="s">
        <v>722</v>
      </c>
      <c r="E206" s="27">
        <v>400</v>
      </c>
      <c r="F206" s="3">
        <v>99224.1</v>
      </c>
      <c r="G206" s="4">
        <v>99224.1</v>
      </c>
    </row>
    <row r="207" spans="1:7" hidden="1" outlineLevel="1" x14ac:dyDescent="0.25">
      <c r="A207" s="25" t="s">
        <v>46</v>
      </c>
      <c r="B207" s="40" t="s">
        <v>38</v>
      </c>
      <c r="C207" s="40" t="s">
        <v>145</v>
      </c>
      <c r="D207" s="40" t="s">
        <v>722</v>
      </c>
      <c r="E207" s="27">
        <v>800</v>
      </c>
      <c r="F207" s="3">
        <v>1020000</v>
      </c>
      <c r="G207" s="4">
        <v>1020000</v>
      </c>
    </row>
    <row r="208" spans="1:7" ht="75" hidden="1" outlineLevel="1" x14ac:dyDescent="0.25">
      <c r="A208" s="32" t="s">
        <v>680</v>
      </c>
      <c r="B208" s="40" t="s">
        <v>38</v>
      </c>
      <c r="C208" s="40" t="s">
        <v>145</v>
      </c>
      <c r="D208" s="40" t="s">
        <v>679</v>
      </c>
      <c r="E208" s="27"/>
      <c r="F208" s="3">
        <f>F209</f>
        <v>6000</v>
      </c>
      <c r="G208" s="4">
        <f>G209</f>
        <v>0</v>
      </c>
    </row>
    <row r="209" spans="1:7" ht="30" hidden="1" outlineLevel="1" x14ac:dyDescent="0.25">
      <c r="A209" s="39" t="s">
        <v>393</v>
      </c>
      <c r="B209" s="40" t="s">
        <v>38</v>
      </c>
      <c r="C209" s="40" t="s">
        <v>145</v>
      </c>
      <c r="D209" s="40" t="s">
        <v>679</v>
      </c>
      <c r="E209" s="27">
        <v>400</v>
      </c>
      <c r="F209" s="3">
        <v>6000</v>
      </c>
      <c r="G209" s="4">
        <v>0</v>
      </c>
    </row>
    <row r="210" spans="1:7" hidden="1" outlineLevel="1" x14ac:dyDescent="0.25">
      <c r="A210" s="32" t="s">
        <v>155</v>
      </c>
      <c r="B210" s="26" t="s">
        <v>38</v>
      </c>
      <c r="C210" s="26" t="s">
        <v>156</v>
      </c>
      <c r="D210" s="26"/>
      <c r="E210" s="27"/>
      <c r="F210" s="3">
        <f>F211+F223+F228</f>
        <v>116711.7</v>
      </c>
      <c r="G210" s="3">
        <f>G211+G223+G228</f>
        <v>114681.9</v>
      </c>
    </row>
    <row r="211" spans="1:7" ht="60" hidden="1" outlineLevel="1" x14ac:dyDescent="0.25">
      <c r="A211" s="38" t="s">
        <v>138</v>
      </c>
      <c r="B211" s="26" t="s">
        <v>38</v>
      </c>
      <c r="C211" s="26" t="s">
        <v>156</v>
      </c>
      <c r="D211" s="26" t="s">
        <v>139</v>
      </c>
      <c r="E211" s="27"/>
      <c r="F211" s="3">
        <f>F212</f>
        <v>18443.599999999999</v>
      </c>
      <c r="G211" s="3">
        <f>G212</f>
        <v>16449.900000000001</v>
      </c>
    </row>
    <row r="212" spans="1:7" ht="30" hidden="1" outlineLevel="1" x14ac:dyDescent="0.25">
      <c r="A212" s="38" t="s">
        <v>288</v>
      </c>
      <c r="B212" s="26" t="s">
        <v>38</v>
      </c>
      <c r="C212" s="26" t="s">
        <v>156</v>
      </c>
      <c r="D212" s="26" t="s">
        <v>289</v>
      </c>
      <c r="E212" s="27"/>
      <c r="F212" s="3">
        <f>F213+F220</f>
        <v>18443.599999999999</v>
      </c>
      <c r="G212" s="3">
        <f>G213+G220</f>
        <v>16449.900000000001</v>
      </c>
    </row>
    <row r="213" spans="1:7" ht="45" hidden="1" outlineLevel="1" x14ac:dyDescent="0.25">
      <c r="A213" s="38" t="s">
        <v>290</v>
      </c>
      <c r="B213" s="26" t="s">
        <v>38</v>
      </c>
      <c r="C213" s="26" t="s">
        <v>156</v>
      </c>
      <c r="D213" s="26" t="s">
        <v>291</v>
      </c>
      <c r="E213" s="27"/>
      <c r="F213" s="3">
        <f>F214+F216+F218</f>
        <v>5140</v>
      </c>
      <c r="G213" s="3">
        <f>G214+G216+G218</f>
        <v>3216.8</v>
      </c>
    </row>
    <row r="214" spans="1:7" hidden="1" outlineLevel="1" x14ac:dyDescent="0.25">
      <c r="A214" s="38" t="s">
        <v>657</v>
      </c>
      <c r="B214" s="26" t="s">
        <v>38</v>
      </c>
      <c r="C214" s="26" t="s">
        <v>156</v>
      </c>
      <c r="D214" s="26" t="s">
        <v>658</v>
      </c>
      <c r="E214" s="27"/>
      <c r="F214" s="3">
        <f>F215</f>
        <v>3216.8</v>
      </c>
      <c r="G214" s="4">
        <f>G215</f>
        <v>3216.8</v>
      </c>
    </row>
    <row r="215" spans="1:7" ht="30" hidden="1" outlineLevel="1" x14ac:dyDescent="0.25">
      <c r="A215" s="32" t="s">
        <v>296</v>
      </c>
      <c r="B215" s="26" t="s">
        <v>38</v>
      </c>
      <c r="C215" s="26" t="s">
        <v>156</v>
      </c>
      <c r="D215" s="26" t="s">
        <v>658</v>
      </c>
      <c r="E215" s="27">
        <v>200</v>
      </c>
      <c r="F215" s="3">
        <v>3216.8</v>
      </c>
      <c r="G215" s="4">
        <v>3216.8</v>
      </c>
    </row>
    <row r="216" spans="1:7" ht="72.75" hidden="1" customHeight="1" outlineLevel="1" x14ac:dyDescent="0.25">
      <c r="A216" s="32" t="s">
        <v>732</v>
      </c>
      <c r="B216" s="26" t="s">
        <v>38</v>
      </c>
      <c r="C216" s="26" t="s">
        <v>156</v>
      </c>
      <c r="D216" s="26" t="s">
        <v>703</v>
      </c>
      <c r="E216" s="27"/>
      <c r="F216" s="3">
        <f>F217</f>
        <v>0</v>
      </c>
      <c r="G216" s="4">
        <f>G217</f>
        <v>0</v>
      </c>
    </row>
    <row r="217" spans="1:7" ht="30" hidden="1" outlineLevel="1" x14ac:dyDescent="0.25">
      <c r="A217" s="32" t="s">
        <v>296</v>
      </c>
      <c r="B217" s="26" t="s">
        <v>38</v>
      </c>
      <c r="C217" s="26" t="s">
        <v>156</v>
      </c>
      <c r="D217" s="26" t="s">
        <v>703</v>
      </c>
      <c r="E217" s="27">
        <v>200</v>
      </c>
      <c r="F217" s="3">
        <v>0</v>
      </c>
      <c r="G217" s="4">
        <v>0</v>
      </c>
    </row>
    <row r="218" spans="1:7" ht="45" hidden="1" outlineLevel="1" x14ac:dyDescent="0.25">
      <c r="A218" s="32" t="s">
        <v>720</v>
      </c>
      <c r="B218" s="26" t="s">
        <v>38</v>
      </c>
      <c r="C218" s="26" t="s">
        <v>156</v>
      </c>
      <c r="D218" s="26" t="s">
        <v>721</v>
      </c>
      <c r="E218" s="27"/>
      <c r="F218" s="3">
        <f>F219</f>
        <v>1923.2</v>
      </c>
      <c r="G218" s="3">
        <f>G219</f>
        <v>0</v>
      </c>
    </row>
    <row r="219" spans="1:7" ht="30" hidden="1" outlineLevel="1" x14ac:dyDescent="0.25">
      <c r="A219" s="32" t="s">
        <v>296</v>
      </c>
      <c r="B219" s="26" t="s">
        <v>38</v>
      </c>
      <c r="C219" s="26" t="s">
        <v>156</v>
      </c>
      <c r="D219" s="26" t="s">
        <v>721</v>
      </c>
      <c r="E219" s="27">
        <v>200</v>
      </c>
      <c r="F219" s="3">
        <v>1923.2</v>
      </c>
      <c r="G219" s="4">
        <v>0</v>
      </c>
    </row>
    <row r="220" spans="1:7" ht="30" hidden="1" outlineLevel="1" x14ac:dyDescent="0.25">
      <c r="A220" s="23" t="s">
        <v>621</v>
      </c>
      <c r="B220" s="26" t="s">
        <v>38</v>
      </c>
      <c r="C220" s="26" t="s">
        <v>156</v>
      </c>
      <c r="D220" s="26" t="s">
        <v>622</v>
      </c>
      <c r="E220" s="27"/>
      <c r="F220" s="3">
        <f>F221</f>
        <v>13303.6</v>
      </c>
      <c r="G220" s="3">
        <f>G221</f>
        <v>13233.1</v>
      </c>
    </row>
    <row r="221" spans="1:7" ht="30" hidden="1" outlineLevel="1" x14ac:dyDescent="0.25">
      <c r="A221" s="23" t="s">
        <v>623</v>
      </c>
      <c r="B221" s="26" t="s">
        <v>38</v>
      </c>
      <c r="C221" s="26" t="s">
        <v>156</v>
      </c>
      <c r="D221" s="26" t="s">
        <v>624</v>
      </c>
      <c r="E221" s="27"/>
      <c r="F221" s="3">
        <f>F222</f>
        <v>13303.6</v>
      </c>
      <c r="G221" s="3">
        <f>G222</f>
        <v>13233.1</v>
      </c>
    </row>
    <row r="222" spans="1:7" ht="30" hidden="1" outlineLevel="1" x14ac:dyDescent="0.25">
      <c r="A222" s="23" t="s">
        <v>296</v>
      </c>
      <c r="B222" s="26" t="s">
        <v>38</v>
      </c>
      <c r="C222" s="26" t="s">
        <v>156</v>
      </c>
      <c r="D222" s="26" t="s">
        <v>624</v>
      </c>
      <c r="E222" s="27">
        <v>200</v>
      </c>
      <c r="F222" s="3">
        <v>13303.6</v>
      </c>
      <c r="G222" s="4">
        <v>13233.1</v>
      </c>
    </row>
    <row r="223" spans="1:7" ht="45" hidden="1" outlineLevel="1" x14ac:dyDescent="0.25">
      <c r="A223" s="21" t="s">
        <v>65</v>
      </c>
      <c r="B223" s="26" t="s">
        <v>38</v>
      </c>
      <c r="C223" s="26" t="s">
        <v>156</v>
      </c>
      <c r="D223" s="19" t="s">
        <v>66</v>
      </c>
      <c r="E223" s="27"/>
      <c r="F223" s="3">
        <f t="shared" ref="F223:G226" si="6">F224</f>
        <v>621.1</v>
      </c>
      <c r="G223" s="3">
        <f t="shared" si="6"/>
        <v>585</v>
      </c>
    </row>
    <row r="224" spans="1:7" ht="45" hidden="1" outlineLevel="1" x14ac:dyDescent="0.25">
      <c r="A224" s="21" t="s">
        <v>67</v>
      </c>
      <c r="B224" s="26" t="s">
        <v>38</v>
      </c>
      <c r="C224" s="26" t="s">
        <v>156</v>
      </c>
      <c r="D224" s="19" t="s">
        <v>68</v>
      </c>
      <c r="E224" s="27"/>
      <c r="F224" s="3">
        <f t="shared" si="6"/>
        <v>621.1</v>
      </c>
      <c r="G224" s="3">
        <f t="shared" si="6"/>
        <v>585</v>
      </c>
    </row>
    <row r="225" spans="1:7" ht="45" hidden="1" outlineLevel="1" x14ac:dyDescent="0.25">
      <c r="A225" s="38" t="s">
        <v>69</v>
      </c>
      <c r="B225" s="26" t="s">
        <v>38</v>
      </c>
      <c r="C225" s="26" t="s">
        <v>156</v>
      </c>
      <c r="D225" s="19" t="s">
        <v>70</v>
      </c>
      <c r="E225" s="27"/>
      <c r="F225" s="3">
        <f t="shared" si="6"/>
        <v>621.1</v>
      </c>
      <c r="G225" s="3">
        <f t="shared" si="6"/>
        <v>585</v>
      </c>
    </row>
    <row r="226" spans="1:7" ht="45" hidden="1" outlineLevel="1" x14ac:dyDescent="0.25">
      <c r="A226" s="32" t="s">
        <v>619</v>
      </c>
      <c r="B226" s="26" t="s">
        <v>38</v>
      </c>
      <c r="C226" s="26" t="s">
        <v>156</v>
      </c>
      <c r="D226" s="19" t="s">
        <v>620</v>
      </c>
      <c r="E226" s="27"/>
      <c r="F226" s="3">
        <f t="shared" si="6"/>
        <v>621.1</v>
      </c>
      <c r="G226" s="3">
        <f t="shared" si="6"/>
        <v>585</v>
      </c>
    </row>
    <row r="227" spans="1:7" ht="30" hidden="1" outlineLevel="1" x14ac:dyDescent="0.25">
      <c r="A227" s="23" t="s">
        <v>296</v>
      </c>
      <c r="B227" s="26" t="s">
        <v>38</v>
      </c>
      <c r="C227" s="26" t="s">
        <v>156</v>
      </c>
      <c r="D227" s="19" t="s">
        <v>620</v>
      </c>
      <c r="E227" s="27">
        <v>200</v>
      </c>
      <c r="F227" s="3">
        <v>621.1</v>
      </c>
      <c r="G227" s="4">
        <v>585</v>
      </c>
    </row>
    <row r="228" spans="1:7" ht="45" hidden="1" outlineLevel="1" x14ac:dyDescent="0.25">
      <c r="A228" s="23" t="s">
        <v>157</v>
      </c>
      <c r="B228" s="26" t="s">
        <v>38</v>
      </c>
      <c r="C228" s="26" t="s">
        <v>156</v>
      </c>
      <c r="D228" s="26" t="s">
        <v>158</v>
      </c>
      <c r="E228" s="27"/>
      <c r="F228" s="3">
        <f t="shared" ref="F228:G230" si="7">F229</f>
        <v>97647</v>
      </c>
      <c r="G228" s="3">
        <f t="shared" si="7"/>
        <v>97647</v>
      </c>
    </row>
    <row r="229" spans="1:7" ht="30" hidden="1" outlineLevel="1" x14ac:dyDescent="0.25">
      <c r="A229" s="23" t="s">
        <v>548</v>
      </c>
      <c r="B229" s="26" t="s">
        <v>38</v>
      </c>
      <c r="C229" s="26" t="s">
        <v>156</v>
      </c>
      <c r="D229" s="26" t="s">
        <v>159</v>
      </c>
      <c r="E229" s="27"/>
      <c r="F229" s="3">
        <f t="shared" si="7"/>
        <v>97647</v>
      </c>
      <c r="G229" s="3">
        <f t="shared" si="7"/>
        <v>97647</v>
      </c>
    </row>
    <row r="230" spans="1:7" ht="30" hidden="1" outlineLevel="1" x14ac:dyDescent="0.25">
      <c r="A230" s="23" t="s">
        <v>160</v>
      </c>
      <c r="B230" s="26" t="s">
        <v>38</v>
      </c>
      <c r="C230" s="26" t="s">
        <v>156</v>
      </c>
      <c r="D230" s="26" t="s">
        <v>161</v>
      </c>
      <c r="E230" s="27"/>
      <c r="F230" s="3">
        <f t="shared" si="7"/>
        <v>97647</v>
      </c>
      <c r="G230" s="3">
        <f t="shared" si="7"/>
        <v>97647</v>
      </c>
    </row>
    <row r="231" spans="1:7" ht="30" hidden="1" outlineLevel="1" x14ac:dyDescent="0.25">
      <c r="A231" s="23" t="s">
        <v>296</v>
      </c>
      <c r="B231" s="26" t="s">
        <v>38</v>
      </c>
      <c r="C231" s="26" t="s">
        <v>156</v>
      </c>
      <c r="D231" s="26" t="s">
        <v>161</v>
      </c>
      <c r="E231" s="27">
        <v>200</v>
      </c>
      <c r="F231" s="3">
        <v>97647</v>
      </c>
      <c r="G231" s="4">
        <v>97647</v>
      </c>
    </row>
    <row r="232" spans="1:7" ht="30" hidden="1" outlineLevel="1" x14ac:dyDescent="0.25">
      <c r="A232" s="32" t="s">
        <v>162</v>
      </c>
      <c r="B232" s="26" t="s">
        <v>38</v>
      </c>
      <c r="C232" s="26" t="s">
        <v>163</v>
      </c>
      <c r="D232" s="26"/>
      <c r="E232" s="27"/>
      <c r="F232" s="3">
        <f>F233</f>
        <v>115949.29999999999</v>
      </c>
      <c r="G232" s="3">
        <f>G233</f>
        <v>113989.7</v>
      </c>
    </row>
    <row r="233" spans="1:7" ht="60" hidden="1" outlineLevel="1" x14ac:dyDescent="0.25">
      <c r="A233" s="32" t="s">
        <v>164</v>
      </c>
      <c r="B233" s="26" t="s">
        <v>38</v>
      </c>
      <c r="C233" s="26" t="s">
        <v>163</v>
      </c>
      <c r="D233" s="26" t="s">
        <v>125</v>
      </c>
      <c r="E233" s="27"/>
      <c r="F233" s="3">
        <f>F234</f>
        <v>115949.29999999999</v>
      </c>
      <c r="G233" s="3">
        <f>G234</f>
        <v>113989.7</v>
      </c>
    </row>
    <row r="234" spans="1:7" ht="60" hidden="1" outlineLevel="1" x14ac:dyDescent="0.25">
      <c r="A234" s="32" t="s">
        <v>165</v>
      </c>
      <c r="B234" s="26" t="s">
        <v>38</v>
      </c>
      <c r="C234" s="26" t="s">
        <v>163</v>
      </c>
      <c r="D234" s="26" t="s">
        <v>166</v>
      </c>
      <c r="E234" s="27"/>
      <c r="F234" s="3">
        <f>+F235</f>
        <v>115949.29999999999</v>
      </c>
      <c r="G234" s="3">
        <f>+G235</f>
        <v>113989.7</v>
      </c>
    </row>
    <row r="235" spans="1:7" ht="45" hidden="1" outlineLevel="1" x14ac:dyDescent="0.25">
      <c r="A235" s="34" t="s">
        <v>167</v>
      </c>
      <c r="B235" s="26" t="s">
        <v>38</v>
      </c>
      <c r="C235" s="26" t="s">
        <v>163</v>
      </c>
      <c r="D235" s="26" t="s">
        <v>168</v>
      </c>
      <c r="E235" s="27"/>
      <c r="F235" s="3">
        <f>F236+F237+F238</f>
        <v>115949.29999999999</v>
      </c>
      <c r="G235" s="3">
        <f>G236+G237+G238</f>
        <v>113989.7</v>
      </c>
    </row>
    <row r="236" spans="1:7" ht="75" hidden="1" outlineLevel="1" x14ac:dyDescent="0.25">
      <c r="A236" s="34" t="s">
        <v>15</v>
      </c>
      <c r="B236" s="26" t="s">
        <v>38</v>
      </c>
      <c r="C236" s="26" t="s">
        <v>163</v>
      </c>
      <c r="D236" s="26" t="s">
        <v>168</v>
      </c>
      <c r="E236" s="27">
        <v>100</v>
      </c>
      <c r="F236" s="3">
        <v>75899.399999999994</v>
      </c>
      <c r="G236" s="4">
        <v>75376</v>
      </c>
    </row>
    <row r="237" spans="1:7" ht="30" hidden="1" outlineLevel="1" x14ac:dyDescent="0.25">
      <c r="A237" s="23" t="s">
        <v>296</v>
      </c>
      <c r="B237" s="26" t="s">
        <v>38</v>
      </c>
      <c r="C237" s="26" t="s">
        <v>163</v>
      </c>
      <c r="D237" s="26" t="s">
        <v>168</v>
      </c>
      <c r="E237" s="27">
        <v>200</v>
      </c>
      <c r="F237" s="3">
        <v>5019.7</v>
      </c>
      <c r="G237" s="4">
        <v>4842.8999999999996</v>
      </c>
    </row>
    <row r="238" spans="1:7" hidden="1" outlineLevel="1" x14ac:dyDescent="0.25">
      <c r="A238" s="25" t="s">
        <v>46</v>
      </c>
      <c r="B238" s="26" t="s">
        <v>38</v>
      </c>
      <c r="C238" s="26" t="s">
        <v>163</v>
      </c>
      <c r="D238" s="26" t="s">
        <v>168</v>
      </c>
      <c r="E238" s="27">
        <v>800</v>
      </c>
      <c r="F238" s="3">
        <v>35030.199999999997</v>
      </c>
      <c r="G238" s="4">
        <v>33770.800000000003</v>
      </c>
    </row>
    <row r="239" spans="1:7" hidden="1" outlineLevel="1" x14ac:dyDescent="0.25">
      <c r="A239" s="25" t="s">
        <v>169</v>
      </c>
      <c r="B239" s="19" t="s">
        <v>38</v>
      </c>
      <c r="C239" s="19" t="s">
        <v>170</v>
      </c>
      <c r="D239" s="19"/>
      <c r="E239" s="20"/>
      <c r="F239" s="3">
        <f>F240</f>
        <v>24576.799999999999</v>
      </c>
      <c r="G239" s="3">
        <f>G240</f>
        <v>24576.799999999999</v>
      </c>
    </row>
    <row r="240" spans="1:7" hidden="1" outlineLevel="1" x14ac:dyDescent="0.25">
      <c r="A240" s="23" t="s">
        <v>171</v>
      </c>
      <c r="B240" s="19" t="s">
        <v>38</v>
      </c>
      <c r="C240" s="19" t="s">
        <v>172</v>
      </c>
      <c r="D240" s="19"/>
      <c r="E240" s="19"/>
      <c r="F240" s="3">
        <f>F241</f>
        <v>24576.799999999999</v>
      </c>
      <c r="G240" s="3">
        <f>G241</f>
        <v>24576.799999999999</v>
      </c>
    </row>
    <row r="241" spans="1:7" ht="30" hidden="1" outlineLevel="1" x14ac:dyDescent="0.25">
      <c r="A241" s="23" t="s">
        <v>173</v>
      </c>
      <c r="B241" s="19" t="s">
        <v>38</v>
      </c>
      <c r="C241" s="19" t="s">
        <v>172</v>
      </c>
      <c r="D241" s="19" t="s">
        <v>174</v>
      </c>
      <c r="E241" s="19"/>
      <c r="F241" s="3">
        <f>F242+F249</f>
        <v>24576.799999999999</v>
      </c>
      <c r="G241" s="3">
        <f>G242+G249</f>
        <v>24576.799999999999</v>
      </c>
    </row>
    <row r="242" spans="1:7" ht="30" hidden="1" outlineLevel="1" x14ac:dyDescent="0.25">
      <c r="A242" s="23" t="s">
        <v>175</v>
      </c>
      <c r="B242" s="19" t="s">
        <v>38</v>
      </c>
      <c r="C242" s="19" t="s">
        <v>172</v>
      </c>
      <c r="D242" s="19" t="s">
        <v>176</v>
      </c>
      <c r="E242" s="20"/>
      <c r="F242" s="3">
        <f>F243+F245+F247</f>
        <v>3451.6</v>
      </c>
      <c r="G242" s="3">
        <f>G243+G245+G247</f>
        <v>3451.6</v>
      </c>
    </row>
    <row r="243" spans="1:7" ht="30" hidden="1" outlineLevel="1" x14ac:dyDescent="0.25">
      <c r="A243" s="23" t="s">
        <v>177</v>
      </c>
      <c r="B243" s="19" t="s">
        <v>38</v>
      </c>
      <c r="C243" s="19" t="s">
        <v>172</v>
      </c>
      <c r="D243" s="19" t="s">
        <v>178</v>
      </c>
      <c r="E243" s="20"/>
      <c r="F243" s="3">
        <f>F244</f>
        <v>2710.6</v>
      </c>
      <c r="G243" s="4">
        <f>G244</f>
        <v>2710.6</v>
      </c>
    </row>
    <row r="244" spans="1:7" ht="30" hidden="1" outlineLevel="1" x14ac:dyDescent="0.25">
      <c r="A244" s="23" t="s">
        <v>296</v>
      </c>
      <c r="B244" s="19" t="s">
        <v>38</v>
      </c>
      <c r="C244" s="19" t="s">
        <v>172</v>
      </c>
      <c r="D244" s="19" t="s">
        <v>178</v>
      </c>
      <c r="E244" s="20">
        <v>200</v>
      </c>
      <c r="F244" s="3">
        <v>2710.6</v>
      </c>
      <c r="G244" s="4">
        <v>2710.6</v>
      </c>
    </row>
    <row r="245" spans="1:7" ht="30" hidden="1" outlineLevel="1" x14ac:dyDescent="0.25">
      <c r="A245" s="34" t="s">
        <v>179</v>
      </c>
      <c r="B245" s="19" t="s">
        <v>38</v>
      </c>
      <c r="C245" s="19" t="s">
        <v>172</v>
      </c>
      <c r="D245" s="19" t="s">
        <v>180</v>
      </c>
      <c r="E245" s="20"/>
      <c r="F245" s="3">
        <f>F246</f>
        <v>441</v>
      </c>
      <c r="G245" s="4">
        <f>G246</f>
        <v>441</v>
      </c>
    </row>
    <row r="246" spans="1:7" hidden="1" outlineLevel="1" x14ac:dyDescent="0.25">
      <c r="A246" s="23" t="s">
        <v>22</v>
      </c>
      <c r="B246" s="19" t="s">
        <v>38</v>
      </c>
      <c r="C246" s="19" t="s">
        <v>172</v>
      </c>
      <c r="D246" s="19" t="s">
        <v>180</v>
      </c>
      <c r="E246" s="20">
        <v>300</v>
      </c>
      <c r="F246" s="3">
        <v>441</v>
      </c>
      <c r="G246" s="4">
        <v>441</v>
      </c>
    </row>
    <row r="247" spans="1:7" ht="45" hidden="1" outlineLevel="1" x14ac:dyDescent="0.25">
      <c r="A247" s="21" t="s">
        <v>651</v>
      </c>
      <c r="B247" s="19" t="s">
        <v>38</v>
      </c>
      <c r="C247" s="19" t="s">
        <v>172</v>
      </c>
      <c r="D247" s="19" t="s">
        <v>652</v>
      </c>
      <c r="E247" s="20"/>
      <c r="F247" s="3">
        <f>F248</f>
        <v>300</v>
      </c>
      <c r="G247" s="4">
        <f>G248</f>
        <v>300</v>
      </c>
    </row>
    <row r="248" spans="1:7" ht="30" hidden="1" outlineLevel="1" x14ac:dyDescent="0.25">
      <c r="A248" s="21" t="s">
        <v>123</v>
      </c>
      <c r="B248" s="19" t="s">
        <v>38</v>
      </c>
      <c r="C248" s="19" t="s">
        <v>172</v>
      </c>
      <c r="D248" s="19" t="s">
        <v>652</v>
      </c>
      <c r="E248" s="20">
        <v>600</v>
      </c>
      <c r="F248" s="3">
        <v>300</v>
      </c>
      <c r="G248" s="4">
        <v>300</v>
      </c>
    </row>
    <row r="249" spans="1:7" ht="30" hidden="1" outlineLevel="1" x14ac:dyDescent="0.25">
      <c r="A249" s="23" t="s">
        <v>181</v>
      </c>
      <c r="B249" s="19" t="s">
        <v>38</v>
      </c>
      <c r="C249" s="19" t="s">
        <v>172</v>
      </c>
      <c r="D249" s="19" t="s">
        <v>182</v>
      </c>
      <c r="E249" s="20"/>
      <c r="F249" s="3">
        <f>F250</f>
        <v>21125.200000000001</v>
      </c>
      <c r="G249" s="3">
        <f>G250</f>
        <v>21125.200000000001</v>
      </c>
    </row>
    <row r="250" spans="1:7" ht="45" hidden="1" outlineLevel="1" x14ac:dyDescent="0.25">
      <c r="A250" s="23" t="s">
        <v>167</v>
      </c>
      <c r="B250" s="19" t="s">
        <v>38</v>
      </c>
      <c r="C250" s="19" t="s">
        <v>172</v>
      </c>
      <c r="D250" s="19" t="s">
        <v>183</v>
      </c>
      <c r="E250" s="20"/>
      <c r="F250" s="3">
        <f>F251</f>
        <v>21125.200000000001</v>
      </c>
      <c r="G250" s="3">
        <f>G251</f>
        <v>21125.200000000001</v>
      </c>
    </row>
    <row r="251" spans="1:7" ht="30" hidden="1" outlineLevel="1" x14ac:dyDescent="0.25">
      <c r="A251" s="23" t="s">
        <v>123</v>
      </c>
      <c r="B251" s="19" t="s">
        <v>38</v>
      </c>
      <c r="C251" s="19" t="s">
        <v>172</v>
      </c>
      <c r="D251" s="19" t="s">
        <v>183</v>
      </c>
      <c r="E251" s="20">
        <v>600</v>
      </c>
      <c r="F251" s="3">
        <v>21125.200000000001</v>
      </c>
      <c r="G251" s="4">
        <v>21125.200000000001</v>
      </c>
    </row>
    <row r="252" spans="1:7" hidden="1" outlineLevel="1" x14ac:dyDescent="0.25">
      <c r="A252" s="23" t="s">
        <v>29</v>
      </c>
      <c r="B252" s="19" t="s">
        <v>38</v>
      </c>
      <c r="C252" s="19" t="s">
        <v>30</v>
      </c>
      <c r="D252" s="19"/>
      <c r="E252" s="20"/>
      <c r="F252" s="3">
        <f>F253+F257+F271</f>
        <v>21291.1</v>
      </c>
      <c r="G252" s="3">
        <f>G253+G257+G271</f>
        <v>20805.900000000001</v>
      </c>
    </row>
    <row r="253" spans="1:7" hidden="1" outlineLevel="1" x14ac:dyDescent="0.25">
      <c r="A253" s="23" t="s">
        <v>184</v>
      </c>
      <c r="B253" s="19" t="s">
        <v>38</v>
      </c>
      <c r="C253" s="19" t="s">
        <v>185</v>
      </c>
      <c r="D253" s="19"/>
      <c r="E253" s="20"/>
      <c r="F253" s="3">
        <f t="shared" ref="F253:G255" si="8">F254</f>
        <v>11106.5</v>
      </c>
      <c r="G253" s="3">
        <f t="shared" si="8"/>
        <v>11106.5</v>
      </c>
    </row>
    <row r="254" spans="1:7" hidden="1" outlineLevel="1" x14ac:dyDescent="0.25">
      <c r="A254" s="23" t="s">
        <v>11</v>
      </c>
      <c r="B254" s="19" t="s">
        <v>38</v>
      </c>
      <c r="C254" s="19" t="s">
        <v>185</v>
      </c>
      <c r="D254" s="19" t="s">
        <v>12</v>
      </c>
      <c r="E254" s="20"/>
      <c r="F254" s="3">
        <f t="shared" si="8"/>
        <v>11106.5</v>
      </c>
      <c r="G254" s="3">
        <f t="shared" si="8"/>
        <v>11106.5</v>
      </c>
    </row>
    <row r="255" spans="1:7" hidden="1" outlineLevel="1" x14ac:dyDescent="0.25">
      <c r="A255" s="23" t="s">
        <v>186</v>
      </c>
      <c r="B255" s="19" t="s">
        <v>38</v>
      </c>
      <c r="C255" s="19" t="s">
        <v>185</v>
      </c>
      <c r="D255" s="19" t="s">
        <v>187</v>
      </c>
      <c r="E255" s="20"/>
      <c r="F255" s="3">
        <f t="shared" si="8"/>
        <v>11106.5</v>
      </c>
      <c r="G255" s="3">
        <f t="shared" si="8"/>
        <v>11106.5</v>
      </c>
    </row>
    <row r="256" spans="1:7" hidden="1" outlineLevel="1" x14ac:dyDescent="0.25">
      <c r="A256" s="23" t="s">
        <v>22</v>
      </c>
      <c r="B256" s="19" t="s">
        <v>38</v>
      </c>
      <c r="C256" s="19" t="s">
        <v>185</v>
      </c>
      <c r="D256" s="19" t="s">
        <v>187</v>
      </c>
      <c r="E256" s="20">
        <v>300</v>
      </c>
      <c r="F256" s="3">
        <v>11106.5</v>
      </c>
      <c r="G256" s="4">
        <v>11106.5</v>
      </c>
    </row>
    <row r="257" spans="1:7" hidden="1" outlineLevel="1" x14ac:dyDescent="0.25">
      <c r="A257" s="23" t="s">
        <v>31</v>
      </c>
      <c r="B257" s="19" t="s">
        <v>38</v>
      </c>
      <c r="C257" s="19" t="s">
        <v>32</v>
      </c>
      <c r="D257" s="19"/>
      <c r="E257" s="20"/>
      <c r="F257" s="3">
        <f>F258</f>
        <v>9581.6999999999989</v>
      </c>
      <c r="G257" s="4">
        <f>G258</f>
        <v>9502.7000000000007</v>
      </c>
    </row>
    <row r="258" spans="1:7" hidden="1" outlineLevel="1" x14ac:dyDescent="0.25">
      <c r="A258" s="23" t="s">
        <v>11</v>
      </c>
      <c r="B258" s="19" t="s">
        <v>38</v>
      </c>
      <c r="C258" s="19" t="s">
        <v>32</v>
      </c>
      <c r="D258" s="19" t="s">
        <v>12</v>
      </c>
      <c r="E258" s="20"/>
      <c r="F258" s="3">
        <f>F259+F261+F263+F265+F267+F269</f>
        <v>9581.6999999999989</v>
      </c>
      <c r="G258" s="3">
        <f>G259+G261+G263+G265+G267+G269</f>
        <v>9502.7000000000007</v>
      </c>
    </row>
    <row r="259" spans="1:7" ht="30" hidden="1" outlineLevel="1" x14ac:dyDescent="0.25">
      <c r="A259" s="23" t="s">
        <v>188</v>
      </c>
      <c r="B259" s="19" t="s">
        <v>38</v>
      </c>
      <c r="C259" s="19" t="s">
        <v>32</v>
      </c>
      <c r="D259" s="19" t="s">
        <v>189</v>
      </c>
      <c r="E259" s="20"/>
      <c r="F259" s="3">
        <f>F260</f>
        <v>2383.5</v>
      </c>
      <c r="G259" s="4">
        <f>G260</f>
        <v>2383.5</v>
      </c>
    </row>
    <row r="260" spans="1:7" hidden="1" outlineLevel="1" x14ac:dyDescent="0.25">
      <c r="A260" s="23" t="s">
        <v>22</v>
      </c>
      <c r="B260" s="19" t="s">
        <v>38</v>
      </c>
      <c r="C260" s="19" t="s">
        <v>32</v>
      </c>
      <c r="D260" s="19" t="s">
        <v>189</v>
      </c>
      <c r="E260" s="20">
        <v>300</v>
      </c>
      <c r="F260" s="3">
        <v>2383.5</v>
      </c>
      <c r="G260" s="4">
        <v>2383.5</v>
      </c>
    </row>
    <row r="261" spans="1:7" ht="45" hidden="1" outlineLevel="1" x14ac:dyDescent="0.25">
      <c r="A261" s="23" t="s">
        <v>190</v>
      </c>
      <c r="B261" s="19" t="s">
        <v>38</v>
      </c>
      <c r="C261" s="19" t="s">
        <v>32</v>
      </c>
      <c r="D261" s="19" t="s">
        <v>191</v>
      </c>
      <c r="E261" s="20"/>
      <c r="F261" s="3">
        <f>F262</f>
        <v>1890.8</v>
      </c>
      <c r="G261" s="4">
        <f>G262</f>
        <v>1862.1</v>
      </c>
    </row>
    <row r="262" spans="1:7" hidden="1" outlineLevel="1" x14ac:dyDescent="0.25">
      <c r="A262" s="23" t="s">
        <v>22</v>
      </c>
      <c r="B262" s="19" t="s">
        <v>38</v>
      </c>
      <c r="C262" s="19" t="s">
        <v>32</v>
      </c>
      <c r="D262" s="19" t="s">
        <v>191</v>
      </c>
      <c r="E262" s="20">
        <v>300</v>
      </c>
      <c r="F262" s="3">
        <v>1890.8</v>
      </c>
      <c r="G262" s="4">
        <v>1862.1</v>
      </c>
    </row>
    <row r="263" spans="1:7" hidden="1" outlineLevel="1" x14ac:dyDescent="0.25">
      <c r="A263" s="23" t="s">
        <v>192</v>
      </c>
      <c r="B263" s="19" t="s">
        <v>38</v>
      </c>
      <c r="C263" s="19" t="s">
        <v>32</v>
      </c>
      <c r="D263" s="19" t="s">
        <v>193</v>
      </c>
      <c r="E263" s="20"/>
      <c r="F263" s="3">
        <f>F264</f>
        <v>355</v>
      </c>
      <c r="G263" s="4">
        <f>G264</f>
        <v>318.2</v>
      </c>
    </row>
    <row r="264" spans="1:7" ht="30" hidden="1" outlineLevel="1" x14ac:dyDescent="0.25">
      <c r="A264" s="23" t="s">
        <v>123</v>
      </c>
      <c r="B264" s="19" t="s">
        <v>38</v>
      </c>
      <c r="C264" s="19" t="s">
        <v>32</v>
      </c>
      <c r="D264" s="19" t="s">
        <v>193</v>
      </c>
      <c r="E264" s="20">
        <v>600</v>
      </c>
      <c r="F264" s="3">
        <v>355</v>
      </c>
      <c r="G264" s="4">
        <v>318.2</v>
      </c>
    </row>
    <row r="265" spans="1:7" hidden="1" outlineLevel="1" x14ac:dyDescent="0.25">
      <c r="A265" s="23" t="s">
        <v>194</v>
      </c>
      <c r="B265" s="19" t="s">
        <v>38</v>
      </c>
      <c r="C265" s="19" t="s">
        <v>32</v>
      </c>
      <c r="D265" s="19" t="s">
        <v>195</v>
      </c>
      <c r="E265" s="20"/>
      <c r="F265" s="3">
        <f>F266</f>
        <v>4500</v>
      </c>
      <c r="G265" s="4">
        <f>G266</f>
        <v>4488.8999999999996</v>
      </c>
    </row>
    <row r="266" spans="1:7" ht="30" hidden="1" outlineLevel="1" x14ac:dyDescent="0.25">
      <c r="A266" s="23" t="s">
        <v>123</v>
      </c>
      <c r="B266" s="19" t="s">
        <v>38</v>
      </c>
      <c r="C266" s="19" t="s">
        <v>32</v>
      </c>
      <c r="D266" s="19" t="s">
        <v>195</v>
      </c>
      <c r="E266" s="20">
        <v>600</v>
      </c>
      <c r="F266" s="3">
        <v>4500</v>
      </c>
      <c r="G266" s="4">
        <v>4488.8999999999996</v>
      </c>
    </row>
    <row r="267" spans="1:7" ht="75" hidden="1" outlineLevel="1" x14ac:dyDescent="0.25">
      <c r="A267" s="23" t="s">
        <v>196</v>
      </c>
      <c r="B267" s="19" t="s">
        <v>38</v>
      </c>
      <c r="C267" s="19" t="s">
        <v>32</v>
      </c>
      <c r="D267" s="19" t="s">
        <v>197</v>
      </c>
      <c r="E267" s="20"/>
      <c r="F267" s="3">
        <f>F268</f>
        <v>2.4</v>
      </c>
      <c r="G267" s="4">
        <f>G268</f>
        <v>0</v>
      </c>
    </row>
    <row r="268" spans="1:7" hidden="1" outlineLevel="1" x14ac:dyDescent="0.25">
      <c r="A268" s="25" t="s">
        <v>46</v>
      </c>
      <c r="B268" s="19" t="s">
        <v>38</v>
      </c>
      <c r="C268" s="19" t="s">
        <v>32</v>
      </c>
      <c r="D268" s="19" t="s">
        <v>197</v>
      </c>
      <c r="E268" s="20">
        <v>800</v>
      </c>
      <c r="F268" s="3">
        <v>2.4</v>
      </c>
      <c r="G268" s="4">
        <v>0</v>
      </c>
    </row>
    <row r="269" spans="1:7" ht="34.5" hidden="1" customHeight="1" outlineLevel="1" x14ac:dyDescent="0.25">
      <c r="A269" s="42" t="s">
        <v>723</v>
      </c>
      <c r="B269" s="29" t="s">
        <v>38</v>
      </c>
      <c r="C269" s="29" t="s">
        <v>32</v>
      </c>
      <c r="D269" s="29" t="s">
        <v>724</v>
      </c>
      <c r="E269" s="43"/>
      <c r="F269" s="3">
        <f>F270</f>
        <v>450</v>
      </c>
      <c r="G269" s="4">
        <f>G270</f>
        <v>450</v>
      </c>
    </row>
    <row r="270" spans="1:7" hidden="1" outlineLevel="1" x14ac:dyDescent="0.25">
      <c r="A270" s="28" t="s">
        <v>22</v>
      </c>
      <c r="B270" s="29" t="s">
        <v>38</v>
      </c>
      <c r="C270" s="29" t="s">
        <v>32</v>
      </c>
      <c r="D270" s="29" t="s">
        <v>724</v>
      </c>
      <c r="E270" s="43">
        <v>300</v>
      </c>
      <c r="F270" s="3">
        <v>450</v>
      </c>
      <c r="G270" s="4">
        <v>450</v>
      </c>
    </row>
    <row r="271" spans="1:7" hidden="1" outlineLevel="1" x14ac:dyDescent="0.25">
      <c r="A271" s="32" t="s">
        <v>198</v>
      </c>
      <c r="B271" s="26" t="s">
        <v>38</v>
      </c>
      <c r="C271" s="26" t="s">
        <v>199</v>
      </c>
      <c r="D271" s="26"/>
      <c r="E271" s="26"/>
      <c r="F271" s="3">
        <f t="shared" ref="F271:G275" si="9">F272</f>
        <v>602.9</v>
      </c>
      <c r="G271" s="3">
        <f t="shared" si="9"/>
        <v>196.7</v>
      </c>
    </row>
    <row r="272" spans="1:7" ht="30" hidden="1" outlineLevel="1" x14ac:dyDescent="0.25">
      <c r="A272" s="32" t="s">
        <v>200</v>
      </c>
      <c r="B272" s="26" t="s">
        <v>38</v>
      </c>
      <c r="C272" s="26" t="s">
        <v>199</v>
      </c>
      <c r="D272" s="26" t="s">
        <v>201</v>
      </c>
      <c r="E272" s="26"/>
      <c r="F272" s="3">
        <f t="shared" si="9"/>
        <v>602.9</v>
      </c>
      <c r="G272" s="3">
        <f t="shared" si="9"/>
        <v>196.7</v>
      </c>
    </row>
    <row r="273" spans="1:7" ht="60" hidden="1" outlineLevel="1" x14ac:dyDescent="0.25">
      <c r="A273" s="23" t="s">
        <v>202</v>
      </c>
      <c r="B273" s="26" t="s">
        <v>38</v>
      </c>
      <c r="C273" s="26" t="s">
        <v>199</v>
      </c>
      <c r="D273" s="19" t="s">
        <v>203</v>
      </c>
      <c r="E273" s="26"/>
      <c r="F273" s="3">
        <f t="shared" si="9"/>
        <v>602.9</v>
      </c>
      <c r="G273" s="3">
        <f t="shared" si="9"/>
        <v>196.7</v>
      </c>
    </row>
    <row r="274" spans="1:7" ht="60" hidden="1" outlineLevel="1" x14ac:dyDescent="0.25">
      <c r="A274" s="25" t="s">
        <v>204</v>
      </c>
      <c r="B274" s="26" t="s">
        <v>38</v>
      </c>
      <c r="C274" s="26" t="s">
        <v>199</v>
      </c>
      <c r="D274" s="19" t="s">
        <v>205</v>
      </c>
      <c r="E274" s="26"/>
      <c r="F274" s="3">
        <f t="shared" si="9"/>
        <v>602.9</v>
      </c>
      <c r="G274" s="3">
        <f t="shared" si="9"/>
        <v>196.7</v>
      </c>
    </row>
    <row r="275" spans="1:7" ht="90" hidden="1" outlineLevel="1" x14ac:dyDescent="0.25">
      <c r="A275" s="33" t="s">
        <v>580</v>
      </c>
      <c r="B275" s="19" t="s">
        <v>38</v>
      </c>
      <c r="C275" s="19" t="s">
        <v>199</v>
      </c>
      <c r="D275" s="10" t="s">
        <v>206</v>
      </c>
      <c r="E275" s="20"/>
      <c r="F275" s="3">
        <f t="shared" si="9"/>
        <v>602.9</v>
      </c>
      <c r="G275" s="4">
        <f t="shared" si="9"/>
        <v>196.7</v>
      </c>
    </row>
    <row r="276" spans="1:7" hidden="1" outlineLevel="1" x14ac:dyDescent="0.25">
      <c r="A276" s="23" t="s">
        <v>22</v>
      </c>
      <c r="B276" s="19" t="s">
        <v>38</v>
      </c>
      <c r="C276" s="19" t="s">
        <v>199</v>
      </c>
      <c r="D276" s="10" t="s">
        <v>206</v>
      </c>
      <c r="E276" s="20">
        <v>300</v>
      </c>
      <c r="F276" s="3">
        <v>602.9</v>
      </c>
      <c r="G276" s="4">
        <v>196.7</v>
      </c>
    </row>
    <row r="277" spans="1:7" hidden="1" outlineLevel="1" x14ac:dyDescent="0.25">
      <c r="A277" s="23" t="s">
        <v>207</v>
      </c>
      <c r="B277" s="19" t="s">
        <v>38</v>
      </c>
      <c r="C277" s="19" t="s">
        <v>208</v>
      </c>
      <c r="D277" s="19"/>
      <c r="E277" s="20"/>
      <c r="F277" s="3">
        <f>F278+F285+F309</f>
        <v>97360</v>
      </c>
      <c r="G277" s="3">
        <f>G278+G285+G309</f>
        <v>97359.8</v>
      </c>
    </row>
    <row r="278" spans="1:7" hidden="1" outlineLevel="1" x14ac:dyDescent="0.25">
      <c r="A278" s="23" t="s">
        <v>209</v>
      </c>
      <c r="B278" s="19" t="s">
        <v>38</v>
      </c>
      <c r="C278" s="19" t="s">
        <v>210</v>
      </c>
      <c r="D278" s="19"/>
      <c r="E278" s="20"/>
      <c r="F278" s="3">
        <f>F279</f>
        <v>41842.300000000003</v>
      </c>
      <c r="G278" s="3">
        <f>G279</f>
        <v>41842.300000000003</v>
      </c>
    </row>
    <row r="279" spans="1:7" ht="30" hidden="1" outlineLevel="1" x14ac:dyDescent="0.25">
      <c r="A279" s="23" t="s">
        <v>211</v>
      </c>
      <c r="B279" s="19" t="s">
        <v>38</v>
      </c>
      <c r="C279" s="19" t="s">
        <v>210</v>
      </c>
      <c r="D279" s="19" t="s">
        <v>212</v>
      </c>
      <c r="E279" s="20"/>
      <c r="F279" s="3">
        <f>F280</f>
        <v>41842.300000000003</v>
      </c>
      <c r="G279" s="3">
        <f>G280</f>
        <v>41842.300000000003</v>
      </c>
    </row>
    <row r="280" spans="1:7" ht="45" hidden="1" outlineLevel="1" x14ac:dyDescent="0.25">
      <c r="A280" s="23" t="s">
        <v>213</v>
      </c>
      <c r="B280" s="19" t="s">
        <v>38</v>
      </c>
      <c r="C280" s="19" t="s">
        <v>210</v>
      </c>
      <c r="D280" s="19" t="s">
        <v>214</v>
      </c>
      <c r="E280" s="20"/>
      <c r="F280" s="3">
        <f>F281+F283</f>
        <v>41842.300000000003</v>
      </c>
      <c r="G280" s="3">
        <f>G281+G283</f>
        <v>41842.300000000003</v>
      </c>
    </row>
    <row r="281" spans="1:7" ht="45" hidden="1" outlineLevel="1" x14ac:dyDescent="0.25">
      <c r="A281" s="23" t="s">
        <v>167</v>
      </c>
      <c r="B281" s="19" t="s">
        <v>38</v>
      </c>
      <c r="C281" s="19" t="s">
        <v>210</v>
      </c>
      <c r="D281" s="19" t="s">
        <v>215</v>
      </c>
      <c r="E281" s="20"/>
      <c r="F281" s="3">
        <f>F282</f>
        <v>37145.800000000003</v>
      </c>
      <c r="G281" s="4">
        <f>G282</f>
        <v>37145.800000000003</v>
      </c>
    </row>
    <row r="282" spans="1:7" ht="30" hidden="1" outlineLevel="1" x14ac:dyDescent="0.25">
      <c r="A282" s="23" t="s">
        <v>123</v>
      </c>
      <c r="B282" s="19" t="s">
        <v>38</v>
      </c>
      <c r="C282" s="19" t="s">
        <v>210</v>
      </c>
      <c r="D282" s="19" t="s">
        <v>215</v>
      </c>
      <c r="E282" s="20">
        <v>600</v>
      </c>
      <c r="F282" s="3">
        <v>37145.800000000003</v>
      </c>
      <c r="G282" s="4">
        <v>37145.800000000003</v>
      </c>
    </row>
    <row r="283" spans="1:7" ht="30" hidden="1" outlineLevel="1" x14ac:dyDescent="0.25">
      <c r="A283" s="23" t="s">
        <v>216</v>
      </c>
      <c r="B283" s="19" t="s">
        <v>38</v>
      </c>
      <c r="C283" s="19" t="s">
        <v>210</v>
      </c>
      <c r="D283" s="19" t="s">
        <v>217</v>
      </c>
      <c r="E283" s="20"/>
      <c r="F283" s="3">
        <f>F284</f>
        <v>4696.5</v>
      </c>
      <c r="G283" s="4">
        <f>G284</f>
        <v>4696.5</v>
      </c>
    </row>
    <row r="284" spans="1:7" ht="30" hidden="1" outlineLevel="1" x14ac:dyDescent="0.25">
      <c r="A284" s="23" t="s">
        <v>123</v>
      </c>
      <c r="B284" s="19" t="s">
        <v>38</v>
      </c>
      <c r="C284" s="19" t="s">
        <v>210</v>
      </c>
      <c r="D284" s="19" t="s">
        <v>217</v>
      </c>
      <c r="E284" s="20">
        <v>600</v>
      </c>
      <c r="F284" s="3">
        <v>4696.5</v>
      </c>
      <c r="G284" s="4">
        <v>4696.5</v>
      </c>
    </row>
    <row r="285" spans="1:7" hidden="1" outlineLevel="1" x14ac:dyDescent="0.25">
      <c r="A285" s="23" t="s">
        <v>218</v>
      </c>
      <c r="B285" s="19" t="s">
        <v>38</v>
      </c>
      <c r="C285" s="19" t="s">
        <v>219</v>
      </c>
      <c r="D285" s="19"/>
      <c r="E285" s="20"/>
      <c r="F285" s="3">
        <f>F286</f>
        <v>28550.199999999997</v>
      </c>
      <c r="G285" s="3">
        <f>G286</f>
        <v>28550</v>
      </c>
    </row>
    <row r="286" spans="1:7" ht="30" hidden="1" outlineLevel="1" x14ac:dyDescent="0.25">
      <c r="A286" s="23" t="s">
        <v>220</v>
      </c>
      <c r="B286" s="19" t="s">
        <v>38</v>
      </c>
      <c r="C286" s="19" t="s">
        <v>219</v>
      </c>
      <c r="D286" s="19" t="s">
        <v>212</v>
      </c>
      <c r="E286" s="20"/>
      <c r="F286" s="3">
        <f>F287+F290+F295</f>
        <v>28550.199999999997</v>
      </c>
      <c r="G286" s="3">
        <f>G287+G290+G295</f>
        <v>28550</v>
      </c>
    </row>
    <row r="287" spans="1:7" ht="45" hidden="1" outlineLevel="1" x14ac:dyDescent="0.25">
      <c r="A287" s="23" t="s">
        <v>213</v>
      </c>
      <c r="B287" s="19" t="s">
        <v>38</v>
      </c>
      <c r="C287" s="19" t="s">
        <v>219</v>
      </c>
      <c r="D287" s="19" t="s">
        <v>214</v>
      </c>
      <c r="E287" s="20"/>
      <c r="F287" s="7">
        <f>F288</f>
        <v>0</v>
      </c>
      <c r="G287" s="4">
        <f>G288</f>
        <v>0</v>
      </c>
    </row>
    <row r="288" spans="1:7" ht="30" hidden="1" outlineLevel="1" x14ac:dyDescent="0.25">
      <c r="A288" s="23" t="s">
        <v>626</v>
      </c>
      <c r="B288" s="19" t="s">
        <v>38</v>
      </c>
      <c r="C288" s="19" t="s">
        <v>219</v>
      </c>
      <c r="D288" s="19" t="s">
        <v>625</v>
      </c>
      <c r="E288" s="20"/>
      <c r="F288" s="7">
        <f>F289</f>
        <v>0</v>
      </c>
      <c r="G288" s="4">
        <f>G289</f>
        <v>0</v>
      </c>
    </row>
    <row r="289" spans="1:7" ht="30" hidden="1" outlineLevel="1" x14ac:dyDescent="0.25">
      <c r="A289" s="23" t="s">
        <v>123</v>
      </c>
      <c r="B289" s="19" t="s">
        <v>38</v>
      </c>
      <c r="C289" s="19" t="s">
        <v>219</v>
      </c>
      <c r="D289" s="19" t="s">
        <v>625</v>
      </c>
      <c r="E289" s="20">
        <v>600</v>
      </c>
      <c r="F289" s="3">
        <v>0</v>
      </c>
      <c r="G289" s="4">
        <v>0</v>
      </c>
    </row>
    <row r="290" spans="1:7" ht="45" hidden="1" outlineLevel="1" x14ac:dyDescent="0.25">
      <c r="A290" s="23" t="s">
        <v>221</v>
      </c>
      <c r="B290" s="19" t="s">
        <v>38</v>
      </c>
      <c r="C290" s="19" t="s">
        <v>219</v>
      </c>
      <c r="D290" s="19" t="s">
        <v>222</v>
      </c>
      <c r="E290" s="20"/>
      <c r="F290" s="3">
        <f>F291+F293</f>
        <v>17941.7</v>
      </c>
      <c r="G290" s="3">
        <f>G291+G293</f>
        <v>17941.7</v>
      </c>
    </row>
    <row r="291" spans="1:7" ht="45" hidden="1" outlineLevel="1" x14ac:dyDescent="0.25">
      <c r="A291" s="23" t="s">
        <v>223</v>
      </c>
      <c r="B291" s="19" t="s">
        <v>38</v>
      </c>
      <c r="C291" s="19" t="s">
        <v>219</v>
      </c>
      <c r="D291" s="19" t="s">
        <v>224</v>
      </c>
      <c r="E291" s="20"/>
      <c r="F291" s="3">
        <f>F292</f>
        <v>299.8</v>
      </c>
      <c r="G291" s="4">
        <f>G292</f>
        <v>299.8</v>
      </c>
    </row>
    <row r="292" spans="1:7" ht="30" hidden="1" outlineLevel="1" x14ac:dyDescent="0.25">
      <c r="A292" s="23" t="s">
        <v>296</v>
      </c>
      <c r="B292" s="19" t="s">
        <v>38</v>
      </c>
      <c r="C292" s="19" t="s">
        <v>219</v>
      </c>
      <c r="D292" s="19" t="s">
        <v>224</v>
      </c>
      <c r="E292" s="20">
        <v>200</v>
      </c>
      <c r="F292" s="3">
        <v>299.8</v>
      </c>
      <c r="G292" s="4">
        <v>299.8</v>
      </c>
    </row>
    <row r="293" spans="1:7" ht="45" hidden="1" outlineLevel="1" x14ac:dyDescent="0.25">
      <c r="A293" s="23" t="s">
        <v>629</v>
      </c>
      <c r="B293" s="19" t="s">
        <v>38</v>
      </c>
      <c r="C293" s="19" t="s">
        <v>219</v>
      </c>
      <c r="D293" s="19" t="s">
        <v>630</v>
      </c>
      <c r="E293" s="20"/>
      <c r="F293" s="3">
        <f>F294</f>
        <v>17641.900000000001</v>
      </c>
      <c r="G293" s="4">
        <f>G294</f>
        <v>17641.900000000001</v>
      </c>
    </row>
    <row r="294" spans="1:7" ht="30" hidden="1" outlineLevel="1" x14ac:dyDescent="0.25">
      <c r="A294" s="23" t="s">
        <v>123</v>
      </c>
      <c r="B294" s="19" t="s">
        <v>38</v>
      </c>
      <c r="C294" s="19" t="s">
        <v>219</v>
      </c>
      <c r="D294" s="19" t="s">
        <v>630</v>
      </c>
      <c r="E294" s="20">
        <v>600</v>
      </c>
      <c r="F294" s="3">
        <v>17641.900000000001</v>
      </c>
      <c r="G294" s="4">
        <v>17641.900000000001</v>
      </c>
    </row>
    <row r="295" spans="1:7" ht="45" hidden="1" outlineLevel="1" x14ac:dyDescent="0.25">
      <c r="A295" s="25" t="s">
        <v>225</v>
      </c>
      <c r="B295" s="19" t="s">
        <v>38</v>
      </c>
      <c r="C295" s="19" t="s">
        <v>219</v>
      </c>
      <c r="D295" s="19" t="s">
        <v>226</v>
      </c>
      <c r="E295" s="20"/>
      <c r="F295" s="3">
        <f>F296+F299+F301+F304</f>
        <v>10608.499999999998</v>
      </c>
      <c r="G295" s="3">
        <f>G296+G299+G301+G304</f>
        <v>10608.3</v>
      </c>
    </row>
    <row r="296" spans="1:7" ht="30" hidden="1" outlineLevel="1" x14ac:dyDescent="0.25">
      <c r="A296" s="23" t="s">
        <v>227</v>
      </c>
      <c r="B296" s="19" t="s">
        <v>38</v>
      </c>
      <c r="C296" s="19" t="s">
        <v>219</v>
      </c>
      <c r="D296" s="19" t="s">
        <v>228</v>
      </c>
      <c r="E296" s="20"/>
      <c r="F296" s="3">
        <f>F297+F298</f>
        <v>7550.0999999999995</v>
      </c>
      <c r="G296" s="3">
        <f>G297+G298</f>
        <v>7549.9</v>
      </c>
    </row>
    <row r="297" spans="1:7" ht="75" hidden="1" outlineLevel="1" x14ac:dyDescent="0.25">
      <c r="A297" s="23" t="s">
        <v>15</v>
      </c>
      <c r="B297" s="19" t="s">
        <v>38</v>
      </c>
      <c r="C297" s="19" t="s">
        <v>219</v>
      </c>
      <c r="D297" s="19" t="s">
        <v>228</v>
      </c>
      <c r="E297" s="20">
        <v>100</v>
      </c>
      <c r="F297" s="3">
        <v>2356.6999999999998</v>
      </c>
      <c r="G297" s="4">
        <v>2356.6999999999998</v>
      </c>
    </row>
    <row r="298" spans="1:7" ht="30" hidden="1" outlineLevel="1" x14ac:dyDescent="0.25">
      <c r="A298" s="23" t="s">
        <v>296</v>
      </c>
      <c r="B298" s="19" t="s">
        <v>38</v>
      </c>
      <c r="C298" s="19" t="s">
        <v>219</v>
      </c>
      <c r="D298" s="19" t="s">
        <v>228</v>
      </c>
      <c r="E298" s="20">
        <v>200</v>
      </c>
      <c r="F298" s="3">
        <v>5193.3999999999996</v>
      </c>
      <c r="G298" s="4">
        <v>5193.2</v>
      </c>
    </row>
    <row r="299" spans="1:7" ht="45" hidden="1" outlineLevel="1" x14ac:dyDescent="0.25">
      <c r="A299" s="34" t="s">
        <v>229</v>
      </c>
      <c r="B299" s="19" t="s">
        <v>38</v>
      </c>
      <c r="C299" s="19" t="s">
        <v>219</v>
      </c>
      <c r="D299" s="19" t="s">
        <v>230</v>
      </c>
      <c r="E299" s="20"/>
      <c r="F299" s="3">
        <f>F300</f>
        <v>1306.5999999999999</v>
      </c>
      <c r="G299" s="4">
        <f>G300</f>
        <v>1306.5999999999999</v>
      </c>
    </row>
    <row r="300" spans="1:7" ht="30" hidden="1" outlineLevel="1" x14ac:dyDescent="0.25">
      <c r="A300" s="23" t="s">
        <v>296</v>
      </c>
      <c r="B300" s="19" t="s">
        <v>38</v>
      </c>
      <c r="C300" s="19" t="s">
        <v>219</v>
      </c>
      <c r="D300" s="19" t="s">
        <v>230</v>
      </c>
      <c r="E300" s="27">
        <v>200</v>
      </c>
      <c r="F300" s="3">
        <v>1306.5999999999999</v>
      </c>
      <c r="G300" s="4">
        <v>1306.5999999999999</v>
      </c>
    </row>
    <row r="301" spans="1:7" hidden="1" outlineLevel="1" x14ac:dyDescent="0.25">
      <c r="A301" s="34" t="s">
        <v>231</v>
      </c>
      <c r="B301" s="19" t="s">
        <v>38</v>
      </c>
      <c r="C301" s="19" t="s">
        <v>219</v>
      </c>
      <c r="D301" s="19" t="s">
        <v>232</v>
      </c>
      <c r="E301" s="27"/>
      <c r="F301" s="3">
        <f>F302+F303</f>
        <v>1516.8</v>
      </c>
      <c r="G301" s="3">
        <f>G302+G303</f>
        <v>1516.8</v>
      </c>
    </row>
    <row r="302" spans="1:7" hidden="1" outlineLevel="1" x14ac:dyDescent="0.25">
      <c r="A302" s="32" t="s">
        <v>22</v>
      </c>
      <c r="B302" s="19" t="s">
        <v>38</v>
      </c>
      <c r="C302" s="19" t="s">
        <v>219</v>
      </c>
      <c r="D302" s="19" t="s">
        <v>232</v>
      </c>
      <c r="E302" s="27">
        <v>300</v>
      </c>
      <c r="F302" s="3">
        <v>930.5</v>
      </c>
      <c r="G302" s="4">
        <v>930.5</v>
      </c>
    </row>
    <row r="303" spans="1:7" ht="30" hidden="1" outlineLevel="1" x14ac:dyDescent="0.25">
      <c r="A303" s="23" t="s">
        <v>123</v>
      </c>
      <c r="B303" s="19" t="s">
        <v>38</v>
      </c>
      <c r="C303" s="19" t="s">
        <v>219</v>
      </c>
      <c r="D303" s="19" t="s">
        <v>232</v>
      </c>
      <c r="E303" s="27">
        <v>600</v>
      </c>
      <c r="F303" s="3">
        <v>586.29999999999995</v>
      </c>
      <c r="G303" s="4">
        <v>586.29999999999995</v>
      </c>
    </row>
    <row r="304" spans="1:7" ht="45" hidden="1" outlineLevel="1" x14ac:dyDescent="0.25">
      <c r="A304" s="23" t="s">
        <v>233</v>
      </c>
      <c r="B304" s="19" t="s">
        <v>38</v>
      </c>
      <c r="C304" s="19" t="s">
        <v>219</v>
      </c>
      <c r="D304" s="19" t="s">
        <v>234</v>
      </c>
      <c r="E304" s="20"/>
      <c r="F304" s="3">
        <f>F305</f>
        <v>235</v>
      </c>
      <c r="G304" s="4">
        <f>G305</f>
        <v>235</v>
      </c>
    </row>
    <row r="305" spans="1:7" ht="30" hidden="1" outlineLevel="1" x14ac:dyDescent="0.25">
      <c r="A305" s="23" t="s">
        <v>296</v>
      </c>
      <c r="B305" s="19" t="s">
        <v>38</v>
      </c>
      <c r="C305" s="19" t="s">
        <v>219</v>
      </c>
      <c r="D305" s="19" t="s">
        <v>234</v>
      </c>
      <c r="E305" s="20">
        <v>200</v>
      </c>
      <c r="F305" s="3">
        <v>235</v>
      </c>
      <c r="G305" s="4">
        <v>235</v>
      </c>
    </row>
    <row r="306" spans="1:7" ht="45" hidden="1" outlineLevel="1" x14ac:dyDescent="0.25">
      <c r="A306" s="23" t="s">
        <v>643</v>
      </c>
      <c r="B306" s="19" t="s">
        <v>38</v>
      </c>
      <c r="C306" s="19" t="s">
        <v>219</v>
      </c>
      <c r="D306" s="19" t="s">
        <v>627</v>
      </c>
      <c r="E306" s="20"/>
      <c r="F306" s="7">
        <f>F307</f>
        <v>0</v>
      </c>
      <c r="G306" s="7">
        <f>G307</f>
        <v>0</v>
      </c>
    </row>
    <row r="307" spans="1:7" ht="30" hidden="1" outlineLevel="1" x14ac:dyDescent="0.25">
      <c r="A307" s="23" t="s">
        <v>626</v>
      </c>
      <c r="B307" s="19" t="s">
        <v>38</v>
      </c>
      <c r="C307" s="19" t="s">
        <v>219</v>
      </c>
      <c r="D307" s="19" t="s">
        <v>628</v>
      </c>
      <c r="E307" s="20"/>
      <c r="F307" s="7">
        <f>F308</f>
        <v>0</v>
      </c>
      <c r="G307" s="7">
        <f>G308</f>
        <v>0</v>
      </c>
    </row>
    <row r="308" spans="1:7" ht="30" hidden="1" outlineLevel="1" x14ac:dyDescent="0.25">
      <c r="A308" s="23" t="s">
        <v>123</v>
      </c>
      <c r="B308" s="19" t="s">
        <v>38</v>
      </c>
      <c r="C308" s="19" t="s">
        <v>219</v>
      </c>
      <c r="D308" s="19" t="s">
        <v>628</v>
      </c>
      <c r="E308" s="20">
        <v>600</v>
      </c>
      <c r="F308" s="3">
        <v>0</v>
      </c>
      <c r="G308" s="4">
        <v>0</v>
      </c>
    </row>
    <row r="309" spans="1:7" hidden="1" outlineLevel="1" x14ac:dyDescent="0.25">
      <c r="A309" s="23" t="s">
        <v>597</v>
      </c>
      <c r="B309" s="19" t="s">
        <v>38</v>
      </c>
      <c r="C309" s="19" t="s">
        <v>596</v>
      </c>
      <c r="D309" s="19"/>
      <c r="E309" s="20"/>
      <c r="F309" s="3">
        <f t="shared" ref="F309:G312" si="10">F310</f>
        <v>26967.5</v>
      </c>
      <c r="G309" s="3">
        <f t="shared" si="10"/>
        <v>26967.5</v>
      </c>
    </row>
    <row r="310" spans="1:7" ht="30" hidden="1" outlineLevel="1" x14ac:dyDescent="0.25">
      <c r="A310" s="23" t="s">
        <v>220</v>
      </c>
      <c r="B310" s="19" t="s">
        <v>38</v>
      </c>
      <c r="C310" s="19" t="s">
        <v>596</v>
      </c>
      <c r="D310" s="19" t="s">
        <v>212</v>
      </c>
      <c r="E310" s="20"/>
      <c r="F310" s="3">
        <f t="shared" si="10"/>
        <v>26967.5</v>
      </c>
      <c r="G310" s="3">
        <f t="shared" si="10"/>
        <v>26967.5</v>
      </c>
    </row>
    <row r="311" spans="1:7" ht="45" hidden="1" outlineLevel="1" x14ac:dyDescent="0.25">
      <c r="A311" s="23" t="s">
        <v>213</v>
      </c>
      <c r="B311" s="19" t="s">
        <v>38</v>
      </c>
      <c r="C311" s="19" t="s">
        <v>596</v>
      </c>
      <c r="D311" s="19" t="s">
        <v>214</v>
      </c>
      <c r="E311" s="20"/>
      <c r="F311" s="3">
        <f t="shared" si="10"/>
        <v>26967.5</v>
      </c>
      <c r="G311" s="3">
        <f t="shared" si="10"/>
        <v>26967.5</v>
      </c>
    </row>
    <row r="312" spans="1:7" ht="30" hidden="1" outlineLevel="1" x14ac:dyDescent="0.25">
      <c r="A312" s="23" t="s">
        <v>216</v>
      </c>
      <c r="B312" s="19" t="s">
        <v>38</v>
      </c>
      <c r="C312" s="19" t="s">
        <v>596</v>
      </c>
      <c r="D312" s="19" t="s">
        <v>217</v>
      </c>
      <c r="E312" s="20"/>
      <c r="F312" s="3">
        <f t="shared" si="10"/>
        <v>26967.5</v>
      </c>
      <c r="G312" s="3">
        <f t="shared" si="10"/>
        <v>26967.5</v>
      </c>
    </row>
    <row r="313" spans="1:7" ht="30" hidden="1" outlineLevel="1" x14ac:dyDescent="0.25">
      <c r="A313" s="23" t="s">
        <v>123</v>
      </c>
      <c r="B313" s="19" t="s">
        <v>38</v>
      </c>
      <c r="C313" s="19" t="s">
        <v>596</v>
      </c>
      <c r="D313" s="19" t="s">
        <v>217</v>
      </c>
      <c r="E313" s="20">
        <v>600</v>
      </c>
      <c r="F313" s="3">
        <v>26967.5</v>
      </c>
      <c r="G313" s="4">
        <v>26967.5</v>
      </c>
    </row>
    <row r="314" spans="1:7" hidden="1" outlineLevel="1" x14ac:dyDescent="0.25">
      <c r="A314" s="34" t="s">
        <v>235</v>
      </c>
      <c r="B314" s="26" t="s">
        <v>38</v>
      </c>
      <c r="C314" s="26" t="s">
        <v>236</v>
      </c>
      <c r="D314" s="26"/>
      <c r="E314" s="27"/>
      <c r="F314" s="3">
        <f t="shared" ref="F314:G317" si="11">F315</f>
        <v>32076.7</v>
      </c>
      <c r="G314" s="3">
        <f t="shared" si="11"/>
        <v>32018.6</v>
      </c>
    </row>
    <row r="315" spans="1:7" hidden="1" outlineLevel="1" x14ac:dyDescent="0.25">
      <c r="A315" s="32" t="s">
        <v>237</v>
      </c>
      <c r="B315" s="26" t="s">
        <v>38</v>
      </c>
      <c r="C315" s="26" t="s">
        <v>238</v>
      </c>
      <c r="D315" s="26"/>
      <c r="E315" s="27"/>
      <c r="F315" s="3">
        <f t="shared" si="11"/>
        <v>32076.7</v>
      </c>
      <c r="G315" s="3">
        <f t="shared" si="11"/>
        <v>32018.6</v>
      </c>
    </row>
    <row r="316" spans="1:7" hidden="1" outlineLevel="1" x14ac:dyDescent="0.25">
      <c r="A316" s="34" t="s">
        <v>11</v>
      </c>
      <c r="B316" s="26" t="s">
        <v>38</v>
      </c>
      <c r="C316" s="26" t="s">
        <v>238</v>
      </c>
      <c r="D316" s="26" t="s">
        <v>12</v>
      </c>
      <c r="E316" s="27"/>
      <c r="F316" s="3">
        <f t="shared" si="11"/>
        <v>32076.7</v>
      </c>
      <c r="G316" s="3">
        <f t="shared" si="11"/>
        <v>32018.6</v>
      </c>
    </row>
    <row r="317" spans="1:7" ht="45" hidden="1" outlineLevel="1" x14ac:dyDescent="0.25">
      <c r="A317" s="34" t="s">
        <v>167</v>
      </c>
      <c r="B317" s="26" t="s">
        <v>38</v>
      </c>
      <c r="C317" s="26" t="s">
        <v>238</v>
      </c>
      <c r="D317" s="26" t="s">
        <v>59</v>
      </c>
      <c r="E317" s="27"/>
      <c r="F317" s="3">
        <f t="shared" si="11"/>
        <v>32076.7</v>
      </c>
      <c r="G317" s="3">
        <f t="shared" si="11"/>
        <v>32018.6</v>
      </c>
    </row>
    <row r="318" spans="1:7" ht="30" hidden="1" outlineLevel="1" x14ac:dyDescent="0.25">
      <c r="A318" s="34" t="s">
        <v>123</v>
      </c>
      <c r="B318" s="26" t="s">
        <v>38</v>
      </c>
      <c r="C318" s="26" t="s">
        <v>238</v>
      </c>
      <c r="D318" s="26" t="s">
        <v>59</v>
      </c>
      <c r="E318" s="27">
        <v>600</v>
      </c>
      <c r="F318" s="3">
        <v>32076.7</v>
      </c>
      <c r="G318" s="4">
        <v>32018.6</v>
      </c>
    </row>
    <row r="319" spans="1:7" ht="30" hidden="1" outlineLevel="1" x14ac:dyDescent="0.25">
      <c r="A319" s="23" t="s">
        <v>558</v>
      </c>
      <c r="B319" s="19" t="s">
        <v>38</v>
      </c>
      <c r="C319" s="19" t="s">
        <v>239</v>
      </c>
      <c r="D319" s="19"/>
      <c r="E319" s="20"/>
      <c r="F319" s="3">
        <f t="shared" ref="F319:G322" si="12">F320</f>
        <v>62191.7</v>
      </c>
      <c r="G319" s="3">
        <f t="shared" si="12"/>
        <v>52633.3</v>
      </c>
    </row>
    <row r="320" spans="1:7" ht="30" hidden="1" outlineLevel="1" x14ac:dyDescent="0.25">
      <c r="A320" s="23" t="s">
        <v>557</v>
      </c>
      <c r="B320" s="19" t="s">
        <v>38</v>
      </c>
      <c r="C320" s="19" t="s">
        <v>240</v>
      </c>
      <c r="D320" s="19"/>
      <c r="E320" s="20"/>
      <c r="F320" s="3">
        <f t="shared" si="12"/>
        <v>62191.7</v>
      </c>
      <c r="G320" s="3">
        <f t="shared" si="12"/>
        <v>52633.3</v>
      </c>
    </row>
    <row r="321" spans="1:7" hidden="1" outlineLevel="1" x14ac:dyDescent="0.25">
      <c r="A321" s="23" t="s">
        <v>11</v>
      </c>
      <c r="B321" s="19" t="s">
        <v>38</v>
      </c>
      <c r="C321" s="19" t="s">
        <v>240</v>
      </c>
      <c r="D321" s="19" t="s">
        <v>12</v>
      </c>
      <c r="E321" s="20"/>
      <c r="F321" s="3">
        <f t="shared" si="12"/>
        <v>62191.7</v>
      </c>
      <c r="G321" s="3">
        <f t="shared" si="12"/>
        <v>52633.3</v>
      </c>
    </row>
    <row r="322" spans="1:7" hidden="1" outlineLevel="1" x14ac:dyDescent="0.25">
      <c r="A322" s="23" t="s">
        <v>241</v>
      </c>
      <c r="B322" s="19" t="s">
        <v>38</v>
      </c>
      <c r="C322" s="19" t="s">
        <v>240</v>
      </c>
      <c r="D322" s="19" t="s">
        <v>242</v>
      </c>
      <c r="E322" s="20"/>
      <c r="F322" s="3">
        <f t="shared" si="12"/>
        <v>62191.7</v>
      </c>
      <c r="G322" s="3">
        <f t="shared" si="12"/>
        <v>52633.3</v>
      </c>
    </row>
    <row r="323" spans="1:7" ht="30" hidden="1" outlineLevel="1" x14ac:dyDescent="0.25">
      <c r="A323" s="23" t="s">
        <v>243</v>
      </c>
      <c r="B323" s="19" t="s">
        <v>38</v>
      </c>
      <c r="C323" s="19" t="s">
        <v>240</v>
      </c>
      <c r="D323" s="19" t="s">
        <v>242</v>
      </c>
      <c r="E323" s="20">
        <v>700</v>
      </c>
      <c r="F323" s="3">
        <v>62191.7</v>
      </c>
      <c r="G323" s="4">
        <v>52633.3</v>
      </c>
    </row>
    <row r="324" spans="1:7" ht="28.5" collapsed="1" x14ac:dyDescent="0.25">
      <c r="A324" s="17" t="s">
        <v>244</v>
      </c>
      <c r="B324" s="18" t="s">
        <v>245</v>
      </c>
      <c r="C324" s="19" t="s">
        <v>36</v>
      </c>
      <c r="D324" s="18"/>
      <c r="E324" s="20"/>
      <c r="F324" s="5">
        <f>F325</f>
        <v>86343.3</v>
      </c>
      <c r="G324" s="5">
        <f>G325</f>
        <v>55216.4</v>
      </c>
    </row>
    <row r="325" spans="1:7" hidden="1" outlineLevel="1" x14ac:dyDescent="0.25">
      <c r="A325" s="21" t="s">
        <v>7</v>
      </c>
      <c r="B325" s="19" t="s">
        <v>245</v>
      </c>
      <c r="C325" s="19" t="s">
        <v>8</v>
      </c>
      <c r="D325" s="19"/>
      <c r="E325" s="20"/>
      <c r="F325" s="3">
        <f>F326+F333+F337</f>
        <v>86343.3</v>
      </c>
      <c r="G325" s="3">
        <f>G326+G333+G337</f>
        <v>55216.4</v>
      </c>
    </row>
    <row r="326" spans="1:7" ht="45" hidden="1" outlineLevel="1" x14ac:dyDescent="0.25">
      <c r="A326" s="21" t="s">
        <v>246</v>
      </c>
      <c r="B326" s="19" t="s">
        <v>245</v>
      </c>
      <c r="C326" s="19" t="s">
        <v>247</v>
      </c>
      <c r="D326" s="19"/>
      <c r="E326" s="20"/>
      <c r="F326" s="3">
        <f>F327</f>
        <v>55068.1</v>
      </c>
      <c r="G326" s="3">
        <f>G327</f>
        <v>54939.9</v>
      </c>
    </row>
    <row r="327" spans="1:7" hidden="1" outlineLevel="1" x14ac:dyDescent="0.25">
      <c r="A327" s="21" t="s">
        <v>11</v>
      </c>
      <c r="B327" s="19" t="s">
        <v>245</v>
      </c>
      <c r="C327" s="19" t="s">
        <v>247</v>
      </c>
      <c r="D327" s="19" t="s">
        <v>12</v>
      </c>
      <c r="E327" s="20"/>
      <c r="F327" s="3">
        <f>F328</f>
        <v>55068.1</v>
      </c>
      <c r="G327" s="3">
        <f>G328</f>
        <v>54939.9</v>
      </c>
    </row>
    <row r="328" spans="1:7" ht="45" hidden="1" outlineLevel="1" x14ac:dyDescent="0.25">
      <c r="A328" s="22" t="s">
        <v>44</v>
      </c>
      <c r="B328" s="19" t="s">
        <v>245</v>
      </c>
      <c r="C328" s="19" t="s">
        <v>247</v>
      </c>
      <c r="D328" s="19" t="s">
        <v>45</v>
      </c>
      <c r="E328" s="20"/>
      <c r="F328" s="3">
        <f>F329+F330+F331+F332</f>
        <v>55068.1</v>
      </c>
      <c r="G328" s="3">
        <f>G329+G330+G331+G332</f>
        <v>54939.9</v>
      </c>
    </row>
    <row r="329" spans="1:7" ht="75" hidden="1" outlineLevel="1" x14ac:dyDescent="0.25">
      <c r="A329" s="21" t="s">
        <v>15</v>
      </c>
      <c r="B329" s="19" t="s">
        <v>245</v>
      </c>
      <c r="C329" s="19" t="s">
        <v>247</v>
      </c>
      <c r="D329" s="19" t="s">
        <v>45</v>
      </c>
      <c r="E329" s="20">
        <v>100</v>
      </c>
      <c r="F329" s="3">
        <v>51388.5</v>
      </c>
      <c r="G329" s="4">
        <v>51279.9</v>
      </c>
    </row>
    <row r="330" spans="1:7" ht="30" hidden="1" outlineLevel="1" x14ac:dyDescent="0.25">
      <c r="A330" s="21" t="s">
        <v>296</v>
      </c>
      <c r="B330" s="19" t="s">
        <v>245</v>
      </c>
      <c r="C330" s="19" t="s">
        <v>247</v>
      </c>
      <c r="D330" s="19" t="s">
        <v>45</v>
      </c>
      <c r="E330" s="20">
        <v>200</v>
      </c>
      <c r="F330" s="3">
        <v>3206.1</v>
      </c>
      <c r="G330" s="4">
        <v>3186.7</v>
      </c>
    </row>
    <row r="331" spans="1:7" hidden="1" outlineLevel="1" x14ac:dyDescent="0.25">
      <c r="A331" s="23" t="s">
        <v>22</v>
      </c>
      <c r="B331" s="19" t="s">
        <v>245</v>
      </c>
      <c r="C331" s="19" t="s">
        <v>247</v>
      </c>
      <c r="D331" s="19" t="s">
        <v>45</v>
      </c>
      <c r="E331" s="20">
        <v>300</v>
      </c>
      <c r="F331" s="3">
        <v>423.3</v>
      </c>
      <c r="G331" s="4">
        <v>423.3</v>
      </c>
    </row>
    <row r="332" spans="1:7" hidden="1" outlineLevel="1" x14ac:dyDescent="0.25">
      <c r="A332" s="22" t="s">
        <v>46</v>
      </c>
      <c r="B332" s="19" t="s">
        <v>245</v>
      </c>
      <c r="C332" s="19" t="s">
        <v>247</v>
      </c>
      <c r="D332" s="19" t="s">
        <v>45</v>
      </c>
      <c r="E332" s="20">
        <v>800</v>
      </c>
      <c r="F332" s="3">
        <v>50.2</v>
      </c>
      <c r="G332" s="4">
        <v>50</v>
      </c>
    </row>
    <row r="333" spans="1:7" hidden="1" outlineLevel="1" x14ac:dyDescent="0.25">
      <c r="A333" s="21" t="s">
        <v>248</v>
      </c>
      <c r="B333" s="19" t="s">
        <v>245</v>
      </c>
      <c r="C333" s="19" t="s">
        <v>249</v>
      </c>
      <c r="D333" s="19"/>
      <c r="E333" s="20"/>
      <c r="F333" s="3">
        <f t="shared" ref="F333:G335" si="13">F334</f>
        <v>30998.7</v>
      </c>
      <c r="G333" s="3">
        <f t="shared" si="13"/>
        <v>0</v>
      </c>
    </row>
    <row r="334" spans="1:7" hidden="1" outlineLevel="1" x14ac:dyDescent="0.25">
      <c r="A334" s="21" t="s">
        <v>11</v>
      </c>
      <c r="B334" s="44" t="s">
        <v>245</v>
      </c>
      <c r="C334" s="19" t="s">
        <v>249</v>
      </c>
      <c r="D334" s="19" t="s">
        <v>12</v>
      </c>
      <c r="E334" s="20"/>
      <c r="F334" s="3">
        <f t="shared" si="13"/>
        <v>30998.7</v>
      </c>
      <c r="G334" s="3">
        <f t="shared" si="13"/>
        <v>0</v>
      </c>
    </row>
    <row r="335" spans="1:7" hidden="1" outlineLevel="1" x14ac:dyDescent="0.25">
      <c r="A335" s="21" t="s">
        <v>250</v>
      </c>
      <c r="B335" s="19" t="s">
        <v>245</v>
      </c>
      <c r="C335" s="19" t="s">
        <v>249</v>
      </c>
      <c r="D335" s="19" t="s">
        <v>251</v>
      </c>
      <c r="E335" s="20"/>
      <c r="F335" s="3">
        <f t="shared" si="13"/>
        <v>30998.7</v>
      </c>
      <c r="G335" s="3">
        <f t="shared" si="13"/>
        <v>0</v>
      </c>
    </row>
    <row r="336" spans="1:7" hidden="1" outlineLevel="1" x14ac:dyDescent="0.25">
      <c r="A336" s="22" t="s">
        <v>46</v>
      </c>
      <c r="B336" s="19" t="s">
        <v>245</v>
      </c>
      <c r="C336" s="19" t="s">
        <v>249</v>
      </c>
      <c r="D336" s="19" t="s">
        <v>251</v>
      </c>
      <c r="E336" s="20">
        <v>800</v>
      </c>
      <c r="F336" s="8">
        <v>30998.7</v>
      </c>
      <c r="G336" s="4">
        <v>0</v>
      </c>
    </row>
    <row r="337" spans="1:7" hidden="1" outlineLevel="1" x14ac:dyDescent="0.25">
      <c r="A337" s="22" t="s">
        <v>25</v>
      </c>
      <c r="B337" s="19" t="s">
        <v>245</v>
      </c>
      <c r="C337" s="19" t="s">
        <v>26</v>
      </c>
      <c r="D337" s="19"/>
      <c r="E337" s="20"/>
      <c r="F337" s="3">
        <f t="shared" ref="F337:G339" si="14">F338</f>
        <v>276.5</v>
      </c>
      <c r="G337" s="3">
        <f t="shared" si="14"/>
        <v>276.5</v>
      </c>
    </row>
    <row r="338" spans="1:7" hidden="1" outlineLevel="1" x14ac:dyDescent="0.25">
      <c r="A338" s="22" t="s">
        <v>11</v>
      </c>
      <c r="B338" s="19" t="s">
        <v>245</v>
      </c>
      <c r="C338" s="19" t="s">
        <v>26</v>
      </c>
      <c r="D338" s="19" t="s">
        <v>12</v>
      </c>
      <c r="E338" s="20"/>
      <c r="F338" s="3">
        <f t="shared" si="14"/>
        <v>276.5</v>
      </c>
      <c r="G338" s="3">
        <f t="shared" si="14"/>
        <v>276.5</v>
      </c>
    </row>
    <row r="339" spans="1:7" ht="45" hidden="1" outlineLevel="1" x14ac:dyDescent="0.25">
      <c r="A339" s="22" t="s">
        <v>315</v>
      </c>
      <c r="B339" s="19" t="s">
        <v>245</v>
      </c>
      <c r="C339" s="19" t="s">
        <v>26</v>
      </c>
      <c r="D339" s="19" t="s">
        <v>60</v>
      </c>
      <c r="E339" s="20"/>
      <c r="F339" s="3">
        <f t="shared" si="14"/>
        <v>276.5</v>
      </c>
      <c r="G339" s="3">
        <f t="shared" si="14"/>
        <v>276.5</v>
      </c>
    </row>
    <row r="340" spans="1:7" hidden="1" outlineLevel="1" x14ac:dyDescent="0.25">
      <c r="A340" s="22" t="s">
        <v>46</v>
      </c>
      <c r="B340" s="19" t="s">
        <v>245</v>
      </c>
      <c r="C340" s="19" t="s">
        <v>26</v>
      </c>
      <c r="D340" s="19" t="s">
        <v>60</v>
      </c>
      <c r="E340" s="20">
        <v>800</v>
      </c>
      <c r="F340" s="3">
        <v>276.5</v>
      </c>
      <c r="G340" s="4">
        <v>276.5</v>
      </c>
    </row>
    <row r="341" spans="1:7" ht="36.75" customHeight="1" collapsed="1" x14ac:dyDescent="0.25">
      <c r="A341" s="68" t="s">
        <v>252</v>
      </c>
      <c r="B341" s="69" t="s">
        <v>253</v>
      </c>
      <c r="C341" s="63" t="s">
        <v>36</v>
      </c>
      <c r="D341" s="69"/>
      <c r="E341" s="70"/>
      <c r="F341" s="71">
        <f>F342+F348+F378+F478</f>
        <v>4067660.0999999992</v>
      </c>
      <c r="G341" s="71">
        <f>G342+G348+G378+G478</f>
        <v>4033510.1999999997</v>
      </c>
    </row>
    <row r="342" spans="1:7" hidden="1" outlineLevel="1" x14ac:dyDescent="0.25">
      <c r="A342" s="21" t="s">
        <v>7</v>
      </c>
      <c r="B342" s="19" t="s">
        <v>253</v>
      </c>
      <c r="C342" s="19" t="s">
        <v>8</v>
      </c>
      <c r="D342" s="19"/>
      <c r="E342" s="20"/>
      <c r="F342" s="3">
        <f t="shared" ref="F342:G344" si="15">F343</f>
        <v>6007.8</v>
      </c>
      <c r="G342" s="4">
        <f t="shared" si="15"/>
        <v>6007.8</v>
      </c>
    </row>
    <row r="343" spans="1:7" hidden="1" outlineLevel="1" x14ac:dyDescent="0.25">
      <c r="A343" s="21" t="s">
        <v>25</v>
      </c>
      <c r="B343" s="19" t="s">
        <v>253</v>
      </c>
      <c r="C343" s="19" t="s">
        <v>26</v>
      </c>
      <c r="D343" s="19"/>
      <c r="E343" s="20"/>
      <c r="F343" s="3">
        <f t="shared" si="15"/>
        <v>6007.8</v>
      </c>
      <c r="G343" s="4">
        <f t="shared" si="15"/>
        <v>6007.8</v>
      </c>
    </row>
    <row r="344" spans="1:7" hidden="1" outlineLevel="1" x14ac:dyDescent="0.25">
      <c r="A344" s="21" t="s">
        <v>11</v>
      </c>
      <c r="B344" s="19" t="s">
        <v>253</v>
      </c>
      <c r="C344" s="19" t="s">
        <v>26</v>
      </c>
      <c r="D344" s="19" t="s">
        <v>12</v>
      </c>
      <c r="E344" s="20"/>
      <c r="F344" s="3">
        <f t="shared" si="15"/>
        <v>6007.8</v>
      </c>
      <c r="G344" s="4">
        <f t="shared" si="15"/>
        <v>6007.8</v>
      </c>
    </row>
    <row r="345" spans="1:7" ht="45" hidden="1" outlineLevel="1" x14ac:dyDescent="0.25">
      <c r="A345" s="21" t="s">
        <v>315</v>
      </c>
      <c r="B345" s="19" t="s">
        <v>253</v>
      </c>
      <c r="C345" s="19" t="s">
        <v>26</v>
      </c>
      <c r="D345" s="19" t="s">
        <v>60</v>
      </c>
      <c r="E345" s="20"/>
      <c r="F345" s="3">
        <f>F346+F347</f>
        <v>6007.8</v>
      </c>
      <c r="G345" s="3">
        <f>G346+G347</f>
        <v>6007.8</v>
      </c>
    </row>
    <row r="346" spans="1:7" ht="30" hidden="1" outlineLevel="1" x14ac:dyDescent="0.25">
      <c r="A346" s="21" t="s">
        <v>296</v>
      </c>
      <c r="B346" s="19" t="s">
        <v>253</v>
      </c>
      <c r="C346" s="19" t="s">
        <v>26</v>
      </c>
      <c r="D346" s="19" t="s">
        <v>60</v>
      </c>
      <c r="E346" s="20">
        <v>200</v>
      </c>
      <c r="F346" s="3">
        <v>3849.4</v>
      </c>
      <c r="G346" s="4">
        <v>3849.4</v>
      </c>
    </row>
    <row r="347" spans="1:7" hidden="1" outlineLevel="1" x14ac:dyDescent="0.25">
      <c r="A347" s="22" t="s">
        <v>46</v>
      </c>
      <c r="B347" s="19" t="s">
        <v>253</v>
      </c>
      <c r="C347" s="19" t="s">
        <v>26</v>
      </c>
      <c r="D347" s="19" t="s">
        <v>60</v>
      </c>
      <c r="E347" s="20">
        <v>800</v>
      </c>
      <c r="F347" s="3">
        <v>2158.4</v>
      </c>
      <c r="G347" s="4">
        <v>2158.4</v>
      </c>
    </row>
    <row r="348" spans="1:7" hidden="1" outlineLevel="1" x14ac:dyDescent="0.25">
      <c r="A348" s="38" t="s">
        <v>61</v>
      </c>
      <c r="B348" s="26" t="s">
        <v>253</v>
      </c>
      <c r="C348" s="26" t="s">
        <v>62</v>
      </c>
      <c r="D348" s="26"/>
      <c r="E348" s="27"/>
      <c r="F348" s="3">
        <f>F349+F357</f>
        <v>448059.7</v>
      </c>
      <c r="G348" s="3">
        <f>G349+G357</f>
        <v>428808.8</v>
      </c>
    </row>
    <row r="349" spans="1:7" hidden="1" outlineLevel="1" x14ac:dyDescent="0.25">
      <c r="A349" s="22" t="s">
        <v>254</v>
      </c>
      <c r="B349" s="26" t="s">
        <v>253</v>
      </c>
      <c r="C349" s="26" t="s">
        <v>255</v>
      </c>
      <c r="D349" s="26"/>
      <c r="E349" s="27"/>
      <c r="F349" s="3">
        <f t="shared" ref="F349:G351" si="16">F350</f>
        <v>15757.8</v>
      </c>
      <c r="G349" s="4">
        <f t="shared" si="16"/>
        <v>15111.8</v>
      </c>
    </row>
    <row r="350" spans="1:7" ht="45" hidden="1" outlineLevel="1" x14ac:dyDescent="0.25">
      <c r="A350" s="21" t="s">
        <v>65</v>
      </c>
      <c r="B350" s="26" t="s">
        <v>253</v>
      </c>
      <c r="C350" s="26" t="s">
        <v>255</v>
      </c>
      <c r="D350" s="19" t="s">
        <v>66</v>
      </c>
      <c r="E350" s="27"/>
      <c r="F350" s="3">
        <f t="shared" si="16"/>
        <v>15757.8</v>
      </c>
      <c r="G350" s="4">
        <f t="shared" si="16"/>
        <v>15111.8</v>
      </c>
    </row>
    <row r="351" spans="1:7" ht="45" hidden="1" outlineLevel="1" x14ac:dyDescent="0.25">
      <c r="A351" s="21" t="s">
        <v>67</v>
      </c>
      <c r="B351" s="26" t="s">
        <v>253</v>
      </c>
      <c r="C351" s="26" t="s">
        <v>255</v>
      </c>
      <c r="D351" s="19" t="s">
        <v>68</v>
      </c>
      <c r="E351" s="27"/>
      <c r="F351" s="3">
        <f t="shared" si="16"/>
        <v>15757.8</v>
      </c>
      <c r="G351" s="4">
        <f t="shared" si="16"/>
        <v>15111.8</v>
      </c>
    </row>
    <row r="352" spans="1:7" ht="45" hidden="1" outlineLevel="1" x14ac:dyDescent="0.25">
      <c r="A352" s="38" t="s">
        <v>69</v>
      </c>
      <c r="B352" s="26" t="s">
        <v>253</v>
      </c>
      <c r="C352" s="26" t="s">
        <v>255</v>
      </c>
      <c r="D352" s="19" t="s">
        <v>70</v>
      </c>
      <c r="E352" s="27"/>
      <c r="F352" s="3">
        <f>F353+F355</f>
        <v>15757.8</v>
      </c>
      <c r="G352" s="3">
        <f>G353+G355</f>
        <v>15111.8</v>
      </c>
    </row>
    <row r="353" spans="1:7" ht="45" hidden="1" outlineLevel="1" x14ac:dyDescent="0.25">
      <c r="A353" s="38" t="s">
        <v>167</v>
      </c>
      <c r="B353" s="26" t="s">
        <v>253</v>
      </c>
      <c r="C353" s="26" t="s">
        <v>255</v>
      </c>
      <c r="D353" s="19" t="s">
        <v>700</v>
      </c>
      <c r="E353" s="27"/>
      <c r="F353" s="3">
        <f>F354</f>
        <v>579</v>
      </c>
      <c r="G353" s="4">
        <f>G354</f>
        <v>579</v>
      </c>
    </row>
    <row r="354" spans="1:7" ht="30" hidden="1" outlineLevel="1" x14ac:dyDescent="0.25">
      <c r="A354" s="34" t="s">
        <v>123</v>
      </c>
      <c r="B354" s="26" t="s">
        <v>253</v>
      </c>
      <c r="C354" s="26" t="s">
        <v>255</v>
      </c>
      <c r="D354" s="19" t="s">
        <v>700</v>
      </c>
      <c r="E354" s="27">
        <v>600</v>
      </c>
      <c r="F354" s="3">
        <v>579</v>
      </c>
      <c r="G354" s="4">
        <v>579</v>
      </c>
    </row>
    <row r="355" spans="1:7" ht="60" hidden="1" outlineLevel="1" x14ac:dyDescent="0.25">
      <c r="A355" s="45" t="s">
        <v>256</v>
      </c>
      <c r="B355" s="26" t="s">
        <v>253</v>
      </c>
      <c r="C355" s="26" t="s">
        <v>255</v>
      </c>
      <c r="D355" s="19" t="s">
        <v>257</v>
      </c>
      <c r="E355" s="27"/>
      <c r="F355" s="3">
        <f>F356</f>
        <v>15178.8</v>
      </c>
      <c r="G355" s="4">
        <f>G356</f>
        <v>14532.8</v>
      </c>
    </row>
    <row r="356" spans="1:7" ht="30" hidden="1" outlineLevel="1" x14ac:dyDescent="0.25">
      <c r="A356" s="21" t="s">
        <v>296</v>
      </c>
      <c r="B356" s="26" t="s">
        <v>253</v>
      </c>
      <c r="C356" s="26" t="s">
        <v>255</v>
      </c>
      <c r="D356" s="19" t="s">
        <v>257</v>
      </c>
      <c r="E356" s="27">
        <v>200</v>
      </c>
      <c r="F356" s="3">
        <v>15178.8</v>
      </c>
      <c r="G356" s="4">
        <v>14532.8</v>
      </c>
    </row>
    <row r="357" spans="1:7" hidden="1" outlineLevel="1" x14ac:dyDescent="0.25">
      <c r="A357" s="38" t="s">
        <v>92</v>
      </c>
      <c r="B357" s="26" t="s">
        <v>253</v>
      </c>
      <c r="C357" s="26" t="s">
        <v>93</v>
      </c>
      <c r="D357" s="26"/>
      <c r="E357" s="27"/>
      <c r="F357" s="3">
        <f t="shared" ref="F357:G359" si="17">F358</f>
        <v>432301.9</v>
      </c>
      <c r="G357" s="4">
        <f t="shared" si="17"/>
        <v>413697</v>
      </c>
    </row>
    <row r="358" spans="1:7" ht="30" hidden="1" outlineLevel="1" x14ac:dyDescent="0.25">
      <c r="A358" s="38" t="s">
        <v>77</v>
      </c>
      <c r="B358" s="26" t="s">
        <v>253</v>
      </c>
      <c r="C358" s="26" t="s">
        <v>93</v>
      </c>
      <c r="D358" s="26" t="s">
        <v>78</v>
      </c>
      <c r="E358" s="27"/>
      <c r="F358" s="3">
        <f t="shared" si="17"/>
        <v>432301.9</v>
      </c>
      <c r="G358" s="4">
        <f t="shared" si="17"/>
        <v>413697</v>
      </c>
    </row>
    <row r="359" spans="1:7" ht="45" hidden="1" outlineLevel="1" x14ac:dyDescent="0.25">
      <c r="A359" s="38" t="s">
        <v>94</v>
      </c>
      <c r="B359" s="26" t="s">
        <v>253</v>
      </c>
      <c r="C359" s="26" t="s">
        <v>93</v>
      </c>
      <c r="D359" s="26" t="s">
        <v>95</v>
      </c>
      <c r="E359" s="27"/>
      <c r="F359" s="3">
        <f t="shared" si="17"/>
        <v>432301.9</v>
      </c>
      <c r="G359" s="4">
        <f t="shared" si="17"/>
        <v>413697</v>
      </c>
    </row>
    <row r="360" spans="1:7" ht="30" hidden="1" outlineLevel="1" x14ac:dyDescent="0.25">
      <c r="A360" s="39" t="s">
        <v>100</v>
      </c>
      <c r="B360" s="26" t="s">
        <v>253</v>
      </c>
      <c r="C360" s="26" t="s">
        <v>93</v>
      </c>
      <c r="D360" s="26" t="s">
        <v>101</v>
      </c>
      <c r="E360" s="27"/>
      <c r="F360" s="3">
        <f>F361+F363+F365+F367+F369+F371+F374+F376</f>
        <v>432301.9</v>
      </c>
      <c r="G360" s="3">
        <f>G361+G363+G365+G367+G369+G371+G374+G376</f>
        <v>413697</v>
      </c>
    </row>
    <row r="361" spans="1:7" ht="45.75" hidden="1" customHeight="1" outlineLevel="1" x14ac:dyDescent="0.25">
      <c r="A361" s="39" t="s">
        <v>740</v>
      </c>
      <c r="B361" s="9"/>
      <c r="C361" s="19" t="s">
        <v>93</v>
      </c>
      <c r="D361" s="19" t="s">
        <v>739</v>
      </c>
      <c r="E361" s="27"/>
      <c r="F361" s="3">
        <v>30400</v>
      </c>
      <c r="G361" s="4">
        <v>30400</v>
      </c>
    </row>
    <row r="362" spans="1:7" ht="30" hidden="1" outlineLevel="1" x14ac:dyDescent="0.25">
      <c r="A362" s="23" t="s">
        <v>296</v>
      </c>
      <c r="B362" s="19" t="s">
        <v>253</v>
      </c>
      <c r="C362" s="19" t="s">
        <v>93</v>
      </c>
      <c r="D362" s="19" t="s">
        <v>739</v>
      </c>
      <c r="E362" s="20">
        <v>200</v>
      </c>
      <c r="F362" s="3">
        <f>F361</f>
        <v>30400</v>
      </c>
      <c r="G362" s="4">
        <f>G361</f>
        <v>30400</v>
      </c>
    </row>
    <row r="363" spans="1:7" ht="75" hidden="1" outlineLevel="1" x14ac:dyDescent="0.25">
      <c r="A363" s="22" t="s">
        <v>645</v>
      </c>
      <c r="B363" s="19" t="s">
        <v>253</v>
      </c>
      <c r="C363" s="19" t="s">
        <v>93</v>
      </c>
      <c r="D363" s="19" t="s">
        <v>646</v>
      </c>
      <c r="E363" s="20"/>
      <c r="F363" s="3">
        <f>F364</f>
        <v>785</v>
      </c>
      <c r="G363" s="4">
        <f>G364</f>
        <v>785</v>
      </c>
    </row>
    <row r="364" spans="1:7" ht="30" hidden="1" outlineLevel="1" x14ac:dyDescent="0.25">
      <c r="A364" s="23" t="s">
        <v>296</v>
      </c>
      <c r="B364" s="19" t="s">
        <v>253</v>
      </c>
      <c r="C364" s="19" t="s">
        <v>93</v>
      </c>
      <c r="D364" s="19" t="s">
        <v>646</v>
      </c>
      <c r="E364" s="20">
        <v>200</v>
      </c>
      <c r="F364" s="3">
        <v>785</v>
      </c>
      <c r="G364" s="4">
        <v>785</v>
      </c>
    </row>
    <row r="365" spans="1:7" ht="45" hidden="1" outlineLevel="1" x14ac:dyDescent="0.25">
      <c r="A365" s="38" t="s">
        <v>258</v>
      </c>
      <c r="B365" s="26" t="s">
        <v>253</v>
      </c>
      <c r="C365" s="26" t="s">
        <v>93</v>
      </c>
      <c r="D365" s="26" t="s">
        <v>259</v>
      </c>
      <c r="E365" s="27"/>
      <c r="F365" s="3">
        <f>F366</f>
        <v>134579.20000000001</v>
      </c>
      <c r="G365" s="4">
        <f>G366</f>
        <v>134579.20000000001</v>
      </c>
    </row>
    <row r="366" spans="1:7" hidden="1" outlineLevel="1" x14ac:dyDescent="0.25">
      <c r="A366" s="39" t="s">
        <v>46</v>
      </c>
      <c r="B366" s="26" t="s">
        <v>253</v>
      </c>
      <c r="C366" s="26" t="s">
        <v>93</v>
      </c>
      <c r="D366" s="26" t="s">
        <v>259</v>
      </c>
      <c r="E366" s="27">
        <v>800</v>
      </c>
      <c r="F366" s="3">
        <v>134579.20000000001</v>
      </c>
      <c r="G366" s="4">
        <v>134579.20000000001</v>
      </c>
    </row>
    <row r="367" spans="1:7" ht="75" hidden="1" outlineLevel="1" x14ac:dyDescent="0.25">
      <c r="A367" s="39" t="s">
        <v>654</v>
      </c>
      <c r="B367" s="26" t="s">
        <v>253</v>
      </c>
      <c r="C367" s="26" t="s">
        <v>93</v>
      </c>
      <c r="D367" s="26" t="s">
        <v>655</v>
      </c>
      <c r="E367" s="27"/>
      <c r="F367" s="3">
        <f>F368</f>
        <v>43.6</v>
      </c>
      <c r="G367" s="4">
        <f>G368</f>
        <v>43.6</v>
      </c>
    </row>
    <row r="368" spans="1:7" hidden="1" outlineLevel="1" x14ac:dyDescent="0.25">
      <c r="A368" s="39" t="s">
        <v>46</v>
      </c>
      <c r="B368" s="26" t="s">
        <v>253</v>
      </c>
      <c r="C368" s="26" t="s">
        <v>93</v>
      </c>
      <c r="D368" s="26" t="s">
        <v>655</v>
      </c>
      <c r="E368" s="27">
        <v>800</v>
      </c>
      <c r="F368" s="3">
        <v>43.6</v>
      </c>
      <c r="G368" s="4">
        <v>43.6</v>
      </c>
    </row>
    <row r="369" spans="1:7" ht="63" hidden="1" outlineLevel="1" x14ac:dyDescent="0.25">
      <c r="A369" s="46" t="s">
        <v>260</v>
      </c>
      <c r="B369" s="26" t="s">
        <v>253</v>
      </c>
      <c r="C369" s="26" t="s">
        <v>93</v>
      </c>
      <c r="D369" s="26" t="s">
        <v>261</v>
      </c>
      <c r="E369" s="27"/>
      <c r="F369" s="3">
        <f>F370</f>
        <v>56233.5</v>
      </c>
      <c r="G369" s="4">
        <f>G370</f>
        <v>56233.2</v>
      </c>
    </row>
    <row r="370" spans="1:7" hidden="1" outlineLevel="1" x14ac:dyDescent="0.25">
      <c r="A370" s="39" t="s">
        <v>46</v>
      </c>
      <c r="B370" s="26" t="s">
        <v>253</v>
      </c>
      <c r="C370" s="26" t="s">
        <v>93</v>
      </c>
      <c r="D370" s="26" t="s">
        <v>261</v>
      </c>
      <c r="E370" s="27">
        <v>800</v>
      </c>
      <c r="F370" s="3">
        <v>56233.5</v>
      </c>
      <c r="G370" s="4">
        <v>56233.2</v>
      </c>
    </row>
    <row r="371" spans="1:7" ht="45" hidden="1" outlineLevel="1" x14ac:dyDescent="0.25">
      <c r="A371" s="39" t="s">
        <v>346</v>
      </c>
      <c r="B371" s="26" t="s">
        <v>253</v>
      </c>
      <c r="C371" s="26" t="s">
        <v>93</v>
      </c>
      <c r="D371" s="26" t="s">
        <v>102</v>
      </c>
      <c r="E371" s="27"/>
      <c r="F371" s="3">
        <f>F372+F373</f>
        <v>70905.5</v>
      </c>
      <c r="G371" s="3">
        <f>G372+G373</f>
        <v>52300.9</v>
      </c>
    </row>
    <row r="372" spans="1:7" ht="30" hidden="1" outlineLevel="1" x14ac:dyDescent="0.25">
      <c r="A372" s="21" t="s">
        <v>296</v>
      </c>
      <c r="B372" s="26" t="s">
        <v>253</v>
      </c>
      <c r="C372" s="26" t="s">
        <v>93</v>
      </c>
      <c r="D372" s="26" t="s">
        <v>102</v>
      </c>
      <c r="E372" s="27">
        <v>200</v>
      </c>
      <c r="F372" s="3">
        <v>7114.8</v>
      </c>
      <c r="G372" s="4">
        <v>7111.8</v>
      </c>
    </row>
    <row r="373" spans="1:7" hidden="1" outlineLevel="1" x14ac:dyDescent="0.25">
      <c r="A373" s="22" t="s">
        <v>46</v>
      </c>
      <c r="B373" s="26" t="s">
        <v>253</v>
      </c>
      <c r="C373" s="26" t="s">
        <v>93</v>
      </c>
      <c r="D373" s="26" t="s">
        <v>102</v>
      </c>
      <c r="E373" s="27">
        <v>800</v>
      </c>
      <c r="F373" s="3">
        <v>63790.7</v>
      </c>
      <c r="G373" s="4">
        <v>45189.1</v>
      </c>
    </row>
    <row r="374" spans="1:7" ht="90" hidden="1" outlineLevel="1" x14ac:dyDescent="0.25">
      <c r="A374" s="38" t="s">
        <v>262</v>
      </c>
      <c r="B374" s="26" t="s">
        <v>253</v>
      </c>
      <c r="C374" s="26" t="s">
        <v>93</v>
      </c>
      <c r="D374" s="26" t="s">
        <v>263</v>
      </c>
      <c r="E374" s="27"/>
      <c r="F374" s="3">
        <f>F375</f>
        <v>139355.1</v>
      </c>
      <c r="G374" s="4">
        <f>G375</f>
        <v>139355.1</v>
      </c>
    </row>
    <row r="375" spans="1:7" hidden="1" outlineLevel="1" x14ac:dyDescent="0.25">
      <c r="A375" s="39" t="s">
        <v>46</v>
      </c>
      <c r="B375" s="26" t="s">
        <v>253</v>
      </c>
      <c r="C375" s="26" t="s">
        <v>93</v>
      </c>
      <c r="D375" s="26" t="s">
        <v>263</v>
      </c>
      <c r="E375" s="27">
        <v>800</v>
      </c>
      <c r="F375" s="3">
        <v>139355.1</v>
      </c>
      <c r="G375" s="4">
        <v>139355.1</v>
      </c>
    </row>
    <row r="376" spans="1:7" ht="90" hidden="1" outlineLevel="1" x14ac:dyDescent="0.25">
      <c r="A376" s="39" t="s">
        <v>560</v>
      </c>
      <c r="B376" s="26" t="s">
        <v>253</v>
      </c>
      <c r="C376" s="26" t="s">
        <v>93</v>
      </c>
      <c r="D376" s="26" t="s">
        <v>568</v>
      </c>
      <c r="E376" s="27"/>
      <c r="F376" s="3">
        <v>0</v>
      </c>
      <c r="G376" s="4">
        <v>0</v>
      </c>
    </row>
    <row r="377" spans="1:7" hidden="1" outlineLevel="1" x14ac:dyDescent="0.25">
      <c r="A377" s="39" t="s">
        <v>46</v>
      </c>
      <c r="B377" s="26" t="s">
        <v>253</v>
      </c>
      <c r="C377" s="26" t="s">
        <v>93</v>
      </c>
      <c r="D377" s="26" t="s">
        <v>568</v>
      </c>
      <c r="E377" s="27">
        <v>800</v>
      </c>
      <c r="F377" s="3">
        <v>0</v>
      </c>
      <c r="G377" s="4">
        <v>0</v>
      </c>
    </row>
    <row r="378" spans="1:7" hidden="1" outlineLevel="1" x14ac:dyDescent="0.25">
      <c r="A378" s="38" t="s">
        <v>134</v>
      </c>
      <c r="B378" s="26" t="s">
        <v>253</v>
      </c>
      <c r="C378" s="26" t="s">
        <v>135</v>
      </c>
      <c r="D378" s="26"/>
      <c r="E378" s="27"/>
      <c r="F378" s="3">
        <f>F379+F396+F427+F469</f>
        <v>3584165.6999999993</v>
      </c>
      <c r="G378" s="3">
        <f>G379+G396+G427+G469</f>
        <v>3569266.6999999997</v>
      </c>
    </row>
    <row r="379" spans="1:7" hidden="1" outlineLevel="1" x14ac:dyDescent="0.25">
      <c r="A379" s="38" t="s">
        <v>136</v>
      </c>
      <c r="B379" s="26" t="s">
        <v>253</v>
      </c>
      <c r="C379" s="26" t="s">
        <v>137</v>
      </c>
      <c r="D379" s="26"/>
      <c r="E379" s="27"/>
      <c r="F379" s="3">
        <f>F380+F384+F388</f>
        <v>10298.9</v>
      </c>
      <c r="G379" s="3">
        <f>G380+G384+G388</f>
        <v>9986.2000000000007</v>
      </c>
    </row>
    <row r="380" spans="1:7" hidden="1" outlineLevel="1" x14ac:dyDescent="0.25">
      <c r="A380" s="47" t="s">
        <v>11</v>
      </c>
      <c r="B380" s="26" t="s">
        <v>253</v>
      </c>
      <c r="C380" s="26" t="s">
        <v>137</v>
      </c>
      <c r="D380" s="26" t="s">
        <v>12</v>
      </c>
      <c r="E380" s="9"/>
      <c r="F380" s="3">
        <f>F381</f>
        <v>1511.6</v>
      </c>
      <c r="G380" s="4">
        <f>G381</f>
        <v>1511.6</v>
      </c>
    </row>
    <row r="381" spans="1:7" hidden="1" outlineLevel="1" x14ac:dyDescent="0.25">
      <c r="A381" s="47" t="s">
        <v>250</v>
      </c>
      <c r="B381" s="26" t="s">
        <v>253</v>
      </c>
      <c r="C381" s="26" t="s">
        <v>137</v>
      </c>
      <c r="D381" s="26" t="s">
        <v>251</v>
      </c>
      <c r="E381" s="26"/>
      <c r="F381" s="3">
        <f>F382</f>
        <v>1511.6</v>
      </c>
      <c r="G381" s="4">
        <f>G382</f>
        <v>1511.6</v>
      </c>
    </row>
    <row r="382" spans="1:7" ht="30" hidden="1" outlineLevel="1" x14ac:dyDescent="0.25">
      <c r="A382" s="67" t="s">
        <v>296</v>
      </c>
      <c r="B382" s="26" t="s">
        <v>253</v>
      </c>
      <c r="C382" s="26" t="s">
        <v>137</v>
      </c>
      <c r="D382" s="26" t="s">
        <v>251</v>
      </c>
      <c r="E382" s="26">
        <v>200</v>
      </c>
      <c r="F382" s="3">
        <v>1511.6</v>
      </c>
      <c r="G382" s="4">
        <v>1511.6</v>
      </c>
    </row>
    <row r="383" spans="1:7" ht="30" hidden="1" outlineLevel="1" x14ac:dyDescent="0.25">
      <c r="A383" s="38" t="s">
        <v>200</v>
      </c>
      <c r="B383" s="26" t="s">
        <v>253</v>
      </c>
      <c r="C383" s="26" t="s">
        <v>137</v>
      </c>
      <c r="D383" s="26" t="s">
        <v>201</v>
      </c>
      <c r="E383" s="27"/>
      <c r="F383" s="3">
        <f t="shared" ref="F383:G386" si="18">F384</f>
        <v>2530.1999999999998</v>
      </c>
      <c r="G383" s="4">
        <f t="shared" si="18"/>
        <v>2530</v>
      </c>
    </row>
    <row r="384" spans="1:7" ht="45" hidden="1" outlineLevel="1" x14ac:dyDescent="0.25">
      <c r="A384" s="38" t="s">
        <v>264</v>
      </c>
      <c r="B384" s="26" t="s">
        <v>253</v>
      </c>
      <c r="C384" s="26" t="s">
        <v>137</v>
      </c>
      <c r="D384" s="26" t="s">
        <v>265</v>
      </c>
      <c r="E384" s="27"/>
      <c r="F384" s="3">
        <f t="shared" si="18"/>
        <v>2530.1999999999998</v>
      </c>
      <c r="G384" s="4">
        <f t="shared" si="18"/>
        <v>2530</v>
      </c>
    </row>
    <row r="385" spans="1:7" ht="30" hidden="1" outlineLevel="1" x14ac:dyDescent="0.25">
      <c r="A385" s="38" t="s">
        <v>266</v>
      </c>
      <c r="B385" s="26" t="s">
        <v>253</v>
      </c>
      <c r="C385" s="26" t="s">
        <v>137</v>
      </c>
      <c r="D385" s="26" t="s">
        <v>267</v>
      </c>
      <c r="E385" s="27"/>
      <c r="F385" s="3">
        <f t="shared" si="18"/>
        <v>2530.1999999999998</v>
      </c>
      <c r="G385" s="4">
        <f t="shared" si="18"/>
        <v>2530</v>
      </c>
    </row>
    <row r="386" spans="1:7" hidden="1" outlineLevel="1" x14ac:dyDescent="0.25">
      <c r="A386" s="38" t="s">
        <v>268</v>
      </c>
      <c r="B386" s="26" t="s">
        <v>253</v>
      </c>
      <c r="C386" s="26" t="s">
        <v>137</v>
      </c>
      <c r="D386" s="26" t="s">
        <v>269</v>
      </c>
      <c r="E386" s="27"/>
      <c r="F386" s="3">
        <f t="shared" si="18"/>
        <v>2530.1999999999998</v>
      </c>
      <c r="G386" s="4">
        <f t="shared" si="18"/>
        <v>2530</v>
      </c>
    </row>
    <row r="387" spans="1:7" ht="30" hidden="1" outlineLevel="1" x14ac:dyDescent="0.25">
      <c r="A387" s="21" t="s">
        <v>296</v>
      </c>
      <c r="B387" s="26" t="s">
        <v>253</v>
      </c>
      <c r="C387" s="26" t="s">
        <v>137</v>
      </c>
      <c r="D387" s="26" t="s">
        <v>269</v>
      </c>
      <c r="E387" s="27">
        <v>200</v>
      </c>
      <c r="F387" s="3">
        <v>2530.1999999999998</v>
      </c>
      <c r="G387" s="4">
        <v>2530</v>
      </c>
    </row>
    <row r="388" spans="1:7" ht="60" hidden="1" outlineLevel="1" x14ac:dyDescent="0.25">
      <c r="A388" s="38" t="s">
        <v>138</v>
      </c>
      <c r="B388" s="26" t="s">
        <v>253</v>
      </c>
      <c r="C388" s="26" t="s">
        <v>137</v>
      </c>
      <c r="D388" s="26" t="s">
        <v>139</v>
      </c>
      <c r="E388" s="27"/>
      <c r="F388" s="3">
        <f t="shared" ref="F388:G391" si="19">F389</f>
        <v>6257.1</v>
      </c>
      <c r="G388" s="4">
        <f t="shared" si="19"/>
        <v>5944.6</v>
      </c>
    </row>
    <row r="389" spans="1:7" ht="45" hidden="1" outlineLevel="1" x14ac:dyDescent="0.25">
      <c r="A389" s="38" t="s">
        <v>147</v>
      </c>
      <c r="B389" s="26" t="s">
        <v>253</v>
      </c>
      <c r="C389" s="26" t="s">
        <v>137</v>
      </c>
      <c r="D389" s="26" t="s">
        <v>148</v>
      </c>
      <c r="E389" s="27"/>
      <c r="F389" s="3">
        <f t="shared" si="19"/>
        <v>6257.1</v>
      </c>
      <c r="G389" s="4">
        <f t="shared" si="19"/>
        <v>5944.6</v>
      </c>
    </row>
    <row r="390" spans="1:7" ht="45" hidden="1" outlineLevel="1" x14ac:dyDescent="0.25">
      <c r="A390" s="39" t="s">
        <v>270</v>
      </c>
      <c r="B390" s="26" t="s">
        <v>253</v>
      </c>
      <c r="C390" s="26" t="s">
        <v>137</v>
      </c>
      <c r="D390" s="26" t="s">
        <v>271</v>
      </c>
      <c r="E390" s="27"/>
      <c r="F390" s="3">
        <f t="shared" si="19"/>
        <v>6257.1</v>
      </c>
      <c r="G390" s="4">
        <f t="shared" si="19"/>
        <v>5944.6</v>
      </c>
    </row>
    <row r="391" spans="1:7" ht="60" hidden="1" outlineLevel="1" x14ac:dyDescent="0.25">
      <c r="A391" s="45" t="s">
        <v>272</v>
      </c>
      <c r="B391" s="26" t="s">
        <v>253</v>
      </c>
      <c r="C391" s="26" t="s">
        <v>137</v>
      </c>
      <c r="D391" s="10" t="s">
        <v>273</v>
      </c>
      <c r="E391" s="27"/>
      <c r="F391" s="3">
        <f t="shared" si="19"/>
        <v>6257.1</v>
      </c>
      <c r="G391" s="4">
        <f t="shared" si="19"/>
        <v>5944.6</v>
      </c>
    </row>
    <row r="392" spans="1:7" hidden="1" outlineLevel="1" x14ac:dyDescent="0.25">
      <c r="A392" s="39" t="s">
        <v>46</v>
      </c>
      <c r="B392" s="26" t="s">
        <v>253</v>
      </c>
      <c r="C392" s="26" t="s">
        <v>137</v>
      </c>
      <c r="D392" s="10" t="s">
        <v>273</v>
      </c>
      <c r="E392" s="27">
        <v>800</v>
      </c>
      <c r="F392" s="3">
        <v>6257.1</v>
      </c>
      <c r="G392" s="4">
        <v>5944.6</v>
      </c>
    </row>
    <row r="393" spans="1:7" ht="45" hidden="1" outlineLevel="1" x14ac:dyDescent="0.25">
      <c r="A393" s="39" t="s">
        <v>274</v>
      </c>
      <c r="B393" s="26" t="s">
        <v>253</v>
      </c>
      <c r="C393" s="26" t="s">
        <v>137</v>
      </c>
      <c r="D393" s="26" t="s">
        <v>275</v>
      </c>
      <c r="E393" s="27"/>
      <c r="F393" s="3">
        <v>0</v>
      </c>
      <c r="G393" s="4">
        <v>0</v>
      </c>
    </row>
    <row r="394" spans="1:7" ht="60" hidden="1" outlineLevel="1" x14ac:dyDescent="0.25">
      <c r="A394" s="39" t="s">
        <v>276</v>
      </c>
      <c r="B394" s="26" t="s">
        <v>253</v>
      </c>
      <c r="C394" s="26" t="s">
        <v>137</v>
      </c>
      <c r="D394" s="26" t="s">
        <v>277</v>
      </c>
      <c r="E394" s="27"/>
      <c r="F394" s="3">
        <v>0</v>
      </c>
      <c r="G394" s="4">
        <v>0</v>
      </c>
    </row>
    <row r="395" spans="1:7" ht="30" hidden="1" outlineLevel="1" x14ac:dyDescent="0.25">
      <c r="A395" s="21" t="s">
        <v>296</v>
      </c>
      <c r="B395" s="26" t="s">
        <v>253</v>
      </c>
      <c r="C395" s="26" t="s">
        <v>137</v>
      </c>
      <c r="D395" s="26" t="s">
        <v>277</v>
      </c>
      <c r="E395" s="27">
        <v>200</v>
      </c>
      <c r="F395" s="3">
        <v>0</v>
      </c>
      <c r="G395" s="4">
        <v>0</v>
      </c>
    </row>
    <row r="396" spans="1:7" hidden="1" outlineLevel="1" x14ac:dyDescent="0.25">
      <c r="A396" s="38" t="s">
        <v>144</v>
      </c>
      <c r="B396" s="26" t="s">
        <v>253</v>
      </c>
      <c r="C396" s="26" t="s">
        <v>145</v>
      </c>
      <c r="D396" s="26"/>
      <c r="E396" s="27"/>
      <c r="F396" s="3">
        <f>F397+F400</f>
        <v>2816946.8999999994</v>
      </c>
      <c r="G396" s="3">
        <f>G397+G400</f>
        <v>2816907.4999999995</v>
      </c>
    </row>
    <row r="397" spans="1:7" hidden="1" outlineLevel="1" x14ac:dyDescent="0.25">
      <c r="A397" s="38" t="s">
        <v>11</v>
      </c>
      <c r="B397" s="26" t="s">
        <v>253</v>
      </c>
      <c r="C397" s="26" t="s">
        <v>145</v>
      </c>
      <c r="D397" s="26" t="s">
        <v>12</v>
      </c>
      <c r="E397" s="9"/>
      <c r="F397" s="3">
        <f>F398</f>
        <v>8455.7999999999993</v>
      </c>
      <c r="G397" s="4">
        <f>G398</f>
        <v>8455.7999999999993</v>
      </c>
    </row>
    <row r="398" spans="1:7" hidden="1" outlineLevel="1" x14ac:dyDescent="0.25">
      <c r="A398" s="38" t="s">
        <v>250</v>
      </c>
      <c r="B398" s="26" t="s">
        <v>253</v>
      </c>
      <c r="C398" s="26" t="s">
        <v>145</v>
      </c>
      <c r="D398" s="26" t="s">
        <v>251</v>
      </c>
      <c r="E398" s="9"/>
      <c r="F398" s="3">
        <f>F399</f>
        <v>8455.7999999999993</v>
      </c>
      <c r="G398" s="4">
        <f>G399</f>
        <v>8455.7999999999993</v>
      </c>
    </row>
    <row r="399" spans="1:7" ht="30" hidden="1" outlineLevel="1" x14ac:dyDescent="0.25">
      <c r="A399" s="38" t="s">
        <v>296</v>
      </c>
      <c r="B399" s="26" t="s">
        <v>253</v>
      </c>
      <c r="C399" s="26" t="s">
        <v>145</v>
      </c>
      <c r="D399" s="26" t="s">
        <v>251</v>
      </c>
      <c r="E399" s="27">
        <v>200</v>
      </c>
      <c r="F399" s="3">
        <v>8455.7999999999993</v>
      </c>
      <c r="G399" s="4">
        <v>8455.7999999999993</v>
      </c>
    </row>
    <row r="400" spans="1:7" ht="60" hidden="1" outlineLevel="1" x14ac:dyDescent="0.25">
      <c r="A400" s="38" t="s">
        <v>138</v>
      </c>
      <c r="B400" s="26" t="s">
        <v>253</v>
      </c>
      <c r="C400" s="26" t="s">
        <v>145</v>
      </c>
      <c r="D400" s="26" t="s">
        <v>139</v>
      </c>
      <c r="E400" s="27"/>
      <c r="F400" s="3">
        <f>F401</f>
        <v>2808491.0999999996</v>
      </c>
      <c r="G400" s="3">
        <f>G401</f>
        <v>2808451.6999999997</v>
      </c>
    </row>
    <row r="401" spans="1:7" ht="45" hidden="1" outlineLevel="1" x14ac:dyDescent="0.25">
      <c r="A401" s="38" t="s">
        <v>147</v>
      </c>
      <c r="B401" s="26" t="s">
        <v>253</v>
      </c>
      <c r="C401" s="26" t="s">
        <v>145</v>
      </c>
      <c r="D401" s="26" t="s">
        <v>148</v>
      </c>
      <c r="E401" s="27"/>
      <c r="F401" s="3">
        <f>F402+F422</f>
        <v>2808491.0999999996</v>
      </c>
      <c r="G401" s="3">
        <f>G402+G422</f>
        <v>2808451.6999999997</v>
      </c>
    </row>
    <row r="402" spans="1:7" ht="45" hidden="1" outlineLevel="1" x14ac:dyDescent="0.25">
      <c r="A402" s="39" t="s">
        <v>149</v>
      </c>
      <c r="B402" s="26" t="s">
        <v>253</v>
      </c>
      <c r="C402" s="26" t="s">
        <v>145</v>
      </c>
      <c r="D402" s="26" t="s">
        <v>150</v>
      </c>
      <c r="E402" s="27"/>
      <c r="F402" s="3">
        <f>F403+F405+F407+F409+F411+F413+F415+F417+F420</f>
        <v>2792900.8</v>
      </c>
      <c r="G402" s="3">
        <f>G403+G405+G407+G409+G411+G413+G415+G417+G420</f>
        <v>2792872.8</v>
      </c>
    </row>
    <row r="403" spans="1:7" ht="30" hidden="1" outlineLevel="1" x14ac:dyDescent="0.25">
      <c r="A403" s="41" t="s">
        <v>151</v>
      </c>
      <c r="B403" s="26" t="s">
        <v>253</v>
      </c>
      <c r="C403" s="26" t="s">
        <v>145</v>
      </c>
      <c r="D403" s="26" t="s">
        <v>152</v>
      </c>
      <c r="E403" s="27"/>
      <c r="F403" s="3">
        <f>F404</f>
        <v>8143</v>
      </c>
      <c r="G403" s="4">
        <f>G404</f>
        <v>8143</v>
      </c>
    </row>
    <row r="404" spans="1:7" ht="30" hidden="1" outlineLevel="1" x14ac:dyDescent="0.25">
      <c r="A404" s="34" t="s">
        <v>393</v>
      </c>
      <c r="B404" s="26" t="s">
        <v>253</v>
      </c>
      <c r="C404" s="26" t="s">
        <v>145</v>
      </c>
      <c r="D404" s="26" t="s">
        <v>152</v>
      </c>
      <c r="E404" s="27">
        <v>400</v>
      </c>
      <c r="F404" s="3">
        <v>8143</v>
      </c>
      <c r="G404" s="4">
        <v>8143</v>
      </c>
    </row>
    <row r="405" spans="1:7" ht="45" hidden="1" outlineLevel="1" x14ac:dyDescent="0.25">
      <c r="A405" s="39" t="s">
        <v>278</v>
      </c>
      <c r="B405" s="26" t="s">
        <v>253</v>
      </c>
      <c r="C405" s="26" t="s">
        <v>145</v>
      </c>
      <c r="D405" s="26" t="s">
        <v>279</v>
      </c>
      <c r="E405" s="27"/>
      <c r="F405" s="3">
        <f>F406</f>
        <v>17689.900000000001</v>
      </c>
      <c r="G405" s="4">
        <f>G406</f>
        <v>17689.900000000001</v>
      </c>
    </row>
    <row r="406" spans="1:7" hidden="1" outlineLevel="1" x14ac:dyDescent="0.25">
      <c r="A406" s="39" t="s">
        <v>46</v>
      </c>
      <c r="B406" s="26" t="s">
        <v>253</v>
      </c>
      <c r="C406" s="26" t="s">
        <v>145</v>
      </c>
      <c r="D406" s="26" t="s">
        <v>279</v>
      </c>
      <c r="E406" s="27">
        <v>800</v>
      </c>
      <c r="F406" s="3">
        <v>17689.900000000001</v>
      </c>
      <c r="G406" s="4">
        <v>17689.900000000001</v>
      </c>
    </row>
    <row r="407" spans="1:7" ht="105" hidden="1" outlineLevel="1" x14ac:dyDescent="0.25">
      <c r="A407" s="39" t="s">
        <v>280</v>
      </c>
      <c r="B407" s="26" t="s">
        <v>253</v>
      </c>
      <c r="C407" s="26" t="s">
        <v>145</v>
      </c>
      <c r="D407" s="26" t="s">
        <v>281</v>
      </c>
      <c r="E407" s="27"/>
      <c r="F407" s="3">
        <f>F408</f>
        <v>804898.4</v>
      </c>
      <c r="G407" s="4">
        <f>G408</f>
        <v>804898.4</v>
      </c>
    </row>
    <row r="408" spans="1:7" hidden="1" outlineLevel="1" x14ac:dyDescent="0.25">
      <c r="A408" s="39" t="s">
        <v>46</v>
      </c>
      <c r="B408" s="26" t="s">
        <v>253</v>
      </c>
      <c r="C408" s="26" t="s">
        <v>145</v>
      </c>
      <c r="D408" s="26" t="s">
        <v>281</v>
      </c>
      <c r="E408" s="27">
        <v>800</v>
      </c>
      <c r="F408" s="3">
        <v>804898.4</v>
      </c>
      <c r="G408" s="4">
        <v>804898.4</v>
      </c>
    </row>
    <row r="409" spans="1:7" ht="30" hidden="1" outlineLevel="1" x14ac:dyDescent="0.25">
      <c r="A409" s="39" t="s">
        <v>705</v>
      </c>
      <c r="B409" s="26" t="s">
        <v>253</v>
      </c>
      <c r="C409" s="26" t="s">
        <v>145</v>
      </c>
      <c r="D409" s="26" t="s">
        <v>704</v>
      </c>
      <c r="E409" s="27"/>
      <c r="F409" s="3">
        <v>0</v>
      </c>
      <c r="G409" s="4">
        <v>0</v>
      </c>
    </row>
    <row r="410" spans="1:7" ht="30" hidden="1" outlineLevel="1" x14ac:dyDescent="0.25">
      <c r="A410" s="21" t="s">
        <v>296</v>
      </c>
      <c r="B410" s="26" t="s">
        <v>253</v>
      </c>
      <c r="C410" s="26" t="s">
        <v>145</v>
      </c>
      <c r="D410" s="26" t="s">
        <v>704</v>
      </c>
      <c r="E410" s="27">
        <v>200</v>
      </c>
      <c r="F410" s="3">
        <v>0</v>
      </c>
      <c r="G410" s="4">
        <v>0</v>
      </c>
    </row>
    <row r="411" spans="1:7" ht="45" hidden="1" outlineLevel="1" x14ac:dyDescent="0.25">
      <c r="A411" s="39" t="s">
        <v>708</v>
      </c>
      <c r="B411" s="26" t="s">
        <v>253</v>
      </c>
      <c r="C411" s="26" t="s">
        <v>145</v>
      </c>
      <c r="D411" s="26" t="s">
        <v>699</v>
      </c>
      <c r="E411" s="27"/>
      <c r="F411" s="3">
        <f>F412</f>
        <v>220.1</v>
      </c>
      <c r="G411" s="4">
        <f>G412</f>
        <v>220.1</v>
      </c>
    </row>
    <row r="412" spans="1:7" ht="30" hidden="1" outlineLevel="1" x14ac:dyDescent="0.25">
      <c r="A412" s="21" t="s">
        <v>296</v>
      </c>
      <c r="B412" s="26" t="s">
        <v>253</v>
      </c>
      <c r="C412" s="26" t="s">
        <v>145</v>
      </c>
      <c r="D412" s="26" t="s">
        <v>699</v>
      </c>
      <c r="E412" s="27">
        <v>200</v>
      </c>
      <c r="F412" s="3">
        <f>220.2-0.1</f>
        <v>220.1</v>
      </c>
      <c r="G412" s="4">
        <f>220.2-0.1</f>
        <v>220.1</v>
      </c>
    </row>
    <row r="413" spans="1:7" ht="45" hidden="1" outlineLevel="1" x14ac:dyDescent="0.25">
      <c r="A413" s="39" t="s">
        <v>282</v>
      </c>
      <c r="B413" s="26" t="s">
        <v>253</v>
      </c>
      <c r="C413" s="26" t="s">
        <v>145</v>
      </c>
      <c r="D413" s="26" t="s">
        <v>283</v>
      </c>
      <c r="E413" s="27"/>
      <c r="F413" s="3">
        <f>F414</f>
        <v>155597</v>
      </c>
      <c r="G413" s="4">
        <f>G414</f>
        <v>155597</v>
      </c>
    </row>
    <row r="414" spans="1:7" hidden="1" outlineLevel="1" x14ac:dyDescent="0.25">
      <c r="A414" s="39" t="s">
        <v>46</v>
      </c>
      <c r="B414" s="26" t="s">
        <v>253</v>
      </c>
      <c r="C414" s="26" t="s">
        <v>145</v>
      </c>
      <c r="D414" s="26" t="s">
        <v>283</v>
      </c>
      <c r="E414" s="27">
        <v>800</v>
      </c>
      <c r="F414" s="3">
        <v>155597</v>
      </c>
      <c r="G414" s="4">
        <v>155597</v>
      </c>
    </row>
    <row r="415" spans="1:7" ht="75" hidden="1" outlineLevel="1" x14ac:dyDescent="0.25">
      <c r="A415" s="39" t="s">
        <v>590</v>
      </c>
      <c r="B415" s="26" t="s">
        <v>253</v>
      </c>
      <c r="C415" s="26" t="s">
        <v>145</v>
      </c>
      <c r="D415" s="26" t="s">
        <v>591</v>
      </c>
      <c r="E415" s="27"/>
      <c r="F415" s="3">
        <f>F416</f>
        <v>4123.3</v>
      </c>
      <c r="G415" s="4">
        <f>G416</f>
        <v>4095.3</v>
      </c>
    </row>
    <row r="416" spans="1:7" hidden="1" outlineLevel="1" x14ac:dyDescent="0.25">
      <c r="A416" s="23" t="s">
        <v>22</v>
      </c>
      <c r="B416" s="26" t="s">
        <v>253</v>
      </c>
      <c r="C416" s="26" t="s">
        <v>145</v>
      </c>
      <c r="D416" s="26" t="s">
        <v>591</v>
      </c>
      <c r="E416" s="27">
        <v>300</v>
      </c>
      <c r="F416" s="3">
        <v>4123.3</v>
      </c>
      <c r="G416" s="4">
        <v>4095.3</v>
      </c>
    </row>
    <row r="417" spans="1:7" ht="90" hidden="1" outlineLevel="1" x14ac:dyDescent="0.25">
      <c r="A417" s="39" t="s">
        <v>588</v>
      </c>
      <c r="B417" s="26" t="s">
        <v>253</v>
      </c>
      <c r="C417" s="26" t="s">
        <v>145</v>
      </c>
      <c r="D417" s="26" t="s">
        <v>589</v>
      </c>
      <c r="E417" s="27"/>
      <c r="F417" s="3">
        <f>F418+F419</f>
        <v>50927.1</v>
      </c>
      <c r="G417" s="4">
        <f>G418+G419</f>
        <v>50927.1</v>
      </c>
    </row>
    <row r="418" spans="1:7" ht="30" hidden="1" outlineLevel="1" x14ac:dyDescent="0.25">
      <c r="A418" s="21" t="s">
        <v>296</v>
      </c>
      <c r="B418" s="26" t="s">
        <v>253</v>
      </c>
      <c r="C418" s="26" t="s">
        <v>145</v>
      </c>
      <c r="D418" s="26" t="s">
        <v>589</v>
      </c>
      <c r="E418" s="27">
        <v>200</v>
      </c>
      <c r="F418" s="3">
        <v>44.9</v>
      </c>
      <c r="G418" s="4">
        <v>44.9</v>
      </c>
    </row>
    <row r="419" spans="1:7" hidden="1" outlineLevel="1" x14ac:dyDescent="0.25">
      <c r="A419" s="39" t="s">
        <v>46</v>
      </c>
      <c r="B419" s="26" t="s">
        <v>253</v>
      </c>
      <c r="C419" s="26" t="s">
        <v>145</v>
      </c>
      <c r="D419" s="26" t="s">
        <v>589</v>
      </c>
      <c r="E419" s="27">
        <v>800</v>
      </c>
      <c r="F419" s="3">
        <v>50882.2</v>
      </c>
      <c r="G419" s="4">
        <v>50882.2</v>
      </c>
    </row>
    <row r="420" spans="1:7" ht="45" hidden="1" outlineLevel="1" x14ac:dyDescent="0.25">
      <c r="A420" s="39" t="s">
        <v>278</v>
      </c>
      <c r="B420" s="26" t="s">
        <v>253</v>
      </c>
      <c r="C420" s="26" t="s">
        <v>145</v>
      </c>
      <c r="D420" s="26" t="s">
        <v>653</v>
      </c>
      <c r="E420" s="27"/>
      <c r="F420" s="3">
        <f>F421</f>
        <v>1751302</v>
      </c>
      <c r="G420" s="4">
        <f>G421</f>
        <v>1751302</v>
      </c>
    </row>
    <row r="421" spans="1:7" hidden="1" outlineLevel="1" x14ac:dyDescent="0.25">
      <c r="A421" s="39" t="s">
        <v>46</v>
      </c>
      <c r="B421" s="26" t="s">
        <v>253</v>
      </c>
      <c r="C421" s="26" t="s">
        <v>145</v>
      </c>
      <c r="D421" s="26" t="s">
        <v>653</v>
      </c>
      <c r="E421" s="27">
        <v>800</v>
      </c>
      <c r="F421" s="3">
        <v>1751302</v>
      </c>
      <c r="G421" s="4">
        <v>1751302</v>
      </c>
    </row>
    <row r="422" spans="1:7" ht="45" hidden="1" outlineLevel="1" x14ac:dyDescent="0.25">
      <c r="A422" s="39" t="s">
        <v>270</v>
      </c>
      <c r="B422" s="26" t="s">
        <v>253</v>
      </c>
      <c r="C422" s="26" t="s">
        <v>145</v>
      </c>
      <c r="D422" s="26" t="s">
        <v>271</v>
      </c>
      <c r="E422" s="27"/>
      <c r="F422" s="3">
        <f>F423+F425</f>
        <v>15590.3</v>
      </c>
      <c r="G422" s="3">
        <f>G423+G425</f>
        <v>15578.9</v>
      </c>
    </row>
    <row r="423" spans="1:7" ht="30" hidden="1" outlineLevel="1" x14ac:dyDescent="0.25">
      <c r="A423" s="45" t="s">
        <v>284</v>
      </c>
      <c r="B423" s="26" t="s">
        <v>253</v>
      </c>
      <c r="C423" s="26" t="s">
        <v>145</v>
      </c>
      <c r="D423" s="26" t="s">
        <v>285</v>
      </c>
      <c r="E423" s="27"/>
      <c r="F423" s="3">
        <f>F424</f>
        <v>15579</v>
      </c>
      <c r="G423" s="4">
        <f>G424</f>
        <v>15578.9</v>
      </c>
    </row>
    <row r="424" spans="1:7" hidden="1" outlineLevel="1" x14ac:dyDescent="0.25">
      <c r="A424" s="39" t="s">
        <v>46</v>
      </c>
      <c r="B424" s="26" t="s">
        <v>253</v>
      </c>
      <c r="C424" s="26" t="s">
        <v>145</v>
      </c>
      <c r="D424" s="26" t="s">
        <v>285</v>
      </c>
      <c r="E424" s="27">
        <v>800</v>
      </c>
      <c r="F424" s="3">
        <v>15579</v>
      </c>
      <c r="G424" s="4">
        <v>15578.9</v>
      </c>
    </row>
    <row r="425" spans="1:7" ht="75" hidden="1" outlineLevel="1" x14ac:dyDescent="0.25">
      <c r="A425" s="39" t="s">
        <v>286</v>
      </c>
      <c r="B425" s="26" t="s">
        <v>253</v>
      </c>
      <c r="C425" s="26" t="s">
        <v>145</v>
      </c>
      <c r="D425" s="26" t="s">
        <v>287</v>
      </c>
      <c r="E425" s="27"/>
      <c r="F425" s="3">
        <f>F426</f>
        <v>11.3</v>
      </c>
      <c r="G425" s="4">
        <f>G426</f>
        <v>0</v>
      </c>
    </row>
    <row r="426" spans="1:7" hidden="1" outlineLevel="1" x14ac:dyDescent="0.25">
      <c r="A426" s="39" t="s">
        <v>46</v>
      </c>
      <c r="B426" s="26" t="s">
        <v>253</v>
      </c>
      <c r="C426" s="26" t="s">
        <v>145</v>
      </c>
      <c r="D426" s="26" t="s">
        <v>287</v>
      </c>
      <c r="E426" s="27">
        <v>800</v>
      </c>
      <c r="F426" s="3">
        <f>11.3</f>
        <v>11.3</v>
      </c>
      <c r="G426" s="4">
        <v>0</v>
      </c>
    </row>
    <row r="427" spans="1:7" hidden="1" outlineLevel="1" x14ac:dyDescent="0.25">
      <c r="A427" s="38" t="s">
        <v>155</v>
      </c>
      <c r="B427" s="26" t="s">
        <v>253</v>
      </c>
      <c r="C427" s="26" t="s">
        <v>156</v>
      </c>
      <c r="D427" s="26"/>
      <c r="E427" s="27"/>
      <c r="F427" s="3">
        <f>F428+F431+F458+F463</f>
        <v>683008.9</v>
      </c>
      <c r="G427" s="3">
        <f>G428+G431+G458+G463</f>
        <v>668852</v>
      </c>
    </row>
    <row r="428" spans="1:7" hidden="1" outlineLevel="1" x14ac:dyDescent="0.25">
      <c r="A428" s="38" t="s">
        <v>11</v>
      </c>
      <c r="B428" s="26" t="s">
        <v>253</v>
      </c>
      <c r="C428" s="26" t="s">
        <v>156</v>
      </c>
      <c r="D428" s="26" t="s">
        <v>12</v>
      </c>
      <c r="E428" s="9"/>
      <c r="F428" s="3">
        <f>F429</f>
        <v>1267.9000000000001</v>
      </c>
      <c r="G428" s="4">
        <f>G429</f>
        <v>1267.9000000000001</v>
      </c>
    </row>
    <row r="429" spans="1:7" hidden="1" outlineLevel="1" x14ac:dyDescent="0.25">
      <c r="A429" s="38" t="s">
        <v>250</v>
      </c>
      <c r="B429" s="26" t="s">
        <v>253</v>
      </c>
      <c r="C429" s="26" t="s">
        <v>156</v>
      </c>
      <c r="D429" s="26" t="s">
        <v>251</v>
      </c>
      <c r="E429" s="9"/>
      <c r="F429" s="3">
        <f>F430</f>
        <v>1267.9000000000001</v>
      </c>
      <c r="G429" s="4">
        <f>G430</f>
        <v>1267.9000000000001</v>
      </c>
    </row>
    <row r="430" spans="1:7" hidden="1" outlineLevel="1" x14ac:dyDescent="0.25">
      <c r="A430" s="38" t="s">
        <v>46</v>
      </c>
      <c r="B430" s="26" t="s">
        <v>253</v>
      </c>
      <c r="C430" s="26" t="s">
        <v>156</v>
      </c>
      <c r="D430" s="26" t="s">
        <v>251</v>
      </c>
      <c r="E430" s="9">
        <v>800</v>
      </c>
      <c r="F430" s="3">
        <v>1267.9000000000001</v>
      </c>
      <c r="G430" s="4">
        <v>1267.9000000000001</v>
      </c>
    </row>
    <row r="431" spans="1:7" ht="60" hidden="1" outlineLevel="1" x14ac:dyDescent="0.25">
      <c r="A431" s="38" t="s">
        <v>138</v>
      </c>
      <c r="B431" s="26" t="s">
        <v>253</v>
      </c>
      <c r="C431" s="26" t="s">
        <v>156</v>
      </c>
      <c r="D431" s="26" t="s">
        <v>139</v>
      </c>
      <c r="E431" s="27"/>
      <c r="F431" s="3">
        <f>F432</f>
        <v>505002.9</v>
      </c>
      <c r="G431" s="3">
        <f>G432</f>
        <v>491123.9</v>
      </c>
    </row>
    <row r="432" spans="1:7" ht="30" hidden="1" outlineLevel="1" x14ac:dyDescent="0.25">
      <c r="A432" s="38" t="s">
        <v>288</v>
      </c>
      <c r="B432" s="26" t="s">
        <v>253</v>
      </c>
      <c r="C432" s="26" t="s">
        <v>156</v>
      </c>
      <c r="D432" s="26" t="s">
        <v>289</v>
      </c>
      <c r="E432" s="27"/>
      <c r="F432" s="3">
        <f>F433+F446+F451</f>
        <v>505002.9</v>
      </c>
      <c r="G432" s="3">
        <f>G433+G446+G451</f>
        <v>491123.9</v>
      </c>
    </row>
    <row r="433" spans="1:7" ht="45" hidden="1" outlineLevel="1" x14ac:dyDescent="0.25">
      <c r="A433" s="38" t="s">
        <v>290</v>
      </c>
      <c r="B433" s="26" t="s">
        <v>253</v>
      </c>
      <c r="C433" s="26" t="s">
        <v>156</v>
      </c>
      <c r="D433" s="26" t="s">
        <v>291</v>
      </c>
      <c r="E433" s="27"/>
      <c r="F433" s="3">
        <f>F434+F436+F438+F440+F442+F444</f>
        <v>391064</v>
      </c>
      <c r="G433" s="3">
        <f>G434+G436+G438+G440+G442+G444</f>
        <v>386863</v>
      </c>
    </row>
    <row r="434" spans="1:7" ht="45" hidden="1" outlineLevel="1" x14ac:dyDescent="0.25">
      <c r="A434" s="38" t="s">
        <v>292</v>
      </c>
      <c r="B434" s="26" t="s">
        <v>253</v>
      </c>
      <c r="C434" s="26" t="s">
        <v>156</v>
      </c>
      <c r="D434" s="26" t="s">
        <v>293</v>
      </c>
      <c r="E434" s="27"/>
      <c r="F434" s="3">
        <f>F435</f>
        <v>1993.7</v>
      </c>
      <c r="G434" s="4">
        <f>G435</f>
        <v>1488.3</v>
      </c>
    </row>
    <row r="435" spans="1:7" ht="30" hidden="1" outlineLevel="1" x14ac:dyDescent="0.25">
      <c r="A435" s="21" t="s">
        <v>296</v>
      </c>
      <c r="B435" s="26" t="s">
        <v>253</v>
      </c>
      <c r="C435" s="26" t="s">
        <v>156</v>
      </c>
      <c r="D435" s="26" t="s">
        <v>293</v>
      </c>
      <c r="E435" s="27">
        <v>200</v>
      </c>
      <c r="F435" s="3">
        <v>1993.7</v>
      </c>
      <c r="G435" s="4">
        <v>1488.3</v>
      </c>
    </row>
    <row r="436" spans="1:7" ht="30" hidden="1" outlineLevel="1" x14ac:dyDescent="0.25">
      <c r="A436" s="39" t="s">
        <v>294</v>
      </c>
      <c r="B436" s="26" t="s">
        <v>253</v>
      </c>
      <c r="C436" s="26" t="s">
        <v>156</v>
      </c>
      <c r="D436" s="26" t="s">
        <v>295</v>
      </c>
      <c r="E436" s="27"/>
      <c r="F436" s="3">
        <f>F437</f>
        <v>1447.8</v>
      </c>
      <c r="G436" s="4">
        <f>G437</f>
        <v>895.9</v>
      </c>
    </row>
    <row r="437" spans="1:7" ht="30" hidden="1" outlineLevel="1" x14ac:dyDescent="0.25">
      <c r="A437" s="21" t="s">
        <v>296</v>
      </c>
      <c r="B437" s="26" t="s">
        <v>253</v>
      </c>
      <c r="C437" s="26" t="s">
        <v>156</v>
      </c>
      <c r="D437" s="26" t="s">
        <v>295</v>
      </c>
      <c r="E437" s="27">
        <v>200</v>
      </c>
      <c r="F437" s="3">
        <v>1447.8</v>
      </c>
      <c r="G437" s="4">
        <v>895.9</v>
      </c>
    </row>
    <row r="438" spans="1:7" ht="30" hidden="1" outlineLevel="1" x14ac:dyDescent="0.25">
      <c r="A438" s="38" t="s">
        <v>297</v>
      </c>
      <c r="B438" s="26" t="s">
        <v>253</v>
      </c>
      <c r="C438" s="26" t="s">
        <v>156</v>
      </c>
      <c r="D438" s="26" t="s">
        <v>298</v>
      </c>
      <c r="E438" s="27"/>
      <c r="F438" s="3">
        <f>F439</f>
        <v>39707.800000000003</v>
      </c>
      <c r="G438" s="4">
        <f>G439</f>
        <v>38064.1</v>
      </c>
    </row>
    <row r="439" spans="1:7" ht="30" hidden="1" outlineLevel="1" x14ac:dyDescent="0.25">
      <c r="A439" s="21" t="s">
        <v>296</v>
      </c>
      <c r="B439" s="26" t="s">
        <v>253</v>
      </c>
      <c r="C439" s="26" t="s">
        <v>156</v>
      </c>
      <c r="D439" s="26" t="s">
        <v>298</v>
      </c>
      <c r="E439" s="27">
        <v>200</v>
      </c>
      <c r="F439" s="3">
        <v>39707.800000000003</v>
      </c>
      <c r="G439" s="4">
        <v>38064.1</v>
      </c>
    </row>
    <row r="440" spans="1:7" ht="90" hidden="1" outlineLevel="1" x14ac:dyDescent="0.25">
      <c r="A440" s="45" t="s">
        <v>587</v>
      </c>
      <c r="B440" s="26" t="s">
        <v>253</v>
      </c>
      <c r="C440" s="26" t="s">
        <v>156</v>
      </c>
      <c r="D440" s="26" t="s">
        <v>299</v>
      </c>
      <c r="E440" s="27"/>
      <c r="F440" s="3">
        <f>F441</f>
        <v>85506.2</v>
      </c>
      <c r="G440" s="4">
        <f>G441</f>
        <v>84006.2</v>
      </c>
    </row>
    <row r="441" spans="1:7" hidden="1" outlineLevel="1" x14ac:dyDescent="0.25">
      <c r="A441" s="39" t="s">
        <v>46</v>
      </c>
      <c r="B441" s="26" t="s">
        <v>253</v>
      </c>
      <c r="C441" s="26" t="s">
        <v>156</v>
      </c>
      <c r="D441" s="26" t="s">
        <v>299</v>
      </c>
      <c r="E441" s="27">
        <v>800</v>
      </c>
      <c r="F441" s="3">
        <v>85506.2</v>
      </c>
      <c r="G441" s="4">
        <v>84006.2</v>
      </c>
    </row>
    <row r="442" spans="1:7" ht="60" hidden="1" outlineLevel="1" x14ac:dyDescent="0.25">
      <c r="A442" s="45" t="s">
        <v>300</v>
      </c>
      <c r="B442" s="26" t="s">
        <v>253</v>
      </c>
      <c r="C442" s="26" t="s">
        <v>156</v>
      </c>
      <c r="D442" s="26" t="s">
        <v>301</v>
      </c>
      <c r="E442" s="27"/>
      <c r="F442" s="3">
        <f>F443</f>
        <v>19834.7</v>
      </c>
      <c r="G442" s="4">
        <f>G443</f>
        <v>19834.7</v>
      </c>
    </row>
    <row r="443" spans="1:7" hidden="1" outlineLevel="1" x14ac:dyDescent="0.25">
      <c r="A443" s="39" t="s">
        <v>46</v>
      </c>
      <c r="B443" s="26" t="s">
        <v>253</v>
      </c>
      <c r="C443" s="26" t="s">
        <v>156</v>
      </c>
      <c r="D443" s="26" t="s">
        <v>301</v>
      </c>
      <c r="E443" s="27">
        <v>800</v>
      </c>
      <c r="F443" s="3">
        <v>19834.7</v>
      </c>
      <c r="G443" s="4">
        <v>19834.7</v>
      </c>
    </row>
    <row r="444" spans="1:7" ht="60" hidden="1" outlineLevel="1" x14ac:dyDescent="0.25">
      <c r="A444" s="45" t="s">
        <v>302</v>
      </c>
      <c r="B444" s="26" t="s">
        <v>253</v>
      </c>
      <c r="C444" s="26" t="s">
        <v>156</v>
      </c>
      <c r="D444" s="26" t="s">
        <v>303</v>
      </c>
      <c r="E444" s="27"/>
      <c r="F444" s="3">
        <f>F445</f>
        <v>242573.8</v>
      </c>
      <c r="G444" s="4">
        <f>G445</f>
        <v>242573.8</v>
      </c>
    </row>
    <row r="445" spans="1:7" hidden="1" outlineLevel="1" x14ac:dyDescent="0.25">
      <c r="A445" s="39" t="s">
        <v>46</v>
      </c>
      <c r="B445" s="26" t="s">
        <v>253</v>
      </c>
      <c r="C445" s="26" t="s">
        <v>156</v>
      </c>
      <c r="D445" s="26" t="s">
        <v>303</v>
      </c>
      <c r="E445" s="27">
        <v>800</v>
      </c>
      <c r="F445" s="3">
        <f>134519.8+108054</f>
        <v>242573.8</v>
      </c>
      <c r="G445" s="4">
        <f>134519.8+108054</f>
        <v>242573.8</v>
      </c>
    </row>
    <row r="446" spans="1:7" ht="30" hidden="1" outlineLevel="1" x14ac:dyDescent="0.25">
      <c r="A446" s="23" t="s">
        <v>621</v>
      </c>
      <c r="B446" s="26" t="s">
        <v>253</v>
      </c>
      <c r="C446" s="26" t="s">
        <v>156</v>
      </c>
      <c r="D446" s="26" t="s">
        <v>622</v>
      </c>
      <c r="E446" s="27"/>
      <c r="F446" s="3">
        <f>F447</f>
        <v>81431.199999999997</v>
      </c>
      <c r="G446" s="4">
        <f>G447</f>
        <v>76074.399999999994</v>
      </c>
    </row>
    <row r="447" spans="1:7" ht="30" hidden="1" outlineLevel="1" x14ac:dyDescent="0.25">
      <c r="A447" s="23" t="s">
        <v>623</v>
      </c>
      <c r="B447" s="26" t="s">
        <v>253</v>
      </c>
      <c r="C447" s="26" t="s">
        <v>156</v>
      </c>
      <c r="D447" s="26" t="s">
        <v>624</v>
      </c>
      <c r="E447" s="27"/>
      <c r="F447" s="3">
        <f>F448+F449+F450</f>
        <v>81431.199999999997</v>
      </c>
      <c r="G447" s="3">
        <f>G448+G449+G450</f>
        <v>76074.399999999994</v>
      </c>
    </row>
    <row r="448" spans="1:7" ht="30" hidden="1" outlineLevel="1" x14ac:dyDescent="0.25">
      <c r="A448" s="23" t="s">
        <v>296</v>
      </c>
      <c r="B448" s="26" t="s">
        <v>253</v>
      </c>
      <c r="C448" s="26" t="s">
        <v>156</v>
      </c>
      <c r="D448" s="26" t="s">
        <v>624</v>
      </c>
      <c r="E448" s="27">
        <v>200</v>
      </c>
      <c r="F448" s="3">
        <v>37284.199999999997</v>
      </c>
      <c r="G448" s="4">
        <v>33045.199999999997</v>
      </c>
    </row>
    <row r="449" spans="1:7" ht="30" hidden="1" outlineLevel="1" x14ac:dyDescent="0.25">
      <c r="A449" s="34" t="s">
        <v>123</v>
      </c>
      <c r="B449" s="26" t="s">
        <v>253</v>
      </c>
      <c r="C449" s="26" t="s">
        <v>156</v>
      </c>
      <c r="D449" s="26" t="s">
        <v>624</v>
      </c>
      <c r="E449" s="27">
        <v>600</v>
      </c>
      <c r="F449" s="3">
        <v>29359.8</v>
      </c>
      <c r="G449" s="4">
        <v>28242</v>
      </c>
    </row>
    <row r="450" spans="1:7" hidden="1" outlineLevel="1" x14ac:dyDescent="0.25">
      <c r="A450" s="39" t="s">
        <v>46</v>
      </c>
      <c r="B450" s="26" t="s">
        <v>253</v>
      </c>
      <c r="C450" s="26" t="s">
        <v>156</v>
      </c>
      <c r="D450" s="26" t="s">
        <v>624</v>
      </c>
      <c r="E450" s="27">
        <v>800</v>
      </c>
      <c r="F450" s="3">
        <v>14787.2</v>
      </c>
      <c r="G450" s="4">
        <v>14787.2</v>
      </c>
    </row>
    <row r="451" spans="1:7" ht="30" hidden="1" outlineLevel="1" x14ac:dyDescent="0.25">
      <c r="A451" s="21" t="s">
        <v>694</v>
      </c>
      <c r="B451" s="26" t="s">
        <v>253</v>
      </c>
      <c r="C451" s="26" t="s">
        <v>156</v>
      </c>
      <c r="D451" s="19" t="s">
        <v>304</v>
      </c>
      <c r="E451" s="20"/>
      <c r="F451" s="3">
        <f>F452+F455</f>
        <v>32507.7</v>
      </c>
      <c r="G451" s="3">
        <f>G452+G455</f>
        <v>28186.5</v>
      </c>
    </row>
    <row r="452" spans="1:7" hidden="1" outlineLevel="1" x14ac:dyDescent="0.25">
      <c r="A452" s="21" t="s">
        <v>305</v>
      </c>
      <c r="B452" s="26" t="s">
        <v>253</v>
      </c>
      <c r="C452" s="26" t="s">
        <v>156</v>
      </c>
      <c r="D452" s="19" t="s">
        <v>306</v>
      </c>
      <c r="E452" s="20"/>
      <c r="F452" s="3">
        <f>F453+F454</f>
        <v>31072.600000000002</v>
      </c>
      <c r="G452" s="3">
        <f>G453+G454</f>
        <v>26751.4</v>
      </c>
    </row>
    <row r="453" spans="1:7" ht="30" hidden="1" outlineLevel="1" x14ac:dyDescent="0.25">
      <c r="A453" s="23" t="s">
        <v>296</v>
      </c>
      <c r="B453" s="26" t="s">
        <v>253</v>
      </c>
      <c r="C453" s="26" t="s">
        <v>156</v>
      </c>
      <c r="D453" s="19" t="s">
        <v>306</v>
      </c>
      <c r="E453" s="20">
        <v>200</v>
      </c>
      <c r="F453" s="3">
        <v>3962.4</v>
      </c>
      <c r="G453" s="4">
        <v>0</v>
      </c>
    </row>
    <row r="454" spans="1:7" hidden="1" outlineLevel="1" x14ac:dyDescent="0.25">
      <c r="A454" s="22" t="s">
        <v>46</v>
      </c>
      <c r="B454" s="26" t="s">
        <v>253</v>
      </c>
      <c r="C454" s="26" t="s">
        <v>156</v>
      </c>
      <c r="D454" s="19" t="s">
        <v>306</v>
      </c>
      <c r="E454" s="20">
        <v>800</v>
      </c>
      <c r="F454" s="3">
        <v>27110.2</v>
      </c>
      <c r="G454" s="4">
        <v>26751.4</v>
      </c>
    </row>
    <row r="455" spans="1:7" ht="30" hidden="1" outlineLevel="1" x14ac:dyDescent="0.25">
      <c r="A455" s="23" t="s">
        <v>693</v>
      </c>
      <c r="B455" s="26" t="s">
        <v>253</v>
      </c>
      <c r="C455" s="26" t="s">
        <v>156</v>
      </c>
      <c r="D455" s="19" t="s">
        <v>692</v>
      </c>
      <c r="E455" s="20"/>
      <c r="F455" s="3">
        <f>F456+F457</f>
        <v>1435.1</v>
      </c>
      <c r="G455" s="3">
        <f>G456+G457</f>
        <v>1435.1</v>
      </c>
    </row>
    <row r="456" spans="1:7" hidden="1" outlineLevel="1" x14ac:dyDescent="0.25">
      <c r="A456" s="21" t="s">
        <v>22</v>
      </c>
      <c r="B456" s="26" t="s">
        <v>253</v>
      </c>
      <c r="C456" s="26" t="s">
        <v>156</v>
      </c>
      <c r="D456" s="19" t="s">
        <v>692</v>
      </c>
      <c r="E456" s="20">
        <v>300</v>
      </c>
      <c r="F456" s="3">
        <v>400</v>
      </c>
      <c r="G456" s="4">
        <v>400</v>
      </c>
    </row>
    <row r="457" spans="1:7" hidden="1" outlineLevel="1" x14ac:dyDescent="0.25">
      <c r="A457" s="39" t="s">
        <v>46</v>
      </c>
      <c r="B457" s="26" t="s">
        <v>253</v>
      </c>
      <c r="C457" s="26" t="s">
        <v>156</v>
      </c>
      <c r="D457" s="19" t="s">
        <v>692</v>
      </c>
      <c r="E457" s="20">
        <v>800</v>
      </c>
      <c r="F457" s="3">
        <f>1035.1</f>
        <v>1035.0999999999999</v>
      </c>
      <c r="G457" s="4">
        <v>1035.0999999999999</v>
      </c>
    </row>
    <row r="458" spans="1:7" ht="45" hidden="1" outlineLevel="1" x14ac:dyDescent="0.25">
      <c r="A458" s="33" t="s">
        <v>65</v>
      </c>
      <c r="B458" s="55" t="s">
        <v>253</v>
      </c>
      <c r="C458" s="55" t="s">
        <v>156</v>
      </c>
      <c r="D458" s="55" t="s">
        <v>66</v>
      </c>
      <c r="E458" s="55"/>
      <c r="F458" s="3">
        <f t="shared" ref="F458:G461" si="20">F459</f>
        <v>6854.6</v>
      </c>
      <c r="G458" s="4">
        <f t="shared" si="20"/>
        <v>6576.7</v>
      </c>
    </row>
    <row r="459" spans="1:7" ht="45" hidden="1" outlineLevel="1" x14ac:dyDescent="0.25">
      <c r="A459" s="33" t="s">
        <v>67</v>
      </c>
      <c r="B459" s="55" t="s">
        <v>253</v>
      </c>
      <c r="C459" s="55" t="s">
        <v>156</v>
      </c>
      <c r="D459" s="55" t="s">
        <v>68</v>
      </c>
      <c r="E459" s="55"/>
      <c r="F459" s="3">
        <f t="shared" si="20"/>
        <v>6854.6</v>
      </c>
      <c r="G459" s="4">
        <f t="shared" si="20"/>
        <v>6576.7</v>
      </c>
    </row>
    <row r="460" spans="1:7" ht="45" hidden="1" outlineLevel="1" x14ac:dyDescent="0.25">
      <c r="A460" s="33" t="s">
        <v>69</v>
      </c>
      <c r="B460" s="55" t="s">
        <v>253</v>
      </c>
      <c r="C460" s="55" t="s">
        <v>156</v>
      </c>
      <c r="D460" s="55" t="s">
        <v>70</v>
      </c>
      <c r="E460" s="55"/>
      <c r="F460" s="3">
        <f t="shared" si="20"/>
        <v>6854.6</v>
      </c>
      <c r="G460" s="4">
        <f t="shared" si="20"/>
        <v>6576.7</v>
      </c>
    </row>
    <row r="461" spans="1:7" ht="45" hidden="1" outlineLevel="1" x14ac:dyDescent="0.25">
      <c r="A461" s="33" t="s">
        <v>712</v>
      </c>
      <c r="B461" s="55" t="s">
        <v>253</v>
      </c>
      <c r="C461" s="55" t="s">
        <v>156</v>
      </c>
      <c r="D461" s="55" t="s">
        <v>713</v>
      </c>
      <c r="E461" s="55"/>
      <c r="F461" s="3">
        <f t="shared" si="20"/>
        <v>6854.6</v>
      </c>
      <c r="G461" s="4">
        <f t="shared" si="20"/>
        <v>6576.7</v>
      </c>
    </row>
    <row r="462" spans="1:7" ht="30" hidden="1" outlineLevel="1" x14ac:dyDescent="0.25">
      <c r="A462" s="33" t="s">
        <v>296</v>
      </c>
      <c r="B462" s="55" t="s">
        <v>253</v>
      </c>
      <c r="C462" s="55" t="s">
        <v>156</v>
      </c>
      <c r="D462" s="55" t="s">
        <v>713</v>
      </c>
      <c r="E462" s="55" t="s">
        <v>52</v>
      </c>
      <c r="F462" s="3">
        <v>6854.6</v>
      </c>
      <c r="G462" s="4">
        <v>6576.7</v>
      </c>
    </row>
    <row r="463" spans="1:7" ht="45" hidden="1" outlineLevel="1" x14ac:dyDescent="0.25">
      <c r="A463" s="21" t="s">
        <v>157</v>
      </c>
      <c r="B463" s="26" t="s">
        <v>253</v>
      </c>
      <c r="C463" s="26" t="s">
        <v>156</v>
      </c>
      <c r="D463" s="26" t="s">
        <v>158</v>
      </c>
      <c r="E463" s="27"/>
      <c r="F463" s="3">
        <f>F464</f>
        <v>169883.5</v>
      </c>
      <c r="G463" s="4">
        <f>G464</f>
        <v>169883.5</v>
      </c>
    </row>
    <row r="464" spans="1:7" ht="30" hidden="1" outlineLevel="1" x14ac:dyDescent="0.25">
      <c r="A464" s="21" t="s">
        <v>583</v>
      </c>
      <c r="B464" s="26" t="s">
        <v>253</v>
      </c>
      <c r="C464" s="26" t="s">
        <v>156</v>
      </c>
      <c r="D464" s="26" t="s">
        <v>584</v>
      </c>
      <c r="E464" s="27"/>
      <c r="F464" s="3">
        <f>F466+F468</f>
        <v>169883.5</v>
      </c>
      <c r="G464" s="4">
        <f>G466+G468</f>
        <v>169883.5</v>
      </c>
    </row>
    <row r="465" spans="1:7" ht="30" hidden="1" outlineLevel="1" x14ac:dyDescent="0.25">
      <c r="A465" s="21" t="s">
        <v>697</v>
      </c>
      <c r="B465" s="26" t="s">
        <v>253</v>
      </c>
      <c r="C465" s="26" t="s">
        <v>156</v>
      </c>
      <c r="D465" s="26" t="s">
        <v>698</v>
      </c>
      <c r="E465" s="27"/>
      <c r="F465" s="3">
        <f>F466</f>
        <v>1682</v>
      </c>
      <c r="G465" s="4">
        <f>G466</f>
        <v>1682</v>
      </c>
    </row>
    <row r="466" spans="1:7" ht="30" hidden="1" outlineLevel="1" x14ac:dyDescent="0.25">
      <c r="A466" s="23" t="s">
        <v>296</v>
      </c>
      <c r="B466" s="26" t="s">
        <v>253</v>
      </c>
      <c r="C466" s="26" t="s">
        <v>156</v>
      </c>
      <c r="D466" s="26" t="s">
        <v>698</v>
      </c>
      <c r="E466" s="27">
        <v>200</v>
      </c>
      <c r="F466" s="3">
        <v>1682</v>
      </c>
      <c r="G466" s="4">
        <v>1682</v>
      </c>
    </row>
    <row r="467" spans="1:7" ht="75" hidden="1" outlineLevel="1" x14ac:dyDescent="0.25">
      <c r="A467" s="21" t="s">
        <v>585</v>
      </c>
      <c r="B467" s="26" t="s">
        <v>253</v>
      </c>
      <c r="C467" s="26" t="s">
        <v>156</v>
      </c>
      <c r="D467" s="26" t="s">
        <v>586</v>
      </c>
      <c r="E467" s="27"/>
      <c r="F467" s="3">
        <f>F468</f>
        <v>168201.5</v>
      </c>
      <c r="G467" s="4">
        <f>G468</f>
        <v>168201.5</v>
      </c>
    </row>
    <row r="468" spans="1:7" ht="30" hidden="1" outlineLevel="1" x14ac:dyDescent="0.25">
      <c r="A468" s="21" t="s">
        <v>296</v>
      </c>
      <c r="B468" s="26" t="s">
        <v>253</v>
      </c>
      <c r="C468" s="26" t="s">
        <v>156</v>
      </c>
      <c r="D468" s="26" t="s">
        <v>586</v>
      </c>
      <c r="E468" s="27">
        <v>200</v>
      </c>
      <c r="F468" s="3">
        <v>168201.5</v>
      </c>
      <c r="G468" s="4">
        <v>168201.5</v>
      </c>
    </row>
    <row r="469" spans="1:7" ht="30" hidden="1" outlineLevel="1" x14ac:dyDescent="0.25">
      <c r="A469" s="21" t="s">
        <v>162</v>
      </c>
      <c r="B469" s="19" t="s">
        <v>253</v>
      </c>
      <c r="C469" s="19" t="s">
        <v>163</v>
      </c>
      <c r="D469" s="19"/>
      <c r="E469" s="20"/>
      <c r="F469" s="3">
        <f t="shared" ref="F469:G472" si="21">F470</f>
        <v>73911</v>
      </c>
      <c r="G469" s="4">
        <f t="shared" si="21"/>
        <v>73520.999999999985</v>
      </c>
    </row>
    <row r="470" spans="1:7" ht="75" hidden="1" outlineLevel="1" x14ac:dyDescent="0.25">
      <c r="A470" s="21" t="s">
        <v>307</v>
      </c>
      <c r="B470" s="19" t="s">
        <v>253</v>
      </c>
      <c r="C470" s="19" t="s">
        <v>163</v>
      </c>
      <c r="D470" s="19" t="s">
        <v>139</v>
      </c>
      <c r="E470" s="20"/>
      <c r="F470" s="3">
        <f t="shared" si="21"/>
        <v>73911</v>
      </c>
      <c r="G470" s="4">
        <f t="shared" si="21"/>
        <v>73520.999999999985</v>
      </c>
    </row>
    <row r="471" spans="1:7" ht="90" hidden="1" outlineLevel="1" x14ac:dyDescent="0.25">
      <c r="A471" s="21" t="s">
        <v>308</v>
      </c>
      <c r="B471" s="19" t="s">
        <v>253</v>
      </c>
      <c r="C471" s="19" t="s">
        <v>163</v>
      </c>
      <c r="D471" s="19" t="s">
        <v>309</v>
      </c>
      <c r="E471" s="20"/>
      <c r="F471" s="3">
        <f t="shared" si="21"/>
        <v>73911</v>
      </c>
      <c r="G471" s="4">
        <f t="shared" si="21"/>
        <v>73520.999999999985</v>
      </c>
    </row>
    <row r="472" spans="1:7" ht="30" hidden="1" outlineLevel="1" x14ac:dyDescent="0.25">
      <c r="A472" s="21" t="s">
        <v>310</v>
      </c>
      <c r="B472" s="19" t="s">
        <v>253</v>
      </c>
      <c r="C472" s="19" t="s">
        <v>163</v>
      </c>
      <c r="D472" s="19" t="s">
        <v>311</v>
      </c>
      <c r="E472" s="20"/>
      <c r="F472" s="3">
        <f t="shared" si="21"/>
        <v>73911</v>
      </c>
      <c r="G472" s="4">
        <f t="shared" si="21"/>
        <v>73520.999999999985</v>
      </c>
    </row>
    <row r="473" spans="1:7" ht="45" hidden="1" outlineLevel="1" x14ac:dyDescent="0.25">
      <c r="A473" s="22" t="s">
        <v>44</v>
      </c>
      <c r="B473" s="19" t="s">
        <v>253</v>
      </c>
      <c r="C473" s="19" t="s">
        <v>163</v>
      </c>
      <c r="D473" s="19" t="s">
        <v>312</v>
      </c>
      <c r="E473" s="20"/>
      <c r="F473" s="3">
        <f>F474+F475+F476+F477</f>
        <v>73911</v>
      </c>
      <c r="G473" s="3">
        <f>G474+G475+G476+G477</f>
        <v>73520.999999999985</v>
      </c>
    </row>
    <row r="474" spans="1:7" ht="75" hidden="1" outlineLevel="1" x14ac:dyDescent="0.25">
      <c r="A474" s="21" t="s">
        <v>15</v>
      </c>
      <c r="B474" s="19" t="s">
        <v>253</v>
      </c>
      <c r="C474" s="19" t="s">
        <v>163</v>
      </c>
      <c r="D474" s="19" t="s">
        <v>312</v>
      </c>
      <c r="E474" s="20">
        <v>100</v>
      </c>
      <c r="F474" s="3">
        <v>69582.600000000006</v>
      </c>
      <c r="G474" s="4">
        <v>69489.899999999994</v>
      </c>
    </row>
    <row r="475" spans="1:7" ht="30" hidden="1" outlineLevel="1" x14ac:dyDescent="0.25">
      <c r="A475" s="21" t="s">
        <v>296</v>
      </c>
      <c r="B475" s="19" t="s">
        <v>253</v>
      </c>
      <c r="C475" s="19" t="s">
        <v>163</v>
      </c>
      <c r="D475" s="19" t="s">
        <v>312</v>
      </c>
      <c r="E475" s="20">
        <v>200</v>
      </c>
      <c r="F475" s="3">
        <v>2782.6</v>
      </c>
      <c r="G475" s="4">
        <v>2649.2</v>
      </c>
    </row>
    <row r="476" spans="1:7" hidden="1" outlineLevel="1" x14ac:dyDescent="0.25">
      <c r="A476" s="21" t="s">
        <v>22</v>
      </c>
      <c r="B476" s="19" t="s">
        <v>253</v>
      </c>
      <c r="C476" s="19" t="s">
        <v>163</v>
      </c>
      <c r="D476" s="19" t="s">
        <v>312</v>
      </c>
      <c r="E476" s="20">
        <v>300</v>
      </c>
      <c r="F476" s="3">
        <f>847.5-0.1</f>
        <v>847.4</v>
      </c>
      <c r="G476" s="4">
        <v>683.5</v>
      </c>
    </row>
    <row r="477" spans="1:7" hidden="1" outlineLevel="1" x14ac:dyDescent="0.25">
      <c r="A477" s="39" t="s">
        <v>46</v>
      </c>
      <c r="B477" s="19" t="s">
        <v>253</v>
      </c>
      <c r="C477" s="19" t="s">
        <v>163</v>
      </c>
      <c r="D477" s="19" t="s">
        <v>312</v>
      </c>
      <c r="E477" s="20">
        <v>800</v>
      </c>
      <c r="F477" s="3">
        <v>698.4</v>
      </c>
      <c r="G477" s="4">
        <v>698.4</v>
      </c>
    </row>
    <row r="478" spans="1:7" hidden="1" outlineLevel="1" x14ac:dyDescent="0.25">
      <c r="A478" s="21" t="s">
        <v>572</v>
      </c>
      <c r="B478" s="19" t="s">
        <v>253</v>
      </c>
      <c r="C478" s="19" t="s">
        <v>573</v>
      </c>
      <c r="D478" s="19"/>
      <c r="E478" s="20"/>
      <c r="F478" s="3">
        <f t="shared" ref="F478:G481" si="22">F479</f>
        <v>29426.9</v>
      </c>
      <c r="G478" s="4">
        <f t="shared" si="22"/>
        <v>29426.9</v>
      </c>
    </row>
    <row r="479" spans="1:7" hidden="1" outlineLevel="1" x14ac:dyDescent="0.25">
      <c r="A479" s="21" t="s">
        <v>574</v>
      </c>
      <c r="B479" s="19" t="s">
        <v>253</v>
      </c>
      <c r="C479" s="19" t="s">
        <v>575</v>
      </c>
      <c r="D479" s="19"/>
      <c r="E479" s="20"/>
      <c r="F479" s="3">
        <f t="shared" si="22"/>
        <v>29426.9</v>
      </c>
      <c r="G479" s="4">
        <f t="shared" si="22"/>
        <v>29426.9</v>
      </c>
    </row>
    <row r="480" spans="1:7" ht="45" hidden="1" outlineLevel="1" x14ac:dyDescent="0.25">
      <c r="A480" s="22" t="s">
        <v>65</v>
      </c>
      <c r="B480" s="19" t="s">
        <v>253</v>
      </c>
      <c r="C480" s="19" t="s">
        <v>575</v>
      </c>
      <c r="D480" s="19" t="s">
        <v>66</v>
      </c>
      <c r="E480" s="20"/>
      <c r="F480" s="3">
        <f t="shared" si="22"/>
        <v>29426.9</v>
      </c>
      <c r="G480" s="4">
        <f t="shared" si="22"/>
        <v>29426.9</v>
      </c>
    </row>
    <row r="481" spans="1:7" ht="45" hidden="1" outlineLevel="1" x14ac:dyDescent="0.25">
      <c r="A481" s="32" t="s">
        <v>67</v>
      </c>
      <c r="B481" s="26" t="s">
        <v>253</v>
      </c>
      <c r="C481" s="26" t="s">
        <v>575</v>
      </c>
      <c r="D481" s="26" t="s">
        <v>68</v>
      </c>
      <c r="E481" s="20"/>
      <c r="F481" s="3">
        <f t="shared" si="22"/>
        <v>29426.9</v>
      </c>
      <c r="G481" s="4">
        <f t="shared" si="22"/>
        <v>29426.9</v>
      </c>
    </row>
    <row r="482" spans="1:7" ht="45" hidden="1" outlineLevel="1" x14ac:dyDescent="0.25">
      <c r="A482" s="32" t="s">
        <v>69</v>
      </c>
      <c r="B482" s="26" t="s">
        <v>253</v>
      </c>
      <c r="C482" s="26" t="s">
        <v>575</v>
      </c>
      <c r="D482" s="26" t="s">
        <v>70</v>
      </c>
      <c r="E482" s="20"/>
      <c r="F482" s="3">
        <f>F483+F485</f>
        <v>29426.9</v>
      </c>
      <c r="G482" s="3">
        <v>29426.9</v>
      </c>
    </row>
    <row r="483" spans="1:7" ht="75" hidden="1" outlineLevel="1" x14ac:dyDescent="0.25">
      <c r="A483" s="32" t="s">
        <v>578</v>
      </c>
      <c r="B483" s="26" t="s">
        <v>253</v>
      </c>
      <c r="C483" s="26" t="s">
        <v>575</v>
      </c>
      <c r="D483" s="26" t="s">
        <v>576</v>
      </c>
      <c r="E483" s="20"/>
      <c r="F483" s="3">
        <f>F484</f>
        <v>14368.9</v>
      </c>
      <c r="G483" s="4" t="str">
        <f>G484</f>
        <v>14368,9,3</v>
      </c>
    </row>
    <row r="484" spans="1:7" hidden="1" outlineLevel="1" x14ac:dyDescent="0.25">
      <c r="A484" s="39" t="s">
        <v>46</v>
      </c>
      <c r="B484" s="26" t="s">
        <v>253</v>
      </c>
      <c r="C484" s="26" t="s">
        <v>575</v>
      </c>
      <c r="D484" s="26" t="s">
        <v>576</v>
      </c>
      <c r="E484" s="20">
        <v>800</v>
      </c>
      <c r="F484" s="3">
        <f>14368.9</f>
        <v>14368.9</v>
      </c>
      <c r="G484" s="4" t="s">
        <v>738</v>
      </c>
    </row>
    <row r="485" spans="1:7" hidden="1" outlineLevel="1" x14ac:dyDescent="0.25">
      <c r="A485" s="9" t="s">
        <v>701</v>
      </c>
      <c r="B485" s="26" t="s">
        <v>253</v>
      </c>
      <c r="C485" s="26" t="s">
        <v>575</v>
      </c>
      <c r="D485" s="26" t="s">
        <v>702</v>
      </c>
      <c r="E485" s="20"/>
      <c r="F485" s="3">
        <f>F486 F486</f>
        <v>15058</v>
      </c>
      <c r="G485" s="4">
        <f>G486</f>
        <v>15058</v>
      </c>
    </row>
    <row r="486" spans="1:7" hidden="1" outlineLevel="1" x14ac:dyDescent="0.25">
      <c r="A486" s="39" t="s">
        <v>46</v>
      </c>
      <c r="B486" s="26" t="s">
        <v>253</v>
      </c>
      <c r="C486" s="26" t="s">
        <v>575</v>
      </c>
      <c r="D486" s="26" t="s">
        <v>702</v>
      </c>
      <c r="E486" s="20">
        <v>800</v>
      </c>
      <c r="F486" s="3">
        <v>15058</v>
      </c>
      <c r="G486" s="4">
        <v>15058</v>
      </c>
    </row>
    <row r="487" spans="1:7" ht="40.5" customHeight="1" collapsed="1" x14ac:dyDescent="0.25">
      <c r="A487" s="68" t="s">
        <v>313</v>
      </c>
      <c r="B487" s="69" t="s">
        <v>314</v>
      </c>
      <c r="C487" s="69" t="s">
        <v>36</v>
      </c>
      <c r="D487" s="69"/>
      <c r="E487" s="73"/>
      <c r="F487" s="71">
        <f>F488+F493+F525</f>
        <v>168972.79999999999</v>
      </c>
      <c r="G487" s="71">
        <f>G488+G493+G525</f>
        <v>167667.89999999997</v>
      </c>
    </row>
    <row r="488" spans="1:7" hidden="1" outlineLevel="1" x14ac:dyDescent="0.25">
      <c r="A488" s="21" t="s">
        <v>7</v>
      </c>
      <c r="B488" s="19" t="s">
        <v>314</v>
      </c>
      <c r="C488" s="19" t="s">
        <v>8</v>
      </c>
      <c r="D488" s="18"/>
      <c r="E488" s="20"/>
      <c r="F488" s="3">
        <f t="shared" ref="F488:G491" si="23">F489</f>
        <v>262.89999999999998</v>
      </c>
      <c r="G488" s="3">
        <f t="shared" si="23"/>
        <v>175.9</v>
      </c>
    </row>
    <row r="489" spans="1:7" hidden="1" outlineLevel="1" x14ac:dyDescent="0.25">
      <c r="A489" s="21" t="s">
        <v>25</v>
      </c>
      <c r="B489" s="19" t="s">
        <v>314</v>
      </c>
      <c r="C489" s="19" t="s">
        <v>26</v>
      </c>
      <c r="D489" s="19"/>
      <c r="E489" s="20"/>
      <c r="F489" s="3">
        <f t="shared" si="23"/>
        <v>262.89999999999998</v>
      </c>
      <c r="G489" s="3">
        <f t="shared" si="23"/>
        <v>175.9</v>
      </c>
    </row>
    <row r="490" spans="1:7" hidden="1" outlineLevel="1" x14ac:dyDescent="0.25">
      <c r="A490" s="21" t="s">
        <v>11</v>
      </c>
      <c r="B490" s="19" t="s">
        <v>314</v>
      </c>
      <c r="C490" s="19" t="s">
        <v>26</v>
      </c>
      <c r="D490" s="19" t="s">
        <v>12</v>
      </c>
      <c r="E490" s="20"/>
      <c r="F490" s="3">
        <f t="shared" si="23"/>
        <v>262.89999999999998</v>
      </c>
      <c r="G490" s="3">
        <f t="shared" si="23"/>
        <v>175.9</v>
      </c>
    </row>
    <row r="491" spans="1:7" ht="45" hidden="1" outlineLevel="1" x14ac:dyDescent="0.25">
      <c r="A491" s="21" t="s">
        <v>315</v>
      </c>
      <c r="B491" s="19" t="s">
        <v>314</v>
      </c>
      <c r="C491" s="19" t="s">
        <v>26</v>
      </c>
      <c r="D491" s="19" t="s">
        <v>60</v>
      </c>
      <c r="E491" s="20"/>
      <c r="F491" s="3">
        <f t="shared" si="23"/>
        <v>262.89999999999998</v>
      </c>
      <c r="G491" s="3">
        <f t="shared" si="23"/>
        <v>175.9</v>
      </c>
    </row>
    <row r="492" spans="1:7" hidden="1" outlineLevel="1" x14ac:dyDescent="0.25">
      <c r="A492" s="22" t="s">
        <v>46</v>
      </c>
      <c r="B492" s="19" t="s">
        <v>314</v>
      </c>
      <c r="C492" s="19" t="s">
        <v>26</v>
      </c>
      <c r="D492" s="19" t="s">
        <v>60</v>
      </c>
      <c r="E492" s="20">
        <v>800</v>
      </c>
      <c r="F492" s="3">
        <v>262.89999999999998</v>
      </c>
      <c r="G492" s="4">
        <v>175.9</v>
      </c>
    </row>
    <row r="493" spans="1:7" ht="30" hidden="1" outlineLevel="1" x14ac:dyDescent="0.25">
      <c r="A493" s="21" t="s">
        <v>316</v>
      </c>
      <c r="B493" s="19" t="s">
        <v>314</v>
      </c>
      <c r="C493" s="19" t="s">
        <v>317</v>
      </c>
      <c r="D493" s="19"/>
      <c r="E493" s="20"/>
      <c r="F493" s="3">
        <f>F494</f>
        <v>159602.1</v>
      </c>
      <c r="G493" s="3">
        <f>G494</f>
        <v>158384.19999999998</v>
      </c>
    </row>
    <row r="494" spans="1:7" ht="45" hidden="1" outlineLevel="1" x14ac:dyDescent="0.25">
      <c r="A494" s="22" t="s">
        <v>318</v>
      </c>
      <c r="B494" s="19" t="s">
        <v>314</v>
      </c>
      <c r="C494" s="19" t="s">
        <v>319</v>
      </c>
      <c r="D494" s="19"/>
      <c r="E494" s="20"/>
      <c r="F494" s="3">
        <f>F495+F498</f>
        <v>159602.1</v>
      </c>
      <c r="G494" s="3">
        <f>G495+G498</f>
        <v>158384.19999999998</v>
      </c>
    </row>
    <row r="495" spans="1:7" hidden="1" outlineLevel="1" x14ac:dyDescent="0.25">
      <c r="A495" s="22" t="s">
        <v>11</v>
      </c>
      <c r="B495" s="19" t="s">
        <v>314</v>
      </c>
      <c r="C495" s="19" t="s">
        <v>319</v>
      </c>
      <c r="D495" s="19" t="s">
        <v>12</v>
      </c>
      <c r="E495" s="9"/>
      <c r="F495" s="3">
        <f>F496</f>
        <v>191.6</v>
      </c>
      <c r="G495" s="3">
        <f>G496</f>
        <v>191.6</v>
      </c>
    </row>
    <row r="496" spans="1:7" hidden="1" outlineLevel="1" x14ac:dyDescent="0.25">
      <c r="A496" s="22" t="s">
        <v>250</v>
      </c>
      <c r="B496" s="19" t="s">
        <v>314</v>
      </c>
      <c r="C496" s="19" t="s">
        <v>319</v>
      </c>
      <c r="D496" s="19" t="s">
        <v>251</v>
      </c>
      <c r="E496" s="9"/>
      <c r="F496" s="3">
        <f>F497</f>
        <v>191.6</v>
      </c>
      <c r="G496" s="3">
        <f>G497</f>
        <v>191.6</v>
      </c>
    </row>
    <row r="497" spans="1:7" ht="30" hidden="1" outlineLevel="1" x14ac:dyDescent="0.25">
      <c r="A497" s="21" t="s">
        <v>296</v>
      </c>
      <c r="B497" s="19" t="s">
        <v>314</v>
      </c>
      <c r="C497" s="19" t="s">
        <v>319</v>
      </c>
      <c r="D497" s="19" t="s">
        <v>251</v>
      </c>
      <c r="E497" s="20">
        <v>200</v>
      </c>
      <c r="F497" s="3">
        <v>191.6</v>
      </c>
      <c r="G497" s="4">
        <v>191.6</v>
      </c>
    </row>
    <row r="498" spans="1:7" ht="45" hidden="1" outlineLevel="1" x14ac:dyDescent="0.25">
      <c r="A498" s="22" t="s">
        <v>65</v>
      </c>
      <c r="B498" s="19" t="s">
        <v>314</v>
      </c>
      <c r="C498" s="19" t="s">
        <v>319</v>
      </c>
      <c r="D498" s="19" t="s">
        <v>66</v>
      </c>
      <c r="E498" s="20"/>
      <c r="F498" s="3">
        <f>F499+F507+F514+F519</f>
        <v>159410.5</v>
      </c>
      <c r="G498" s="3">
        <f>G499+G507+G514+G519</f>
        <v>158192.59999999998</v>
      </c>
    </row>
    <row r="499" spans="1:7" ht="30" hidden="1" outlineLevel="1" x14ac:dyDescent="0.25">
      <c r="A499" s="22" t="s">
        <v>320</v>
      </c>
      <c r="B499" s="19" t="s">
        <v>314</v>
      </c>
      <c r="C499" s="19" t="s">
        <v>319</v>
      </c>
      <c r="D499" s="19" t="s">
        <v>321</v>
      </c>
      <c r="E499" s="20"/>
      <c r="F499" s="3">
        <f>F500</f>
        <v>62138.9</v>
      </c>
      <c r="G499" s="3">
        <f>G500</f>
        <v>62006.5</v>
      </c>
    </row>
    <row r="500" spans="1:7" ht="45" hidden="1" outlineLevel="1" x14ac:dyDescent="0.25">
      <c r="A500" s="22" t="s">
        <v>322</v>
      </c>
      <c r="B500" s="19" t="s">
        <v>314</v>
      </c>
      <c r="C500" s="19" t="s">
        <v>319</v>
      </c>
      <c r="D500" s="19" t="s">
        <v>323</v>
      </c>
      <c r="E500" s="20"/>
      <c r="F500" s="3">
        <f>F501+F503+F505</f>
        <v>62138.9</v>
      </c>
      <c r="G500" s="3">
        <f>G501+G503+G505</f>
        <v>62006.5</v>
      </c>
    </row>
    <row r="501" spans="1:7" ht="45" hidden="1" outlineLevel="1" x14ac:dyDescent="0.25">
      <c r="A501" s="25" t="s">
        <v>660</v>
      </c>
      <c r="B501" s="19" t="s">
        <v>314</v>
      </c>
      <c r="C501" s="19" t="s">
        <v>319</v>
      </c>
      <c r="D501" s="19" t="s">
        <v>661</v>
      </c>
      <c r="E501" s="20"/>
      <c r="F501" s="3">
        <f>F502</f>
        <v>3298.4</v>
      </c>
      <c r="G501" s="3">
        <f>G502</f>
        <v>3298.4</v>
      </c>
    </row>
    <row r="502" spans="1:7" ht="30" hidden="1" outlineLevel="1" x14ac:dyDescent="0.25">
      <c r="A502" s="21" t="s">
        <v>662</v>
      </c>
      <c r="B502" s="19" t="s">
        <v>314</v>
      </c>
      <c r="C502" s="19" t="s">
        <v>319</v>
      </c>
      <c r="D502" s="19" t="s">
        <v>661</v>
      </c>
      <c r="E502" s="20">
        <v>200</v>
      </c>
      <c r="F502" s="3">
        <v>3298.4</v>
      </c>
      <c r="G502" s="4">
        <v>3298.4</v>
      </c>
    </row>
    <row r="503" spans="1:7" ht="75" hidden="1" outlineLevel="1" x14ac:dyDescent="0.25">
      <c r="A503" s="22" t="s">
        <v>706</v>
      </c>
      <c r="B503" s="19" t="s">
        <v>314</v>
      </c>
      <c r="C503" s="19" t="s">
        <v>319</v>
      </c>
      <c r="D503" s="19" t="s">
        <v>324</v>
      </c>
      <c r="E503" s="20"/>
      <c r="F503" s="3">
        <f>F504</f>
        <v>57140.6</v>
      </c>
      <c r="G503" s="3">
        <f>G504</f>
        <v>57008.2</v>
      </c>
    </row>
    <row r="504" spans="1:7" ht="30" hidden="1" outlineLevel="1" x14ac:dyDescent="0.25">
      <c r="A504" s="21" t="s">
        <v>296</v>
      </c>
      <c r="B504" s="19" t="s">
        <v>314</v>
      </c>
      <c r="C504" s="19" t="s">
        <v>319</v>
      </c>
      <c r="D504" s="19" t="s">
        <v>324</v>
      </c>
      <c r="E504" s="20">
        <v>200</v>
      </c>
      <c r="F504" s="3">
        <v>57140.6</v>
      </c>
      <c r="G504" s="4">
        <v>57008.2</v>
      </c>
    </row>
    <row r="505" spans="1:7" ht="30" hidden="1" outlineLevel="1" x14ac:dyDescent="0.25">
      <c r="A505" s="21" t="s">
        <v>325</v>
      </c>
      <c r="B505" s="19" t="s">
        <v>314</v>
      </c>
      <c r="C505" s="19" t="s">
        <v>319</v>
      </c>
      <c r="D505" s="19" t="s">
        <v>326</v>
      </c>
      <c r="E505" s="20"/>
      <c r="F505" s="3">
        <f>F506</f>
        <v>1699.9</v>
      </c>
      <c r="G505" s="3">
        <f>G506</f>
        <v>1699.9</v>
      </c>
    </row>
    <row r="506" spans="1:7" ht="30" hidden="1" outlineLevel="1" x14ac:dyDescent="0.25">
      <c r="A506" s="21" t="s">
        <v>296</v>
      </c>
      <c r="B506" s="19" t="s">
        <v>314</v>
      </c>
      <c r="C506" s="19" t="s">
        <v>319</v>
      </c>
      <c r="D506" s="19" t="s">
        <v>326</v>
      </c>
      <c r="E506" s="20">
        <v>200</v>
      </c>
      <c r="F506" s="3">
        <v>1699.9</v>
      </c>
      <c r="G506" s="4">
        <v>1699.9</v>
      </c>
    </row>
    <row r="507" spans="1:7" ht="45" hidden="1" outlineLevel="1" x14ac:dyDescent="0.25">
      <c r="A507" s="21" t="s">
        <v>327</v>
      </c>
      <c r="B507" s="19" t="s">
        <v>314</v>
      </c>
      <c r="C507" s="19" t="s">
        <v>319</v>
      </c>
      <c r="D507" s="19" t="s">
        <v>328</v>
      </c>
      <c r="E507" s="20"/>
      <c r="F507" s="3">
        <f>F508</f>
        <v>4387</v>
      </c>
      <c r="G507" s="3">
        <f>G508</f>
        <v>4370.8999999999996</v>
      </c>
    </row>
    <row r="508" spans="1:7" ht="45" hidden="1" outlineLevel="1" x14ac:dyDescent="0.25">
      <c r="A508" s="21" t="s">
        <v>329</v>
      </c>
      <c r="B508" s="19" t="s">
        <v>314</v>
      </c>
      <c r="C508" s="19" t="s">
        <v>319</v>
      </c>
      <c r="D508" s="19" t="s">
        <v>330</v>
      </c>
      <c r="E508" s="20"/>
      <c r="F508" s="3">
        <f>F509+F511</f>
        <v>4387</v>
      </c>
      <c r="G508" s="3">
        <f>G509+G511</f>
        <v>4370.8999999999996</v>
      </c>
    </row>
    <row r="509" spans="1:7" ht="45" hidden="1" outlineLevel="1" x14ac:dyDescent="0.25">
      <c r="A509" s="21" t="s">
        <v>331</v>
      </c>
      <c r="B509" s="26" t="s">
        <v>314</v>
      </c>
      <c r="C509" s="19" t="s">
        <v>319</v>
      </c>
      <c r="D509" s="26" t="s">
        <v>332</v>
      </c>
      <c r="E509" s="26"/>
      <c r="F509" s="3">
        <f>F510</f>
        <v>307.3</v>
      </c>
      <c r="G509" s="3">
        <f>G510</f>
        <v>292.3</v>
      </c>
    </row>
    <row r="510" spans="1:7" ht="30" hidden="1" outlineLevel="1" x14ac:dyDescent="0.25">
      <c r="A510" s="21" t="s">
        <v>296</v>
      </c>
      <c r="B510" s="26" t="s">
        <v>314</v>
      </c>
      <c r="C510" s="19" t="s">
        <v>319</v>
      </c>
      <c r="D510" s="26" t="s">
        <v>332</v>
      </c>
      <c r="E510" s="26" t="s">
        <v>52</v>
      </c>
      <c r="F510" s="3">
        <v>307.3</v>
      </c>
      <c r="G510" s="4">
        <v>292.3</v>
      </c>
    </row>
    <row r="511" spans="1:7" ht="30" hidden="1" outlineLevel="1" x14ac:dyDescent="0.25">
      <c r="A511" s="39" t="s">
        <v>333</v>
      </c>
      <c r="B511" s="19" t="s">
        <v>314</v>
      </c>
      <c r="C511" s="19" t="s">
        <v>319</v>
      </c>
      <c r="D511" s="26" t="s">
        <v>334</v>
      </c>
      <c r="E511" s="20"/>
      <c r="F511" s="3">
        <f>F512+F513</f>
        <v>4079.7</v>
      </c>
      <c r="G511" s="3">
        <f>G512+G513</f>
        <v>4078.6</v>
      </c>
    </row>
    <row r="512" spans="1:7" ht="75" hidden="1" outlineLevel="1" x14ac:dyDescent="0.25">
      <c r="A512" s="21" t="s">
        <v>15</v>
      </c>
      <c r="B512" s="19" t="s">
        <v>314</v>
      </c>
      <c r="C512" s="19" t="s">
        <v>319</v>
      </c>
      <c r="D512" s="26" t="s">
        <v>334</v>
      </c>
      <c r="E512" s="20">
        <v>100</v>
      </c>
      <c r="F512" s="3">
        <v>3522.6</v>
      </c>
      <c r="G512" s="4">
        <v>3521.5</v>
      </c>
    </row>
    <row r="513" spans="1:7" ht="30" hidden="1" outlineLevel="1" x14ac:dyDescent="0.25">
      <c r="A513" s="21" t="s">
        <v>296</v>
      </c>
      <c r="B513" s="26" t="s">
        <v>314</v>
      </c>
      <c r="C513" s="19" t="s">
        <v>319</v>
      </c>
      <c r="D513" s="26" t="s">
        <v>334</v>
      </c>
      <c r="E513" s="26" t="s">
        <v>52</v>
      </c>
      <c r="F513" s="3">
        <v>557.1</v>
      </c>
      <c r="G513" s="4">
        <v>557.1</v>
      </c>
    </row>
    <row r="514" spans="1:7" ht="45" hidden="1" outlineLevel="1" x14ac:dyDescent="0.25">
      <c r="A514" s="22" t="s">
        <v>335</v>
      </c>
      <c r="B514" s="19" t="s">
        <v>314</v>
      </c>
      <c r="C514" s="19" t="s">
        <v>319</v>
      </c>
      <c r="D514" s="19" t="s">
        <v>336</v>
      </c>
      <c r="E514" s="20"/>
      <c r="F514" s="3">
        <f>F515</f>
        <v>3638.9</v>
      </c>
      <c r="G514" s="3">
        <f>G515</f>
        <v>3453</v>
      </c>
    </row>
    <row r="515" spans="1:7" ht="30" hidden="1" outlineLevel="1" x14ac:dyDescent="0.25">
      <c r="A515" s="22" t="s">
        <v>337</v>
      </c>
      <c r="B515" s="19" t="s">
        <v>314</v>
      </c>
      <c r="C515" s="19" t="s">
        <v>319</v>
      </c>
      <c r="D515" s="19" t="s">
        <v>338</v>
      </c>
      <c r="E515" s="20"/>
      <c r="F515" s="3">
        <f>F516</f>
        <v>3638.9</v>
      </c>
      <c r="G515" s="3">
        <f>G516</f>
        <v>3453</v>
      </c>
    </row>
    <row r="516" spans="1:7" ht="30" hidden="1" outlineLevel="1" x14ac:dyDescent="0.25">
      <c r="A516" s="22" t="s">
        <v>339</v>
      </c>
      <c r="B516" s="19" t="s">
        <v>314</v>
      </c>
      <c r="C516" s="19" t="s">
        <v>319</v>
      </c>
      <c r="D516" s="19" t="s">
        <v>340</v>
      </c>
      <c r="E516" s="20"/>
      <c r="F516" s="3">
        <f>F517+F518</f>
        <v>3638.9</v>
      </c>
      <c r="G516" s="3">
        <f>G517+G518</f>
        <v>3453</v>
      </c>
    </row>
    <row r="517" spans="1:7" ht="75" hidden="1" outlineLevel="1" x14ac:dyDescent="0.25">
      <c r="A517" s="22" t="s">
        <v>494</v>
      </c>
      <c r="B517" s="19" t="s">
        <v>314</v>
      </c>
      <c r="C517" s="19" t="s">
        <v>319</v>
      </c>
      <c r="D517" s="19" t="s">
        <v>340</v>
      </c>
      <c r="E517" s="20">
        <v>100</v>
      </c>
      <c r="F517" s="3">
        <v>2544.3000000000002</v>
      </c>
      <c r="G517" s="4">
        <v>2373.3000000000002</v>
      </c>
    </row>
    <row r="518" spans="1:7" ht="30" hidden="1" outlineLevel="1" x14ac:dyDescent="0.25">
      <c r="A518" s="21" t="s">
        <v>296</v>
      </c>
      <c r="B518" s="19" t="s">
        <v>314</v>
      </c>
      <c r="C518" s="19" t="s">
        <v>319</v>
      </c>
      <c r="D518" s="19" t="s">
        <v>340</v>
      </c>
      <c r="E518" s="20">
        <v>200</v>
      </c>
      <c r="F518" s="3">
        <v>1094.5999999999999</v>
      </c>
      <c r="G518" s="4">
        <v>1079.7</v>
      </c>
    </row>
    <row r="519" spans="1:7" ht="60" hidden="1" outlineLevel="1" x14ac:dyDescent="0.25">
      <c r="A519" s="21" t="s">
        <v>341</v>
      </c>
      <c r="B519" s="19" t="s">
        <v>314</v>
      </c>
      <c r="C519" s="19" t="s">
        <v>319</v>
      </c>
      <c r="D519" s="19" t="s">
        <v>342</v>
      </c>
      <c r="E519" s="20"/>
      <c r="F519" s="3">
        <f>F520</f>
        <v>89245.700000000012</v>
      </c>
      <c r="G519" s="3">
        <f>G520</f>
        <v>88362.2</v>
      </c>
    </row>
    <row r="520" spans="1:7" ht="45" hidden="1" outlineLevel="1" x14ac:dyDescent="0.25">
      <c r="A520" s="21" t="s">
        <v>343</v>
      </c>
      <c r="B520" s="19" t="s">
        <v>314</v>
      </c>
      <c r="C520" s="19" t="s">
        <v>319</v>
      </c>
      <c r="D520" s="19" t="s">
        <v>344</v>
      </c>
      <c r="E520" s="20"/>
      <c r="F520" s="3">
        <f>F521</f>
        <v>89245.700000000012</v>
      </c>
      <c r="G520" s="3">
        <f>G521</f>
        <v>88362.2</v>
      </c>
    </row>
    <row r="521" spans="1:7" ht="45" hidden="1" outlineLevel="1" x14ac:dyDescent="0.25">
      <c r="A521" s="22" t="s">
        <v>710</v>
      </c>
      <c r="B521" s="19" t="s">
        <v>314</v>
      </c>
      <c r="C521" s="19" t="s">
        <v>319</v>
      </c>
      <c r="D521" s="44" t="s">
        <v>345</v>
      </c>
      <c r="E521" s="20"/>
      <c r="F521" s="3">
        <f>F522+F523+F524</f>
        <v>89245.700000000012</v>
      </c>
      <c r="G521" s="3">
        <f>G522+G523+G524</f>
        <v>88362.2</v>
      </c>
    </row>
    <row r="522" spans="1:7" ht="75" hidden="1" outlineLevel="1" x14ac:dyDescent="0.25">
      <c r="A522" s="21" t="s">
        <v>15</v>
      </c>
      <c r="B522" s="19" t="s">
        <v>314</v>
      </c>
      <c r="C522" s="19" t="s">
        <v>319</v>
      </c>
      <c r="D522" s="44" t="s">
        <v>345</v>
      </c>
      <c r="E522" s="20">
        <v>100</v>
      </c>
      <c r="F522" s="3">
        <v>71814.8</v>
      </c>
      <c r="G522" s="4">
        <v>71446</v>
      </c>
    </row>
    <row r="523" spans="1:7" ht="30" hidden="1" outlineLevel="1" x14ac:dyDescent="0.25">
      <c r="A523" s="21" t="s">
        <v>296</v>
      </c>
      <c r="B523" s="19" t="s">
        <v>314</v>
      </c>
      <c r="C523" s="19" t="s">
        <v>319</v>
      </c>
      <c r="D523" s="44" t="s">
        <v>345</v>
      </c>
      <c r="E523" s="20">
        <v>200</v>
      </c>
      <c r="F523" s="3">
        <v>16509.3</v>
      </c>
      <c r="G523" s="4">
        <v>16017.8</v>
      </c>
    </row>
    <row r="524" spans="1:7" hidden="1" outlineLevel="1" x14ac:dyDescent="0.25">
      <c r="A524" s="22" t="s">
        <v>46</v>
      </c>
      <c r="B524" s="19" t="s">
        <v>314</v>
      </c>
      <c r="C524" s="19" t="s">
        <v>319</v>
      </c>
      <c r="D524" s="44" t="s">
        <v>345</v>
      </c>
      <c r="E524" s="20">
        <v>800</v>
      </c>
      <c r="F524" s="3">
        <v>921.6</v>
      </c>
      <c r="G524" s="4">
        <v>898.4</v>
      </c>
    </row>
    <row r="525" spans="1:7" hidden="1" outlineLevel="1" x14ac:dyDescent="0.25">
      <c r="A525" s="38" t="s">
        <v>61</v>
      </c>
      <c r="B525" s="26" t="s">
        <v>314</v>
      </c>
      <c r="C525" s="26" t="s">
        <v>62</v>
      </c>
      <c r="D525" s="48"/>
      <c r="E525" s="27"/>
      <c r="F525" s="3">
        <f t="shared" ref="F525:G530" si="24">F526</f>
        <v>9107.7999999999993</v>
      </c>
      <c r="G525" s="3">
        <f t="shared" si="24"/>
        <v>9107.7999999999993</v>
      </c>
    </row>
    <row r="526" spans="1:7" hidden="1" outlineLevel="1" x14ac:dyDescent="0.25">
      <c r="A526" s="38" t="s">
        <v>92</v>
      </c>
      <c r="B526" s="26" t="s">
        <v>314</v>
      </c>
      <c r="C526" s="26" t="s">
        <v>93</v>
      </c>
      <c r="D526" s="48"/>
      <c r="E526" s="20"/>
      <c r="F526" s="3">
        <f t="shared" si="24"/>
        <v>9107.7999999999993</v>
      </c>
      <c r="G526" s="3">
        <f t="shared" si="24"/>
        <v>9107.7999999999993</v>
      </c>
    </row>
    <row r="527" spans="1:7" ht="30" hidden="1" outlineLevel="1" x14ac:dyDescent="0.25">
      <c r="A527" s="38" t="s">
        <v>77</v>
      </c>
      <c r="B527" s="26" t="s">
        <v>314</v>
      </c>
      <c r="C527" s="26" t="s">
        <v>93</v>
      </c>
      <c r="D527" s="26" t="s">
        <v>78</v>
      </c>
      <c r="E527" s="20"/>
      <c r="F527" s="3">
        <f t="shared" si="24"/>
        <v>9107.7999999999993</v>
      </c>
      <c r="G527" s="3">
        <f t="shared" si="24"/>
        <v>9107.7999999999993</v>
      </c>
    </row>
    <row r="528" spans="1:7" ht="45" hidden="1" outlineLevel="1" x14ac:dyDescent="0.25">
      <c r="A528" s="38" t="s">
        <v>94</v>
      </c>
      <c r="B528" s="26" t="s">
        <v>314</v>
      </c>
      <c r="C528" s="26" t="s">
        <v>93</v>
      </c>
      <c r="D528" s="26" t="s">
        <v>95</v>
      </c>
      <c r="E528" s="20"/>
      <c r="F528" s="3">
        <f t="shared" si="24"/>
        <v>9107.7999999999993</v>
      </c>
      <c r="G528" s="3">
        <f t="shared" si="24"/>
        <v>9107.7999999999993</v>
      </c>
    </row>
    <row r="529" spans="1:7" ht="30" hidden="1" outlineLevel="1" x14ac:dyDescent="0.25">
      <c r="A529" s="39" t="s">
        <v>100</v>
      </c>
      <c r="B529" s="26" t="s">
        <v>314</v>
      </c>
      <c r="C529" s="26" t="s">
        <v>93</v>
      </c>
      <c r="D529" s="26" t="s">
        <v>101</v>
      </c>
      <c r="E529" s="27"/>
      <c r="F529" s="3">
        <f t="shared" si="24"/>
        <v>9107.7999999999993</v>
      </c>
      <c r="G529" s="3">
        <f t="shared" si="24"/>
        <v>9107.7999999999993</v>
      </c>
    </row>
    <row r="530" spans="1:7" ht="45" hidden="1" outlineLevel="1" x14ac:dyDescent="0.25">
      <c r="A530" s="39" t="s">
        <v>346</v>
      </c>
      <c r="B530" s="26" t="s">
        <v>314</v>
      </c>
      <c r="C530" s="26" t="s">
        <v>93</v>
      </c>
      <c r="D530" s="26" t="s">
        <v>102</v>
      </c>
      <c r="E530" s="27"/>
      <c r="F530" s="3">
        <f t="shared" si="24"/>
        <v>9107.7999999999993</v>
      </c>
      <c r="G530" s="3">
        <f t="shared" si="24"/>
        <v>9107.7999999999993</v>
      </c>
    </row>
    <row r="531" spans="1:7" ht="30" hidden="1" outlineLevel="1" x14ac:dyDescent="0.25">
      <c r="A531" s="21" t="s">
        <v>296</v>
      </c>
      <c r="B531" s="26" t="s">
        <v>314</v>
      </c>
      <c r="C531" s="26" t="s">
        <v>93</v>
      </c>
      <c r="D531" s="26" t="s">
        <v>102</v>
      </c>
      <c r="E531" s="27">
        <v>200</v>
      </c>
      <c r="F531" s="3">
        <v>9107.7999999999993</v>
      </c>
      <c r="G531" s="4">
        <v>9107.7999999999993</v>
      </c>
    </row>
    <row r="532" spans="1:7" ht="39" customHeight="1" collapsed="1" x14ac:dyDescent="0.25">
      <c r="A532" s="68" t="s">
        <v>347</v>
      </c>
      <c r="B532" s="69" t="s">
        <v>348</v>
      </c>
      <c r="C532" s="63" t="s">
        <v>36</v>
      </c>
      <c r="D532" s="69"/>
      <c r="E532" s="70"/>
      <c r="F532" s="71">
        <f>F533+F686+F706</f>
        <v>4705892.5000000009</v>
      </c>
      <c r="G532" s="71">
        <f>G533+G686+G706</f>
        <v>4703136.5</v>
      </c>
    </row>
    <row r="533" spans="1:7" hidden="1" outlineLevel="1" x14ac:dyDescent="0.25">
      <c r="A533" s="21" t="s">
        <v>169</v>
      </c>
      <c r="B533" s="19" t="s">
        <v>348</v>
      </c>
      <c r="C533" s="19" t="s">
        <v>170</v>
      </c>
      <c r="D533" s="19"/>
      <c r="E533" s="20"/>
      <c r="F533" s="3">
        <f>F534+F561+F620+F637</f>
        <v>4388013.3000000007</v>
      </c>
      <c r="G533" s="3">
        <f>G534+G561+G620+G637</f>
        <v>4385450.4000000004</v>
      </c>
    </row>
    <row r="534" spans="1:7" hidden="1" outlineLevel="1" x14ac:dyDescent="0.25">
      <c r="A534" s="21" t="s">
        <v>349</v>
      </c>
      <c r="B534" s="19" t="s">
        <v>348</v>
      </c>
      <c r="C534" s="19" t="s">
        <v>350</v>
      </c>
      <c r="D534" s="19"/>
      <c r="E534" s="20"/>
      <c r="F534" s="3">
        <f>F535+F538</f>
        <v>1687321.9000000001</v>
      </c>
      <c r="G534" s="3">
        <f>G535+G538</f>
        <v>1686585.7</v>
      </c>
    </row>
    <row r="535" spans="1:7" hidden="1" outlineLevel="1" x14ac:dyDescent="0.25">
      <c r="A535" s="23" t="s">
        <v>11</v>
      </c>
      <c r="B535" s="19" t="s">
        <v>348</v>
      </c>
      <c r="C535" s="19" t="s">
        <v>350</v>
      </c>
      <c r="D535" s="19" t="s">
        <v>12</v>
      </c>
      <c r="E535" s="9"/>
      <c r="F535" s="3">
        <f>F536</f>
        <v>1572.9</v>
      </c>
      <c r="G535" s="3">
        <f>G536</f>
        <v>1572.9</v>
      </c>
    </row>
    <row r="536" spans="1:7" hidden="1" outlineLevel="1" x14ac:dyDescent="0.25">
      <c r="A536" s="23" t="s">
        <v>250</v>
      </c>
      <c r="B536" s="19" t="s">
        <v>348</v>
      </c>
      <c r="C536" s="19" t="s">
        <v>350</v>
      </c>
      <c r="D536" s="19" t="s">
        <v>251</v>
      </c>
      <c r="E536" s="9"/>
      <c r="F536" s="3">
        <f>F537</f>
        <v>1572.9</v>
      </c>
      <c r="G536" s="4">
        <f>G537</f>
        <v>1572.9</v>
      </c>
    </row>
    <row r="537" spans="1:7" ht="30" hidden="1" outlineLevel="1" x14ac:dyDescent="0.25">
      <c r="A537" s="23" t="s">
        <v>123</v>
      </c>
      <c r="B537" s="19" t="s">
        <v>348</v>
      </c>
      <c r="C537" s="19" t="s">
        <v>350</v>
      </c>
      <c r="D537" s="19" t="s">
        <v>251</v>
      </c>
      <c r="E537" s="20">
        <v>600</v>
      </c>
      <c r="F537" s="3">
        <v>1572.9</v>
      </c>
      <c r="G537" s="4">
        <v>1572.9</v>
      </c>
    </row>
    <row r="538" spans="1:7" ht="30" hidden="1" outlineLevel="1" x14ac:dyDescent="0.25">
      <c r="A538" s="21" t="s">
        <v>351</v>
      </c>
      <c r="B538" s="19" t="s">
        <v>348</v>
      </c>
      <c r="C538" s="19" t="s">
        <v>350</v>
      </c>
      <c r="D538" s="19" t="s">
        <v>352</v>
      </c>
      <c r="E538" s="20"/>
      <c r="F538" s="3">
        <f>F539+F555</f>
        <v>1685749.0000000002</v>
      </c>
      <c r="G538" s="3">
        <f>G539+G555</f>
        <v>1685012.8</v>
      </c>
    </row>
    <row r="539" spans="1:7" ht="30" hidden="1" outlineLevel="1" x14ac:dyDescent="0.25">
      <c r="A539" s="22" t="s">
        <v>353</v>
      </c>
      <c r="B539" s="19" t="s">
        <v>348</v>
      </c>
      <c r="C539" s="19" t="s">
        <v>350</v>
      </c>
      <c r="D539" s="19" t="s">
        <v>354</v>
      </c>
      <c r="E539" s="20"/>
      <c r="F539" s="3">
        <f>F540+F548</f>
        <v>1684585.2000000002</v>
      </c>
      <c r="G539" s="3">
        <f>G540+G548</f>
        <v>1683921.6</v>
      </c>
    </row>
    <row r="540" spans="1:7" ht="45" hidden="1" outlineLevel="1" x14ac:dyDescent="0.25">
      <c r="A540" s="22" t="s">
        <v>355</v>
      </c>
      <c r="B540" s="19" t="s">
        <v>348</v>
      </c>
      <c r="C540" s="19" t="s">
        <v>350</v>
      </c>
      <c r="D540" s="19" t="s">
        <v>356</v>
      </c>
      <c r="E540" s="20"/>
      <c r="F540" s="3">
        <f>F541+F543+F546</f>
        <v>1668742.2000000002</v>
      </c>
      <c r="G540" s="3">
        <f>G541+G543+G546</f>
        <v>1668078.6</v>
      </c>
    </row>
    <row r="541" spans="1:7" ht="45" hidden="1" outlineLevel="1" x14ac:dyDescent="0.25">
      <c r="A541" s="22" t="s">
        <v>710</v>
      </c>
      <c r="B541" s="19" t="s">
        <v>348</v>
      </c>
      <c r="C541" s="19" t="s">
        <v>350</v>
      </c>
      <c r="D541" s="19" t="s">
        <v>357</v>
      </c>
      <c r="E541" s="20"/>
      <c r="F541" s="3">
        <f>F542</f>
        <v>770446.8</v>
      </c>
      <c r="G541" s="4">
        <f>G542</f>
        <v>769783.2</v>
      </c>
    </row>
    <row r="542" spans="1:7" ht="30" hidden="1" outlineLevel="1" x14ac:dyDescent="0.25">
      <c r="A542" s="21" t="s">
        <v>123</v>
      </c>
      <c r="B542" s="19" t="s">
        <v>348</v>
      </c>
      <c r="C542" s="19" t="s">
        <v>350</v>
      </c>
      <c r="D542" s="19" t="s">
        <v>357</v>
      </c>
      <c r="E542" s="20">
        <v>600</v>
      </c>
      <c r="F542" s="3">
        <v>770446.8</v>
      </c>
      <c r="G542" s="4">
        <v>769783.2</v>
      </c>
    </row>
    <row r="543" spans="1:7" ht="108.75" hidden="1" customHeight="1" outlineLevel="1" x14ac:dyDescent="0.25">
      <c r="A543" s="21" t="s">
        <v>358</v>
      </c>
      <c r="B543" s="19" t="s">
        <v>348</v>
      </c>
      <c r="C543" s="19" t="s">
        <v>350</v>
      </c>
      <c r="D543" s="19" t="s">
        <v>359</v>
      </c>
      <c r="E543" s="20"/>
      <c r="F543" s="3">
        <f>F544+F545</f>
        <v>15380</v>
      </c>
      <c r="G543" s="3">
        <f>G544+G545</f>
        <v>15380</v>
      </c>
    </row>
    <row r="544" spans="1:7" ht="30" hidden="1" outlineLevel="1" x14ac:dyDescent="0.25">
      <c r="A544" s="21" t="s">
        <v>123</v>
      </c>
      <c r="B544" s="19" t="s">
        <v>348</v>
      </c>
      <c r="C544" s="19" t="s">
        <v>350</v>
      </c>
      <c r="D544" s="19" t="s">
        <v>359</v>
      </c>
      <c r="E544" s="20">
        <v>600</v>
      </c>
      <c r="F544" s="3">
        <v>6070</v>
      </c>
      <c r="G544" s="4">
        <v>6070</v>
      </c>
    </row>
    <row r="545" spans="1:7" hidden="1" outlineLevel="1" x14ac:dyDescent="0.25">
      <c r="A545" s="23" t="s">
        <v>46</v>
      </c>
      <c r="B545" s="19" t="s">
        <v>348</v>
      </c>
      <c r="C545" s="19" t="s">
        <v>350</v>
      </c>
      <c r="D545" s="19" t="s">
        <v>359</v>
      </c>
      <c r="E545" s="20">
        <v>800</v>
      </c>
      <c r="F545" s="3">
        <v>9310</v>
      </c>
      <c r="G545" s="4">
        <v>9310</v>
      </c>
    </row>
    <row r="546" spans="1:7" ht="162" hidden="1" customHeight="1" outlineLevel="1" x14ac:dyDescent="0.25">
      <c r="A546" s="21" t="s">
        <v>565</v>
      </c>
      <c r="B546" s="19" t="s">
        <v>348</v>
      </c>
      <c r="C546" s="19" t="s">
        <v>350</v>
      </c>
      <c r="D546" s="19" t="s">
        <v>360</v>
      </c>
      <c r="E546" s="20"/>
      <c r="F546" s="3">
        <f>F547</f>
        <v>882915.4</v>
      </c>
      <c r="G546" s="4">
        <f>G547</f>
        <v>882915.4</v>
      </c>
    </row>
    <row r="547" spans="1:7" ht="30" hidden="1" outlineLevel="1" x14ac:dyDescent="0.25">
      <c r="A547" s="21" t="s">
        <v>123</v>
      </c>
      <c r="B547" s="19" t="s">
        <v>348</v>
      </c>
      <c r="C547" s="19" t="s">
        <v>350</v>
      </c>
      <c r="D547" s="19" t="s">
        <v>360</v>
      </c>
      <c r="E547" s="19" t="s">
        <v>361</v>
      </c>
      <c r="F547" s="3">
        <v>882915.4</v>
      </c>
      <c r="G547" s="4">
        <v>882915.4</v>
      </c>
    </row>
    <row r="548" spans="1:7" ht="30" hidden="1" outlineLevel="1" x14ac:dyDescent="0.25">
      <c r="A548" s="23" t="s">
        <v>362</v>
      </c>
      <c r="B548" s="19" t="s">
        <v>348</v>
      </c>
      <c r="C548" s="19" t="s">
        <v>350</v>
      </c>
      <c r="D548" s="19" t="s">
        <v>363</v>
      </c>
      <c r="E548" s="19"/>
      <c r="F548" s="3">
        <f>F549+F551+F553</f>
        <v>15843</v>
      </c>
      <c r="G548" s="3">
        <f>G549+G551+G553</f>
        <v>15843</v>
      </c>
    </row>
    <row r="549" spans="1:7" ht="30" hidden="1" outlineLevel="1" x14ac:dyDescent="0.25">
      <c r="A549" s="23" t="s">
        <v>640</v>
      </c>
      <c r="B549" s="19" t="s">
        <v>348</v>
      </c>
      <c r="C549" s="19" t="s">
        <v>350</v>
      </c>
      <c r="D549" s="19" t="s">
        <v>642</v>
      </c>
      <c r="E549" s="19"/>
      <c r="F549" s="3">
        <f>F550</f>
        <v>10657.7</v>
      </c>
      <c r="G549" s="4">
        <f>G550</f>
        <v>10657.7</v>
      </c>
    </row>
    <row r="550" spans="1:7" ht="30" hidden="1" outlineLevel="1" x14ac:dyDescent="0.25">
      <c r="A550" s="23" t="s">
        <v>123</v>
      </c>
      <c r="B550" s="19" t="s">
        <v>348</v>
      </c>
      <c r="C550" s="19" t="s">
        <v>350</v>
      </c>
      <c r="D550" s="19" t="s">
        <v>642</v>
      </c>
      <c r="E550" s="19" t="s">
        <v>361</v>
      </c>
      <c r="F550" s="3">
        <v>10657.7</v>
      </c>
      <c r="G550" s="4">
        <v>10657.7</v>
      </c>
    </row>
    <row r="551" spans="1:7" ht="45" hidden="1" outlineLevel="1" x14ac:dyDescent="0.25">
      <c r="A551" s="23" t="s">
        <v>559</v>
      </c>
      <c r="B551" s="19" t="s">
        <v>348</v>
      </c>
      <c r="C551" s="19" t="s">
        <v>350</v>
      </c>
      <c r="D551" s="19" t="s">
        <v>364</v>
      </c>
      <c r="E551" s="19"/>
      <c r="F551" s="3">
        <f>F552</f>
        <v>3057.6</v>
      </c>
      <c r="G551" s="4">
        <f>G552</f>
        <v>3057.6</v>
      </c>
    </row>
    <row r="552" spans="1:7" ht="30" hidden="1" outlineLevel="1" x14ac:dyDescent="0.25">
      <c r="A552" s="23" t="s">
        <v>123</v>
      </c>
      <c r="B552" s="19" t="s">
        <v>348</v>
      </c>
      <c r="C552" s="19" t="s">
        <v>350</v>
      </c>
      <c r="D552" s="19" t="s">
        <v>364</v>
      </c>
      <c r="E552" s="19" t="s">
        <v>361</v>
      </c>
      <c r="F552" s="4">
        <v>3057.6</v>
      </c>
      <c r="G552" s="4">
        <v>3057.6</v>
      </c>
    </row>
    <row r="553" spans="1:7" ht="30" hidden="1" outlineLevel="1" x14ac:dyDescent="0.25">
      <c r="A553" s="23" t="s">
        <v>561</v>
      </c>
      <c r="B553" s="19" t="s">
        <v>348</v>
      </c>
      <c r="C553" s="19" t="s">
        <v>350</v>
      </c>
      <c r="D553" s="19" t="s">
        <v>567</v>
      </c>
      <c r="E553" s="19"/>
      <c r="F553" s="3">
        <f>F554</f>
        <v>2127.6999999999998</v>
      </c>
      <c r="G553" s="4">
        <f>G554</f>
        <v>2127.6999999999998</v>
      </c>
    </row>
    <row r="554" spans="1:7" ht="30" hidden="1" outlineLevel="1" x14ac:dyDescent="0.25">
      <c r="A554" s="23" t="s">
        <v>123</v>
      </c>
      <c r="B554" s="19" t="s">
        <v>348</v>
      </c>
      <c r="C554" s="19" t="s">
        <v>350</v>
      </c>
      <c r="D554" s="19" t="s">
        <v>567</v>
      </c>
      <c r="E554" s="19" t="s">
        <v>361</v>
      </c>
      <c r="F554" s="3">
        <v>2127.6999999999998</v>
      </c>
      <c r="G554" s="4">
        <v>2127.6999999999998</v>
      </c>
    </row>
    <row r="555" spans="1:7" ht="60" hidden="1" outlineLevel="1" x14ac:dyDescent="0.25">
      <c r="A555" s="49" t="s">
        <v>365</v>
      </c>
      <c r="B555" s="50" t="s">
        <v>348</v>
      </c>
      <c r="C555" s="51" t="s">
        <v>350</v>
      </c>
      <c r="D555" s="50" t="s">
        <v>366</v>
      </c>
      <c r="E555" s="51"/>
      <c r="F555" s="3">
        <f>F556</f>
        <v>1163.8</v>
      </c>
      <c r="G555" s="3">
        <f>G556</f>
        <v>1091.2</v>
      </c>
    </row>
    <row r="556" spans="1:7" ht="45" hidden="1" outlineLevel="1" x14ac:dyDescent="0.25">
      <c r="A556" s="52" t="s">
        <v>367</v>
      </c>
      <c r="B556" s="50" t="s">
        <v>348</v>
      </c>
      <c r="C556" s="51" t="s">
        <v>350</v>
      </c>
      <c r="D556" s="50" t="s">
        <v>368</v>
      </c>
      <c r="E556" s="51"/>
      <c r="F556" s="3">
        <f>F557+F559</f>
        <v>1163.8</v>
      </c>
      <c r="G556" s="3">
        <f>G557+G559</f>
        <v>1091.2</v>
      </c>
    </row>
    <row r="557" spans="1:7" ht="30" hidden="1" outlineLevel="1" x14ac:dyDescent="0.25">
      <c r="A557" s="37" t="s">
        <v>397</v>
      </c>
      <c r="B557" s="50" t="s">
        <v>348</v>
      </c>
      <c r="C557" s="51" t="s">
        <v>350</v>
      </c>
      <c r="D557" s="50" t="s">
        <v>398</v>
      </c>
      <c r="E557" s="51"/>
      <c r="F557" s="3">
        <f>F558</f>
        <v>149.69999999999999</v>
      </c>
      <c r="G557" s="4">
        <f>G558</f>
        <v>149.69999999999999</v>
      </c>
    </row>
    <row r="558" spans="1:7" ht="30" hidden="1" outlineLevel="1" x14ac:dyDescent="0.25">
      <c r="A558" s="21" t="s">
        <v>123</v>
      </c>
      <c r="B558" s="50" t="s">
        <v>348</v>
      </c>
      <c r="C558" s="51" t="s">
        <v>350</v>
      </c>
      <c r="D558" s="50" t="s">
        <v>398</v>
      </c>
      <c r="E558" s="51">
        <v>600</v>
      </c>
      <c r="F558" s="3">
        <v>149.69999999999999</v>
      </c>
      <c r="G558" s="4">
        <v>149.69999999999999</v>
      </c>
    </row>
    <row r="559" spans="1:7" ht="30" hidden="1" outlineLevel="1" x14ac:dyDescent="0.25">
      <c r="A559" s="53" t="s">
        <v>369</v>
      </c>
      <c r="B559" s="50" t="s">
        <v>348</v>
      </c>
      <c r="C559" s="51" t="s">
        <v>350</v>
      </c>
      <c r="D559" s="50" t="s">
        <v>370</v>
      </c>
      <c r="E559" s="51"/>
      <c r="F559" s="3">
        <f>F560</f>
        <v>1014.1</v>
      </c>
      <c r="G559" s="4">
        <f>G560</f>
        <v>941.5</v>
      </c>
    </row>
    <row r="560" spans="1:7" ht="30" hidden="1" outlineLevel="1" x14ac:dyDescent="0.25">
      <c r="A560" s="21" t="s">
        <v>123</v>
      </c>
      <c r="B560" s="50" t="s">
        <v>348</v>
      </c>
      <c r="C560" s="51" t="s">
        <v>350</v>
      </c>
      <c r="D560" s="50" t="s">
        <v>370</v>
      </c>
      <c r="E560" s="51">
        <v>600</v>
      </c>
      <c r="F560" s="3">
        <v>1014.1</v>
      </c>
      <c r="G560" s="4">
        <v>941.5</v>
      </c>
    </row>
    <row r="561" spans="1:7" hidden="1" outlineLevel="1" x14ac:dyDescent="0.25">
      <c r="A561" s="21" t="s">
        <v>371</v>
      </c>
      <c r="B561" s="19" t="s">
        <v>348</v>
      </c>
      <c r="C561" s="19" t="s">
        <v>372</v>
      </c>
      <c r="D561" s="19"/>
      <c r="E561" s="20"/>
      <c r="F561" s="3">
        <f>F562</f>
        <v>2352290.0000000005</v>
      </c>
      <c r="G561" s="4">
        <f>G562</f>
        <v>2351371.9000000004</v>
      </c>
    </row>
    <row r="562" spans="1:7" ht="30" hidden="1" outlineLevel="1" x14ac:dyDescent="0.25">
      <c r="A562" s="21" t="s">
        <v>351</v>
      </c>
      <c r="B562" s="19" t="s">
        <v>348</v>
      </c>
      <c r="C562" s="19" t="s">
        <v>372</v>
      </c>
      <c r="D562" s="19" t="s">
        <v>352</v>
      </c>
      <c r="E562" s="20"/>
      <c r="F562" s="3">
        <f>F563+F608+F612</f>
        <v>2352290.0000000005</v>
      </c>
      <c r="G562" s="3">
        <f>G563+G608+G612</f>
        <v>2351371.9000000004</v>
      </c>
    </row>
    <row r="563" spans="1:7" ht="30" hidden="1" outlineLevel="1" x14ac:dyDescent="0.25">
      <c r="A563" s="22" t="s">
        <v>353</v>
      </c>
      <c r="B563" s="19" t="s">
        <v>348</v>
      </c>
      <c r="C563" s="19" t="s">
        <v>372</v>
      </c>
      <c r="D563" s="19" t="s">
        <v>354</v>
      </c>
      <c r="E563" s="20"/>
      <c r="F563" s="3">
        <f>F564+F593+F598+F601</f>
        <v>2346463.1</v>
      </c>
      <c r="G563" s="3">
        <f>G564+G593+G598+G601</f>
        <v>2345797.5</v>
      </c>
    </row>
    <row r="564" spans="1:7" ht="45" hidden="1" outlineLevel="1" x14ac:dyDescent="0.25">
      <c r="A564" s="22" t="s">
        <v>355</v>
      </c>
      <c r="B564" s="19" t="s">
        <v>348</v>
      </c>
      <c r="C564" s="19" t="s">
        <v>372</v>
      </c>
      <c r="D564" s="19" t="s">
        <v>356</v>
      </c>
      <c r="E564" s="20"/>
      <c r="F564" s="3">
        <f>F565+F567+F569+F571+F573+F575+F577+F579+F581+F583++F585+F587+F591+F589</f>
        <v>2087713.7999999998</v>
      </c>
      <c r="G564" s="3">
        <f>G565+G567+G569+G571+G573+G575+G577+G579+G581+G583++G585+G587+G591+G589</f>
        <v>2087048.1999999997</v>
      </c>
    </row>
    <row r="565" spans="1:7" ht="60" hidden="1" outlineLevel="1" x14ac:dyDescent="0.25">
      <c r="A565" s="22" t="s">
        <v>373</v>
      </c>
      <c r="B565" s="19" t="s">
        <v>348</v>
      </c>
      <c r="C565" s="19" t="s">
        <v>372</v>
      </c>
      <c r="D565" s="19" t="s">
        <v>374</v>
      </c>
      <c r="E565" s="20"/>
      <c r="F565" s="3">
        <f>F566</f>
        <v>151554.20000000001</v>
      </c>
      <c r="G565" s="3">
        <f>G566</f>
        <v>151554.20000000001</v>
      </c>
    </row>
    <row r="566" spans="1:7" ht="30" hidden="1" outlineLevel="1" x14ac:dyDescent="0.25">
      <c r="A566" s="21" t="s">
        <v>123</v>
      </c>
      <c r="B566" s="19" t="s">
        <v>348</v>
      </c>
      <c r="C566" s="19" t="s">
        <v>372</v>
      </c>
      <c r="D566" s="19" t="s">
        <v>374</v>
      </c>
      <c r="E566" s="20">
        <v>600</v>
      </c>
      <c r="F566" s="3">
        <v>151554.20000000001</v>
      </c>
      <c r="G566" s="4">
        <v>151554.20000000001</v>
      </c>
    </row>
    <row r="567" spans="1:7" ht="45" hidden="1" outlineLevel="1" x14ac:dyDescent="0.25">
      <c r="A567" s="38" t="s">
        <v>375</v>
      </c>
      <c r="B567" s="19" t="s">
        <v>348</v>
      </c>
      <c r="C567" s="19" t="s">
        <v>372</v>
      </c>
      <c r="D567" s="26" t="s">
        <v>376</v>
      </c>
      <c r="E567" s="54"/>
      <c r="F567" s="3">
        <f>F568</f>
        <v>26360.6</v>
      </c>
      <c r="G567" s="3">
        <f>G568</f>
        <v>26359.8</v>
      </c>
    </row>
    <row r="568" spans="1:7" ht="30" hidden="1" outlineLevel="1" x14ac:dyDescent="0.25">
      <c r="A568" s="21" t="s">
        <v>123</v>
      </c>
      <c r="B568" s="19" t="s">
        <v>348</v>
      </c>
      <c r="C568" s="19" t="s">
        <v>372</v>
      </c>
      <c r="D568" s="26" t="s">
        <v>376</v>
      </c>
      <c r="E568" s="27">
        <v>600</v>
      </c>
      <c r="F568" s="3">
        <v>26360.6</v>
      </c>
      <c r="G568" s="4">
        <v>26359.8</v>
      </c>
    </row>
    <row r="569" spans="1:7" ht="30" hidden="1" outlineLevel="1" x14ac:dyDescent="0.25">
      <c r="A569" s="38" t="s">
        <v>377</v>
      </c>
      <c r="B569" s="19" t="s">
        <v>348</v>
      </c>
      <c r="C569" s="19" t="s">
        <v>372</v>
      </c>
      <c r="D569" s="26" t="s">
        <v>378</v>
      </c>
      <c r="E569" s="54"/>
      <c r="F569" s="3">
        <f>F570</f>
        <v>499.2</v>
      </c>
      <c r="G569" s="3">
        <f>G570</f>
        <v>499.2</v>
      </c>
    </row>
    <row r="570" spans="1:7" ht="30" hidden="1" outlineLevel="1" x14ac:dyDescent="0.25">
      <c r="A570" s="21" t="s">
        <v>123</v>
      </c>
      <c r="B570" s="19" t="s">
        <v>348</v>
      </c>
      <c r="C570" s="19" t="s">
        <v>372</v>
      </c>
      <c r="D570" s="26" t="s">
        <v>378</v>
      </c>
      <c r="E570" s="27">
        <v>600</v>
      </c>
      <c r="F570" s="3">
        <v>499.2</v>
      </c>
      <c r="G570" s="4">
        <v>499.2</v>
      </c>
    </row>
    <row r="571" spans="1:7" ht="45" hidden="1" outlineLevel="1" x14ac:dyDescent="0.25">
      <c r="A571" s="22" t="s">
        <v>710</v>
      </c>
      <c r="B571" s="19" t="s">
        <v>348</v>
      </c>
      <c r="C571" s="19" t="s">
        <v>372</v>
      </c>
      <c r="D571" s="19" t="s">
        <v>357</v>
      </c>
      <c r="E571" s="20"/>
      <c r="F571" s="3">
        <f>F572</f>
        <v>325600.3</v>
      </c>
      <c r="G571" s="3">
        <f>G572</f>
        <v>325150.09999999998</v>
      </c>
    </row>
    <row r="572" spans="1:7" ht="30" hidden="1" outlineLevel="1" x14ac:dyDescent="0.25">
      <c r="A572" s="21" t="s">
        <v>123</v>
      </c>
      <c r="B572" s="19" t="s">
        <v>348</v>
      </c>
      <c r="C572" s="19" t="s">
        <v>372</v>
      </c>
      <c r="D572" s="19" t="s">
        <v>357</v>
      </c>
      <c r="E572" s="20">
        <v>600</v>
      </c>
      <c r="F572" s="3">
        <v>325600.3</v>
      </c>
      <c r="G572" s="4">
        <v>325150.09999999998</v>
      </c>
    </row>
    <row r="573" spans="1:7" ht="30" hidden="1" outlineLevel="1" x14ac:dyDescent="0.25">
      <c r="A573" s="21" t="s">
        <v>379</v>
      </c>
      <c r="B573" s="19" t="s">
        <v>348</v>
      </c>
      <c r="C573" s="19" t="s">
        <v>372</v>
      </c>
      <c r="D573" s="19" t="s">
        <v>380</v>
      </c>
      <c r="E573" s="20"/>
      <c r="F573" s="3">
        <f>F574</f>
        <v>71726.3</v>
      </c>
      <c r="G573" s="3">
        <f>G574</f>
        <v>71726.3</v>
      </c>
    </row>
    <row r="574" spans="1:7" ht="30" hidden="1" outlineLevel="1" x14ac:dyDescent="0.25">
      <c r="A574" s="21" t="s">
        <v>123</v>
      </c>
      <c r="B574" s="19" t="s">
        <v>348</v>
      </c>
      <c r="C574" s="19" t="s">
        <v>372</v>
      </c>
      <c r="D574" s="19" t="s">
        <v>380</v>
      </c>
      <c r="E574" s="20">
        <v>600</v>
      </c>
      <c r="F574" s="3">
        <v>71726.3</v>
      </c>
      <c r="G574" s="4">
        <v>71726.3</v>
      </c>
    </row>
    <row r="575" spans="1:7" ht="60" hidden="1" outlineLevel="1" x14ac:dyDescent="0.25">
      <c r="A575" s="38" t="s">
        <v>381</v>
      </c>
      <c r="B575" s="19" t="s">
        <v>348</v>
      </c>
      <c r="C575" s="19" t="s">
        <v>372</v>
      </c>
      <c r="D575" s="26" t="s">
        <v>382</v>
      </c>
      <c r="E575" s="54"/>
      <c r="F575" s="3">
        <f>F576</f>
        <v>880.5</v>
      </c>
      <c r="G575" s="3">
        <f>G576</f>
        <v>833.8</v>
      </c>
    </row>
    <row r="576" spans="1:7" ht="30" hidden="1" outlineLevel="1" x14ac:dyDescent="0.25">
      <c r="A576" s="21" t="s">
        <v>123</v>
      </c>
      <c r="B576" s="19" t="s">
        <v>348</v>
      </c>
      <c r="C576" s="19" t="s">
        <v>372</v>
      </c>
      <c r="D576" s="26" t="s">
        <v>382</v>
      </c>
      <c r="E576" s="27">
        <v>600</v>
      </c>
      <c r="F576" s="3">
        <v>880.5</v>
      </c>
      <c r="G576" s="4">
        <v>833.8</v>
      </c>
    </row>
    <row r="577" spans="1:7" ht="75" hidden="1" outlineLevel="1" x14ac:dyDescent="0.25">
      <c r="A577" s="21" t="s">
        <v>383</v>
      </c>
      <c r="B577" s="19" t="s">
        <v>348</v>
      </c>
      <c r="C577" s="19" t="s">
        <v>372</v>
      </c>
      <c r="D577" s="26" t="s">
        <v>384</v>
      </c>
      <c r="E577" s="27"/>
      <c r="F577" s="3">
        <f>F578</f>
        <v>4483.3</v>
      </c>
      <c r="G577" s="3">
        <f>G578</f>
        <v>4429.3999999999996</v>
      </c>
    </row>
    <row r="578" spans="1:7" ht="30" hidden="1" outlineLevel="1" x14ac:dyDescent="0.25">
      <c r="A578" s="21" t="s">
        <v>123</v>
      </c>
      <c r="B578" s="19" t="s">
        <v>348</v>
      </c>
      <c r="C578" s="19" t="s">
        <v>372</v>
      </c>
      <c r="D578" s="26" t="s">
        <v>384</v>
      </c>
      <c r="E578" s="27">
        <v>600</v>
      </c>
      <c r="F578" s="3">
        <v>4483.3</v>
      </c>
      <c r="G578" s="4">
        <v>4429.3999999999996</v>
      </c>
    </row>
    <row r="579" spans="1:7" ht="60" hidden="1" outlineLevel="1" x14ac:dyDescent="0.25">
      <c r="A579" s="45" t="s">
        <v>644</v>
      </c>
      <c r="B579" s="19" t="s">
        <v>348</v>
      </c>
      <c r="C579" s="19" t="s">
        <v>372</v>
      </c>
      <c r="D579" s="55" t="s">
        <v>385</v>
      </c>
      <c r="F579" s="3">
        <f>F580</f>
        <v>122335.9</v>
      </c>
      <c r="G579" s="3">
        <f>G580</f>
        <v>122335.9</v>
      </c>
    </row>
    <row r="580" spans="1:7" ht="30" hidden="1" outlineLevel="1" x14ac:dyDescent="0.25">
      <c r="A580" s="21" t="s">
        <v>123</v>
      </c>
      <c r="B580" s="19" t="s">
        <v>348</v>
      </c>
      <c r="C580" s="19" t="s">
        <v>372</v>
      </c>
      <c r="D580" s="55" t="s">
        <v>385</v>
      </c>
      <c r="E580" s="10">
        <v>600</v>
      </c>
      <c r="F580" s="3">
        <v>122335.9</v>
      </c>
      <c r="G580" s="4">
        <v>122335.9</v>
      </c>
    </row>
    <row r="581" spans="1:7" ht="110.25" hidden="1" customHeight="1" outlineLevel="1" x14ac:dyDescent="0.25">
      <c r="A581" s="21" t="s">
        <v>410</v>
      </c>
      <c r="B581" s="19" t="s">
        <v>348</v>
      </c>
      <c r="C581" s="19" t="s">
        <v>372</v>
      </c>
      <c r="D581" s="55" t="s">
        <v>386</v>
      </c>
      <c r="F581" s="3">
        <f>F582</f>
        <v>8269.6</v>
      </c>
      <c r="G581" s="3">
        <f>G582</f>
        <v>8155.7</v>
      </c>
    </row>
    <row r="582" spans="1:7" ht="30" hidden="1" outlineLevel="1" x14ac:dyDescent="0.25">
      <c r="A582" s="21" t="s">
        <v>123</v>
      </c>
      <c r="B582" s="19" t="s">
        <v>348</v>
      </c>
      <c r="C582" s="19" t="s">
        <v>372</v>
      </c>
      <c r="D582" s="55" t="s">
        <v>386</v>
      </c>
      <c r="E582" s="10">
        <v>600</v>
      </c>
      <c r="F582" s="3">
        <v>8269.6</v>
      </c>
      <c r="G582" s="4">
        <v>8155.7</v>
      </c>
    </row>
    <row r="583" spans="1:7" ht="75" hidden="1" outlineLevel="1" x14ac:dyDescent="0.25">
      <c r="A583" s="23" t="s">
        <v>387</v>
      </c>
      <c r="B583" s="19" t="s">
        <v>348</v>
      </c>
      <c r="C583" s="19" t="s">
        <v>372</v>
      </c>
      <c r="D583" s="19" t="s">
        <v>388</v>
      </c>
      <c r="E583" s="20"/>
      <c r="F583" s="3">
        <f>F584</f>
        <v>0</v>
      </c>
      <c r="G583" s="3">
        <f>G584</f>
        <v>0</v>
      </c>
    </row>
    <row r="584" spans="1:7" ht="30" hidden="1" outlineLevel="1" x14ac:dyDescent="0.25">
      <c r="A584" s="23" t="s">
        <v>123</v>
      </c>
      <c r="B584" s="19" t="s">
        <v>348</v>
      </c>
      <c r="C584" s="19" t="s">
        <v>372</v>
      </c>
      <c r="D584" s="19" t="s">
        <v>388</v>
      </c>
      <c r="E584" s="20">
        <v>600</v>
      </c>
      <c r="F584" s="3">
        <v>0</v>
      </c>
      <c r="G584" s="4">
        <v>0</v>
      </c>
    </row>
    <row r="585" spans="1:7" ht="165" hidden="1" outlineLevel="1" x14ac:dyDescent="0.25">
      <c r="A585" s="21" t="s">
        <v>565</v>
      </c>
      <c r="B585" s="19" t="s">
        <v>348</v>
      </c>
      <c r="C585" s="19" t="s">
        <v>372</v>
      </c>
      <c r="D585" s="19" t="s">
        <v>360</v>
      </c>
      <c r="E585" s="19"/>
      <c r="F585" s="3">
        <f>F586</f>
        <v>1362950.4</v>
      </c>
      <c r="G585" s="3">
        <f>G586</f>
        <v>1362950.4</v>
      </c>
    </row>
    <row r="586" spans="1:7" ht="30" hidden="1" outlineLevel="1" x14ac:dyDescent="0.25">
      <c r="A586" s="21" t="s">
        <v>123</v>
      </c>
      <c r="B586" s="19" t="s">
        <v>348</v>
      </c>
      <c r="C586" s="19" t="s">
        <v>372</v>
      </c>
      <c r="D586" s="19" t="s">
        <v>360</v>
      </c>
      <c r="E586" s="19" t="s">
        <v>361</v>
      </c>
      <c r="F586" s="3">
        <v>1362950.4</v>
      </c>
      <c r="G586" s="4">
        <v>1362950.4</v>
      </c>
    </row>
    <row r="587" spans="1:7" ht="150" hidden="1" outlineLevel="1" x14ac:dyDescent="0.25">
      <c r="A587" s="83" t="s">
        <v>579</v>
      </c>
      <c r="B587" s="19" t="s">
        <v>348</v>
      </c>
      <c r="C587" s="19" t="s">
        <v>372</v>
      </c>
      <c r="D587" s="19" t="s">
        <v>562</v>
      </c>
      <c r="E587" s="19"/>
      <c r="F587" s="3">
        <f>F588</f>
        <v>9800.9</v>
      </c>
      <c r="G587" s="3">
        <f>G588</f>
        <v>9800.7999999999993</v>
      </c>
    </row>
    <row r="588" spans="1:7" ht="30" hidden="1" outlineLevel="1" x14ac:dyDescent="0.25">
      <c r="A588" s="21" t="s">
        <v>123</v>
      </c>
      <c r="B588" s="19" t="s">
        <v>348</v>
      </c>
      <c r="C588" s="19" t="s">
        <v>372</v>
      </c>
      <c r="D588" s="19" t="s">
        <v>562</v>
      </c>
      <c r="E588" s="19" t="s">
        <v>361</v>
      </c>
      <c r="F588" s="3">
        <v>9800.9</v>
      </c>
      <c r="G588" s="4">
        <v>9800.7999999999993</v>
      </c>
    </row>
    <row r="589" spans="1:7" ht="90" hidden="1" outlineLevel="1" x14ac:dyDescent="0.25">
      <c r="A589" s="83" t="s">
        <v>603</v>
      </c>
      <c r="B589" s="19" t="s">
        <v>348</v>
      </c>
      <c r="C589" s="19" t="s">
        <v>372</v>
      </c>
      <c r="D589" s="19" t="s">
        <v>602</v>
      </c>
      <c r="E589" s="19"/>
      <c r="F589" s="3">
        <f>F590</f>
        <v>1253.4000000000001</v>
      </c>
      <c r="G589" s="4">
        <f>G590</f>
        <v>1253.4000000000001</v>
      </c>
    </row>
    <row r="590" spans="1:7" ht="30" hidden="1" outlineLevel="1" x14ac:dyDescent="0.25">
      <c r="A590" s="21" t="s">
        <v>123</v>
      </c>
      <c r="B590" s="19" t="s">
        <v>348</v>
      </c>
      <c r="C590" s="19" t="s">
        <v>372</v>
      </c>
      <c r="D590" s="19" t="s">
        <v>602</v>
      </c>
      <c r="E590" s="19" t="s">
        <v>361</v>
      </c>
      <c r="F590" s="3">
        <v>1253.4000000000001</v>
      </c>
      <c r="G590" s="4">
        <v>1253.4000000000001</v>
      </c>
    </row>
    <row r="591" spans="1:7" ht="150" hidden="1" outlineLevel="1" x14ac:dyDescent="0.25">
      <c r="A591" s="84" t="s">
        <v>601</v>
      </c>
      <c r="B591" s="19" t="s">
        <v>348</v>
      </c>
      <c r="C591" s="19" t="s">
        <v>372</v>
      </c>
      <c r="D591" s="19" t="s">
        <v>600</v>
      </c>
      <c r="E591" s="19"/>
      <c r="F591" s="3">
        <f>F592</f>
        <v>1999.2</v>
      </c>
      <c r="G591" s="3">
        <f>G592</f>
        <v>1999.2</v>
      </c>
    </row>
    <row r="592" spans="1:7" ht="30" hidden="1" outlineLevel="1" x14ac:dyDescent="0.25">
      <c r="A592" s="21" t="s">
        <v>123</v>
      </c>
      <c r="B592" s="19" t="s">
        <v>348</v>
      </c>
      <c r="C592" s="19" t="s">
        <v>372</v>
      </c>
      <c r="D592" s="19" t="s">
        <v>600</v>
      </c>
      <c r="E592" s="19" t="s">
        <v>361</v>
      </c>
      <c r="F592" s="3">
        <v>1999.2</v>
      </c>
      <c r="G592" s="4">
        <v>1999.2</v>
      </c>
    </row>
    <row r="593" spans="1:7" ht="30" hidden="1" outlineLevel="1" x14ac:dyDescent="0.25">
      <c r="A593" s="22" t="s">
        <v>389</v>
      </c>
      <c r="B593" s="19" t="s">
        <v>348</v>
      </c>
      <c r="C593" s="19" t="s">
        <v>372</v>
      </c>
      <c r="D593" s="19" t="s">
        <v>390</v>
      </c>
      <c r="E593" s="20"/>
      <c r="F593" s="3">
        <f>F594+F596</f>
        <v>213905.59999999998</v>
      </c>
      <c r="G593" s="3">
        <f>G594+G596</f>
        <v>213905.59999999998</v>
      </c>
    </row>
    <row r="594" spans="1:7" ht="45" hidden="1" outlineLevel="1" x14ac:dyDescent="0.25">
      <c r="A594" s="39" t="s">
        <v>391</v>
      </c>
      <c r="B594" s="19" t="s">
        <v>348</v>
      </c>
      <c r="C594" s="19" t="s">
        <v>372</v>
      </c>
      <c r="D594" s="19" t="s">
        <v>392</v>
      </c>
      <c r="E594" s="20"/>
      <c r="F594" s="3">
        <f>F595</f>
        <v>109417.2</v>
      </c>
      <c r="G594" s="3">
        <f>G595</f>
        <v>109417.2</v>
      </c>
    </row>
    <row r="595" spans="1:7" hidden="1" outlineLevel="1" x14ac:dyDescent="0.25">
      <c r="A595" s="22" t="s">
        <v>46</v>
      </c>
      <c r="B595" s="19" t="s">
        <v>348</v>
      </c>
      <c r="C595" s="19" t="s">
        <v>372</v>
      </c>
      <c r="D595" s="19" t="s">
        <v>392</v>
      </c>
      <c r="E595" s="20">
        <v>800</v>
      </c>
      <c r="F595" s="3">
        <v>109417.2</v>
      </c>
      <c r="G595" s="4">
        <v>109417.2</v>
      </c>
    </row>
    <row r="596" spans="1:7" ht="30" hidden="1" outlineLevel="1" x14ac:dyDescent="0.25">
      <c r="A596" s="39" t="s">
        <v>563</v>
      </c>
      <c r="B596" s="19" t="s">
        <v>348</v>
      </c>
      <c r="C596" s="19" t="s">
        <v>372</v>
      </c>
      <c r="D596" s="19" t="s">
        <v>564</v>
      </c>
      <c r="E596" s="20"/>
      <c r="F596" s="3">
        <f>F597</f>
        <v>104488.4</v>
      </c>
      <c r="G596" s="3">
        <f>G597</f>
        <v>104488.4</v>
      </c>
    </row>
    <row r="597" spans="1:7" ht="30" hidden="1" outlineLevel="1" x14ac:dyDescent="0.25">
      <c r="A597" s="39" t="s">
        <v>393</v>
      </c>
      <c r="B597" s="19" t="s">
        <v>348</v>
      </c>
      <c r="C597" s="19" t="s">
        <v>372</v>
      </c>
      <c r="D597" s="19" t="s">
        <v>564</v>
      </c>
      <c r="E597" s="20">
        <v>400</v>
      </c>
      <c r="F597" s="3">
        <v>104488.4</v>
      </c>
      <c r="G597" s="4">
        <v>104488.4</v>
      </c>
    </row>
    <row r="598" spans="1:7" ht="30" hidden="1" outlineLevel="1" x14ac:dyDescent="0.25">
      <c r="A598" s="39" t="s">
        <v>604</v>
      </c>
      <c r="B598" s="19" t="s">
        <v>348</v>
      </c>
      <c r="C598" s="19" t="s">
        <v>372</v>
      </c>
      <c r="D598" s="19" t="s">
        <v>599</v>
      </c>
      <c r="E598" s="20"/>
      <c r="F598" s="3">
        <f>F599</f>
        <v>2636.7</v>
      </c>
      <c r="G598" s="3">
        <f>G599</f>
        <v>2636.7</v>
      </c>
    </row>
    <row r="599" spans="1:7" ht="60" hidden="1" outlineLevel="1" x14ac:dyDescent="0.25">
      <c r="A599" s="39" t="s">
        <v>605</v>
      </c>
      <c r="B599" s="19" t="s">
        <v>348</v>
      </c>
      <c r="C599" s="19" t="s">
        <v>372</v>
      </c>
      <c r="D599" s="19" t="s">
        <v>598</v>
      </c>
      <c r="E599" s="20"/>
      <c r="F599" s="3">
        <f>F600</f>
        <v>2636.7</v>
      </c>
      <c r="G599" s="3">
        <f>G600</f>
        <v>2636.7</v>
      </c>
    </row>
    <row r="600" spans="1:7" ht="30" hidden="1" outlineLevel="1" x14ac:dyDescent="0.25">
      <c r="A600" s="23" t="s">
        <v>123</v>
      </c>
      <c r="B600" s="19" t="s">
        <v>348</v>
      </c>
      <c r="C600" s="19" t="s">
        <v>372</v>
      </c>
      <c r="D600" s="19" t="s">
        <v>598</v>
      </c>
      <c r="E600" s="20">
        <v>600</v>
      </c>
      <c r="F600" s="3">
        <v>2636.7</v>
      </c>
      <c r="G600" s="4">
        <v>2636.7</v>
      </c>
    </row>
    <row r="601" spans="1:7" ht="30" hidden="1" outlineLevel="1" x14ac:dyDescent="0.25">
      <c r="A601" s="21" t="s">
        <v>362</v>
      </c>
      <c r="B601" s="19" t="s">
        <v>348</v>
      </c>
      <c r="C601" s="19" t="s">
        <v>372</v>
      </c>
      <c r="D601" s="19" t="s">
        <v>363</v>
      </c>
      <c r="E601" s="19"/>
      <c r="F601" s="3">
        <f>F602+F604+F606</f>
        <v>42207</v>
      </c>
      <c r="G601" s="3">
        <f>G602+G604+G606</f>
        <v>42207</v>
      </c>
    </row>
    <row r="602" spans="1:7" ht="30" hidden="1" outlineLevel="1" x14ac:dyDescent="0.25">
      <c r="A602" s="39" t="s">
        <v>640</v>
      </c>
      <c r="B602" s="19" t="s">
        <v>348</v>
      </c>
      <c r="C602" s="19" t="s">
        <v>372</v>
      </c>
      <c r="D602" s="19" t="s">
        <v>642</v>
      </c>
      <c r="E602" s="19"/>
      <c r="F602" s="3">
        <f>F603</f>
        <v>3545.5</v>
      </c>
      <c r="G602" s="4">
        <f>G603</f>
        <v>3545.5</v>
      </c>
    </row>
    <row r="603" spans="1:7" ht="30" hidden="1" outlineLevel="1" x14ac:dyDescent="0.25">
      <c r="A603" s="21" t="s">
        <v>123</v>
      </c>
      <c r="B603" s="19" t="s">
        <v>348</v>
      </c>
      <c r="C603" s="19" t="s">
        <v>372</v>
      </c>
      <c r="D603" s="19" t="s">
        <v>642</v>
      </c>
      <c r="E603" s="19" t="s">
        <v>361</v>
      </c>
      <c r="F603" s="3">
        <v>3545.5</v>
      </c>
      <c r="G603" s="4">
        <v>3545.5</v>
      </c>
    </row>
    <row r="604" spans="1:7" hidden="1" outlineLevel="1" x14ac:dyDescent="0.25">
      <c r="A604" s="23" t="s">
        <v>394</v>
      </c>
      <c r="B604" s="19" t="s">
        <v>348</v>
      </c>
      <c r="C604" s="19" t="s">
        <v>372</v>
      </c>
      <c r="D604" s="19" t="s">
        <v>395</v>
      </c>
      <c r="E604" s="19"/>
      <c r="F604" s="3">
        <f>F605</f>
        <v>36533.800000000003</v>
      </c>
      <c r="G604" s="4">
        <f>G605</f>
        <v>36533.800000000003</v>
      </c>
    </row>
    <row r="605" spans="1:7" ht="30" hidden="1" outlineLevel="1" x14ac:dyDescent="0.25">
      <c r="A605" s="23" t="s">
        <v>123</v>
      </c>
      <c r="B605" s="19" t="s">
        <v>348</v>
      </c>
      <c r="C605" s="19" t="s">
        <v>372</v>
      </c>
      <c r="D605" s="19" t="s">
        <v>395</v>
      </c>
      <c r="E605" s="19" t="s">
        <v>361</v>
      </c>
      <c r="F605" s="3">
        <v>36533.800000000003</v>
      </c>
      <c r="G605" s="4">
        <v>36533.800000000003</v>
      </c>
    </row>
    <row r="606" spans="1:7" ht="45" hidden="1" outlineLevel="1" x14ac:dyDescent="0.25">
      <c r="A606" s="21" t="s">
        <v>566</v>
      </c>
      <c r="B606" s="19" t="s">
        <v>348</v>
      </c>
      <c r="C606" s="19" t="s">
        <v>372</v>
      </c>
      <c r="D606" s="19" t="s">
        <v>396</v>
      </c>
      <c r="E606" s="19"/>
      <c r="F606" s="3">
        <f>F607</f>
        <v>2127.6999999999998</v>
      </c>
      <c r="G606" s="4">
        <f>G607</f>
        <v>2127.6999999999998</v>
      </c>
    </row>
    <row r="607" spans="1:7" ht="30" hidden="1" outlineLevel="1" x14ac:dyDescent="0.25">
      <c r="A607" s="21" t="s">
        <v>123</v>
      </c>
      <c r="B607" s="19" t="s">
        <v>348</v>
      </c>
      <c r="C607" s="19" t="s">
        <v>372</v>
      </c>
      <c r="D607" s="19" t="s">
        <v>396</v>
      </c>
      <c r="E607" s="19" t="s">
        <v>361</v>
      </c>
      <c r="F607" s="3">
        <v>2127.6999999999998</v>
      </c>
      <c r="G607" s="4">
        <v>2127.6999999999998</v>
      </c>
    </row>
    <row r="608" spans="1:7" hidden="1" outlineLevel="1" x14ac:dyDescent="0.25">
      <c r="A608" s="22" t="s">
        <v>411</v>
      </c>
      <c r="B608" s="19" t="s">
        <v>348</v>
      </c>
      <c r="C608" s="19" t="s">
        <v>372</v>
      </c>
      <c r="D608" s="19" t="s">
        <v>412</v>
      </c>
      <c r="E608" s="19"/>
      <c r="F608" s="3">
        <f t="shared" ref="F608:G610" si="25">F609</f>
        <v>37.200000000000003</v>
      </c>
      <c r="G608" s="3">
        <f t="shared" si="25"/>
        <v>37.200000000000003</v>
      </c>
    </row>
    <row r="609" spans="1:7" ht="30" hidden="1" outlineLevel="1" x14ac:dyDescent="0.25">
      <c r="A609" s="22" t="s">
        <v>428</v>
      </c>
      <c r="B609" s="19" t="s">
        <v>348</v>
      </c>
      <c r="C609" s="19" t="s">
        <v>372</v>
      </c>
      <c r="D609" s="56" t="s">
        <v>429</v>
      </c>
      <c r="E609" s="9"/>
      <c r="F609" s="3">
        <f t="shared" si="25"/>
        <v>37.200000000000003</v>
      </c>
      <c r="G609" s="3">
        <f t="shared" si="25"/>
        <v>37.200000000000003</v>
      </c>
    </row>
    <row r="610" spans="1:7" ht="30" hidden="1" outlineLevel="1" x14ac:dyDescent="0.25">
      <c r="A610" s="22" t="s">
        <v>430</v>
      </c>
      <c r="B610" s="19" t="s">
        <v>348</v>
      </c>
      <c r="C610" s="19" t="s">
        <v>372</v>
      </c>
      <c r="D610" s="56" t="s">
        <v>431</v>
      </c>
      <c r="E610" s="9"/>
      <c r="F610" s="3">
        <f t="shared" si="25"/>
        <v>37.200000000000003</v>
      </c>
      <c r="G610" s="3">
        <f t="shared" si="25"/>
        <v>37.200000000000003</v>
      </c>
    </row>
    <row r="611" spans="1:7" ht="30" hidden="1" outlineLevel="1" x14ac:dyDescent="0.25">
      <c r="A611" s="21" t="s">
        <v>123</v>
      </c>
      <c r="B611" s="19" t="s">
        <v>348</v>
      </c>
      <c r="C611" s="19" t="s">
        <v>372</v>
      </c>
      <c r="D611" s="56" t="s">
        <v>431</v>
      </c>
      <c r="E611" s="20">
        <v>600</v>
      </c>
      <c r="F611" s="3">
        <v>37.200000000000003</v>
      </c>
      <c r="G611" s="4">
        <v>37.200000000000003</v>
      </c>
    </row>
    <row r="612" spans="1:7" ht="60" hidden="1" outlineLevel="1" x14ac:dyDescent="0.25">
      <c r="A612" s="57" t="s">
        <v>365</v>
      </c>
      <c r="B612" s="26" t="s">
        <v>348</v>
      </c>
      <c r="C612" s="26" t="s">
        <v>372</v>
      </c>
      <c r="D612" s="26" t="s">
        <v>366</v>
      </c>
      <c r="E612" s="27"/>
      <c r="F612" s="3">
        <f>F613</f>
        <v>5789.7</v>
      </c>
      <c r="G612" s="3">
        <f>G613</f>
        <v>5537.2</v>
      </c>
    </row>
    <row r="613" spans="1:7" ht="45" hidden="1" outlineLevel="1" x14ac:dyDescent="0.25">
      <c r="A613" s="58" t="s">
        <v>367</v>
      </c>
      <c r="B613" s="26" t="s">
        <v>348</v>
      </c>
      <c r="C613" s="26" t="s">
        <v>372</v>
      </c>
      <c r="D613" s="26" t="s">
        <v>368</v>
      </c>
      <c r="E613" s="27"/>
      <c r="F613" s="3">
        <f>F614+F616+F618</f>
        <v>5789.7</v>
      </c>
      <c r="G613" s="3">
        <f>G614+G616+G618</f>
        <v>5537.2</v>
      </c>
    </row>
    <row r="614" spans="1:7" ht="30" hidden="1" outlineLevel="1" x14ac:dyDescent="0.25">
      <c r="A614" s="39" t="s">
        <v>397</v>
      </c>
      <c r="B614" s="26" t="s">
        <v>348</v>
      </c>
      <c r="C614" s="26" t="s">
        <v>372</v>
      </c>
      <c r="D614" s="26" t="s">
        <v>398</v>
      </c>
      <c r="E614" s="27"/>
      <c r="F614" s="3">
        <f>F615</f>
        <v>685.1</v>
      </c>
      <c r="G614" s="4">
        <f>G615</f>
        <v>685.1</v>
      </c>
    </row>
    <row r="615" spans="1:7" ht="30" hidden="1" outlineLevel="1" x14ac:dyDescent="0.25">
      <c r="A615" s="21" t="s">
        <v>123</v>
      </c>
      <c r="B615" s="26" t="s">
        <v>348</v>
      </c>
      <c r="C615" s="26" t="s">
        <v>372</v>
      </c>
      <c r="D615" s="26" t="s">
        <v>398</v>
      </c>
      <c r="E615" s="27">
        <v>600</v>
      </c>
      <c r="F615" s="3">
        <v>685.1</v>
      </c>
      <c r="G615" s="4">
        <v>685.1</v>
      </c>
    </row>
    <row r="616" spans="1:7" ht="30" hidden="1" outlineLevel="1" x14ac:dyDescent="0.25">
      <c r="A616" s="38" t="s">
        <v>369</v>
      </c>
      <c r="B616" s="26" t="s">
        <v>348</v>
      </c>
      <c r="C616" s="26" t="s">
        <v>372</v>
      </c>
      <c r="D616" s="26" t="s">
        <v>370</v>
      </c>
      <c r="E616" s="27"/>
      <c r="F616" s="3">
        <f>F617</f>
        <v>2804.6</v>
      </c>
      <c r="G616" s="4">
        <f>G617</f>
        <v>2721.4</v>
      </c>
    </row>
    <row r="617" spans="1:7" ht="30" hidden="1" outlineLevel="1" x14ac:dyDescent="0.25">
      <c r="A617" s="21" t="s">
        <v>123</v>
      </c>
      <c r="B617" s="26" t="s">
        <v>348</v>
      </c>
      <c r="C617" s="26" t="s">
        <v>372</v>
      </c>
      <c r="D617" s="26" t="s">
        <v>370</v>
      </c>
      <c r="E617" s="27">
        <v>600</v>
      </c>
      <c r="F617" s="3">
        <v>2804.6</v>
      </c>
      <c r="G617" s="4">
        <v>2721.4</v>
      </c>
    </row>
    <row r="618" spans="1:7" ht="90" hidden="1" outlineLevel="1" x14ac:dyDescent="0.25">
      <c r="A618" s="21" t="s">
        <v>399</v>
      </c>
      <c r="B618" s="26" t="s">
        <v>348</v>
      </c>
      <c r="C618" s="26" t="s">
        <v>372</v>
      </c>
      <c r="D618" s="26" t="s">
        <v>400</v>
      </c>
      <c r="E618" s="27"/>
      <c r="F618" s="3">
        <f>F619</f>
        <v>2300</v>
      </c>
      <c r="G618" s="4">
        <f>G619</f>
        <v>2130.6999999999998</v>
      </c>
    </row>
    <row r="619" spans="1:7" hidden="1" outlineLevel="1" x14ac:dyDescent="0.25">
      <c r="A619" s="21" t="s">
        <v>22</v>
      </c>
      <c r="B619" s="26" t="s">
        <v>348</v>
      </c>
      <c r="C619" s="26" t="s">
        <v>372</v>
      </c>
      <c r="D619" s="26" t="s">
        <v>400</v>
      </c>
      <c r="E619" s="27">
        <v>300</v>
      </c>
      <c r="F619" s="3">
        <v>2300</v>
      </c>
      <c r="G619" s="4">
        <v>2130.6999999999998</v>
      </c>
    </row>
    <row r="620" spans="1:7" hidden="1" outlineLevel="1" x14ac:dyDescent="0.25">
      <c r="A620" s="21" t="s">
        <v>401</v>
      </c>
      <c r="B620" s="26" t="s">
        <v>348</v>
      </c>
      <c r="C620" s="26" t="s">
        <v>402</v>
      </c>
      <c r="D620" s="26"/>
      <c r="E620" s="27"/>
      <c r="F620" s="3">
        <f>F621</f>
        <v>179580.9</v>
      </c>
      <c r="G620" s="3">
        <f>G621</f>
        <v>179331.6</v>
      </c>
    </row>
    <row r="621" spans="1:7" ht="30" hidden="1" outlineLevel="1" x14ac:dyDescent="0.25">
      <c r="A621" s="21" t="s">
        <v>351</v>
      </c>
      <c r="B621" s="19" t="s">
        <v>348</v>
      </c>
      <c r="C621" s="19" t="s">
        <v>402</v>
      </c>
      <c r="D621" s="19" t="s">
        <v>352</v>
      </c>
      <c r="E621" s="59"/>
      <c r="F621" s="3">
        <f>F622+F631</f>
        <v>179580.9</v>
      </c>
      <c r="G621" s="3">
        <f>G622+G631</f>
        <v>179331.6</v>
      </c>
    </row>
    <row r="622" spans="1:7" ht="30" hidden="1" outlineLevel="1" x14ac:dyDescent="0.25">
      <c r="A622" s="22" t="s">
        <v>353</v>
      </c>
      <c r="B622" s="19" t="s">
        <v>348</v>
      </c>
      <c r="C622" s="19" t="s">
        <v>402</v>
      </c>
      <c r="D622" s="19" t="s">
        <v>354</v>
      </c>
      <c r="E622" s="59"/>
      <c r="F622" s="3">
        <f>F623</f>
        <v>179423.9</v>
      </c>
      <c r="G622" s="3">
        <f>G623</f>
        <v>179174.6</v>
      </c>
    </row>
    <row r="623" spans="1:7" ht="45" hidden="1" outlineLevel="1" x14ac:dyDescent="0.25">
      <c r="A623" s="22" t="s">
        <v>355</v>
      </c>
      <c r="B623" s="19" t="s">
        <v>348</v>
      </c>
      <c r="C623" s="19" t="s">
        <v>402</v>
      </c>
      <c r="D623" s="19" t="s">
        <v>356</v>
      </c>
      <c r="E623" s="59"/>
      <c r="F623" s="3">
        <f>F624+F626+F629</f>
        <v>179423.9</v>
      </c>
      <c r="G623" s="3">
        <f>G624+G626+G629</f>
        <v>179174.6</v>
      </c>
    </row>
    <row r="624" spans="1:7" ht="45" hidden="1" outlineLevel="1" x14ac:dyDescent="0.25">
      <c r="A624" s="22" t="s">
        <v>710</v>
      </c>
      <c r="B624" s="19" t="s">
        <v>348</v>
      </c>
      <c r="C624" s="19" t="s">
        <v>402</v>
      </c>
      <c r="D624" s="19" t="s">
        <v>357</v>
      </c>
      <c r="E624" s="20"/>
      <c r="F624" s="3">
        <f>F625</f>
        <v>131000</v>
      </c>
      <c r="G624" s="3">
        <f>G625</f>
        <v>130954.3</v>
      </c>
    </row>
    <row r="625" spans="1:7" ht="30" hidden="1" outlineLevel="1" x14ac:dyDescent="0.25">
      <c r="A625" s="21" t="s">
        <v>123</v>
      </c>
      <c r="B625" s="19" t="s">
        <v>348</v>
      </c>
      <c r="C625" s="19" t="s">
        <v>402</v>
      </c>
      <c r="D625" s="19" t="s">
        <v>357</v>
      </c>
      <c r="E625" s="20">
        <v>600</v>
      </c>
      <c r="F625" s="3">
        <v>131000</v>
      </c>
      <c r="G625" s="4">
        <v>130954.3</v>
      </c>
    </row>
    <row r="626" spans="1:7" ht="45" hidden="1" outlineLevel="1" x14ac:dyDescent="0.25">
      <c r="A626" s="21" t="s">
        <v>403</v>
      </c>
      <c r="B626" s="19" t="s">
        <v>348</v>
      </c>
      <c r="C626" s="19" t="s">
        <v>402</v>
      </c>
      <c r="D626" s="19" t="s">
        <v>404</v>
      </c>
      <c r="E626" s="20"/>
      <c r="F626" s="3">
        <f>F627+F628</f>
        <v>48033.9</v>
      </c>
      <c r="G626" s="3">
        <f>G627+G628</f>
        <v>47830.3</v>
      </c>
    </row>
    <row r="627" spans="1:7" ht="30" hidden="1" outlineLevel="1" x14ac:dyDescent="0.25">
      <c r="A627" s="21" t="s">
        <v>123</v>
      </c>
      <c r="B627" s="19" t="s">
        <v>348</v>
      </c>
      <c r="C627" s="19" t="s">
        <v>402</v>
      </c>
      <c r="D627" s="19" t="s">
        <v>404</v>
      </c>
      <c r="E627" s="20">
        <v>600</v>
      </c>
      <c r="F627" s="3">
        <v>46028.5</v>
      </c>
      <c r="G627" s="4">
        <v>46028.5</v>
      </c>
    </row>
    <row r="628" spans="1:7" hidden="1" outlineLevel="1" x14ac:dyDescent="0.25">
      <c r="A628" s="23" t="s">
        <v>46</v>
      </c>
      <c r="B628" s="19" t="s">
        <v>348</v>
      </c>
      <c r="C628" s="19" t="s">
        <v>402</v>
      </c>
      <c r="D628" s="19" t="s">
        <v>404</v>
      </c>
      <c r="E628" s="20">
        <v>800</v>
      </c>
      <c r="F628" s="3">
        <f>2005.3+0.1</f>
        <v>2005.3999999999999</v>
      </c>
      <c r="G628" s="4">
        <v>1801.8</v>
      </c>
    </row>
    <row r="629" spans="1:7" ht="90" hidden="1" outlineLevel="1" x14ac:dyDescent="0.25">
      <c r="A629" s="21" t="s">
        <v>405</v>
      </c>
      <c r="B629" s="19" t="s">
        <v>348</v>
      </c>
      <c r="C629" s="19" t="s">
        <v>402</v>
      </c>
      <c r="D629" s="19" t="s">
        <v>406</v>
      </c>
      <c r="E629" s="20"/>
      <c r="F629" s="3">
        <f>F630</f>
        <v>390</v>
      </c>
      <c r="G629" s="4">
        <f>G630</f>
        <v>390</v>
      </c>
    </row>
    <row r="630" spans="1:7" ht="30" hidden="1" outlineLevel="1" x14ac:dyDescent="0.25">
      <c r="A630" s="21" t="s">
        <v>123</v>
      </c>
      <c r="B630" s="19" t="s">
        <v>348</v>
      </c>
      <c r="C630" s="19" t="s">
        <v>402</v>
      </c>
      <c r="D630" s="19" t="s">
        <v>406</v>
      </c>
      <c r="E630" s="20">
        <v>600</v>
      </c>
      <c r="F630" s="3">
        <v>390</v>
      </c>
      <c r="G630" s="4">
        <v>390</v>
      </c>
    </row>
    <row r="631" spans="1:7" ht="60" hidden="1" outlineLevel="1" x14ac:dyDescent="0.25">
      <c r="A631" s="57" t="s">
        <v>365</v>
      </c>
      <c r="B631" s="26" t="s">
        <v>348</v>
      </c>
      <c r="C631" s="19" t="s">
        <v>402</v>
      </c>
      <c r="D631" s="26" t="s">
        <v>366</v>
      </c>
      <c r="E631" s="27"/>
      <c r="F631" s="3">
        <f>F632</f>
        <v>157</v>
      </c>
      <c r="G631" s="3">
        <f>G632</f>
        <v>157</v>
      </c>
    </row>
    <row r="632" spans="1:7" ht="45" hidden="1" outlineLevel="1" x14ac:dyDescent="0.25">
      <c r="A632" s="58" t="s">
        <v>367</v>
      </c>
      <c r="B632" s="26" t="s">
        <v>348</v>
      </c>
      <c r="C632" s="19" t="s">
        <v>402</v>
      </c>
      <c r="D632" s="26" t="s">
        <v>368</v>
      </c>
      <c r="E632" s="27"/>
      <c r="F632" s="3">
        <f>F633+F635</f>
        <v>157</v>
      </c>
      <c r="G632" s="3">
        <f>G633+G635</f>
        <v>157</v>
      </c>
    </row>
    <row r="633" spans="1:7" ht="30" hidden="1" outlineLevel="1" x14ac:dyDescent="0.25">
      <c r="A633" s="39" t="s">
        <v>397</v>
      </c>
      <c r="B633" s="26" t="s">
        <v>348</v>
      </c>
      <c r="C633" s="19" t="s">
        <v>402</v>
      </c>
      <c r="D633" s="26" t="s">
        <v>398</v>
      </c>
      <c r="E633" s="27"/>
      <c r="F633" s="3">
        <f>F634</f>
        <v>98.7</v>
      </c>
      <c r="G633" s="3">
        <f>G634</f>
        <v>98.7</v>
      </c>
    </row>
    <row r="634" spans="1:7" ht="30" hidden="1" outlineLevel="1" x14ac:dyDescent="0.25">
      <c r="A634" s="21" t="s">
        <v>123</v>
      </c>
      <c r="B634" s="26" t="s">
        <v>348</v>
      </c>
      <c r="C634" s="19" t="s">
        <v>402</v>
      </c>
      <c r="D634" s="26" t="s">
        <v>398</v>
      </c>
      <c r="E634" s="27">
        <v>600</v>
      </c>
      <c r="F634" s="3">
        <v>98.7</v>
      </c>
      <c r="G634" s="4">
        <v>98.7</v>
      </c>
    </row>
    <row r="635" spans="1:7" ht="30" hidden="1" outlineLevel="1" x14ac:dyDescent="0.25">
      <c r="A635" s="38" t="s">
        <v>369</v>
      </c>
      <c r="B635" s="26" t="s">
        <v>348</v>
      </c>
      <c r="C635" s="19" t="s">
        <v>402</v>
      </c>
      <c r="D635" s="26" t="s">
        <v>370</v>
      </c>
      <c r="E635" s="27"/>
      <c r="F635" s="3">
        <f>F636</f>
        <v>58.3</v>
      </c>
      <c r="G635" s="4">
        <f>G636</f>
        <v>58.3</v>
      </c>
    </row>
    <row r="636" spans="1:7" ht="30" hidden="1" outlineLevel="1" x14ac:dyDescent="0.25">
      <c r="A636" s="21" t="s">
        <v>123</v>
      </c>
      <c r="B636" s="26" t="s">
        <v>348</v>
      </c>
      <c r="C636" s="19" t="s">
        <v>402</v>
      </c>
      <c r="D636" s="26" t="s">
        <v>370</v>
      </c>
      <c r="E636" s="27">
        <v>600</v>
      </c>
      <c r="F636" s="3">
        <v>58.3</v>
      </c>
      <c r="G636" s="4">
        <v>58.3</v>
      </c>
    </row>
    <row r="637" spans="1:7" hidden="1" outlineLevel="1" x14ac:dyDescent="0.25">
      <c r="A637" s="21" t="s">
        <v>407</v>
      </c>
      <c r="B637" s="19" t="s">
        <v>348</v>
      </c>
      <c r="C637" s="19" t="s">
        <v>408</v>
      </c>
      <c r="D637" s="56"/>
      <c r="E637" s="20"/>
      <c r="F637" s="3">
        <f>F638</f>
        <v>168820.5</v>
      </c>
      <c r="G637" s="3">
        <f>G638</f>
        <v>168161.2</v>
      </c>
    </row>
    <row r="638" spans="1:7" ht="30" hidden="1" outlineLevel="1" x14ac:dyDescent="0.25">
      <c r="A638" s="21" t="s">
        <v>351</v>
      </c>
      <c r="B638" s="19" t="s">
        <v>348</v>
      </c>
      <c r="C638" s="19" t="s">
        <v>408</v>
      </c>
      <c r="D638" s="19" t="s">
        <v>352</v>
      </c>
      <c r="E638" s="20"/>
      <c r="F638" s="3">
        <f>F639+F649+F672</f>
        <v>168820.5</v>
      </c>
      <c r="G638" s="3">
        <f>G639+G649+G672</f>
        <v>168161.2</v>
      </c>
    </row>
    <row r="639" spans="1:7" ht="30" hidden="1" outlineLevel="1" x14ac:dyDescent="0.25">
      <c r="A639" s="22" t="s">
        <v>353</v>
      </c>
      <c r="B639" s="19" t="s">
        <v>348</v>
      </c>
      <c r="C639" s="19" t="s">
        <v>408</v>
      </c>
      <c r="D639" s="19" t="s">
        <v>354</v>
      </c>
      <c r="E639" s="20"/>
      <c r="F639" s="3">
        <f>F640</f>
        <v>2259</v>
      </c>
      <c r="G639" s="3">
        <f>G640</f>
        <v>1876.8</v>
      </c>
    </row>
    <row r="640" spans="1:7" ht="45" hidden="1" outlineLevel="1" x14ac:dyDescent="0.25">
      <c r="A640" s="22" t="s">
        <v>355</v>
      </c>
      <c r="B640" s="19" t="s">
        <v>348</v>
      </c>
      <c r="C640" s="19" t="s">
        <v>408</v>
      </c>
      <c r="D640" s="19" t="s">
        <v>356</v>
      </c>
      <c r="E640" s="20"/>
      <c r="F640" s="3">
        <f>F641+F644+F647</f>
        <v>2259</v>
      </c>
      <c r="G640" s="3">
        <f>G641+G644+G647</f>
        <v>1876.8</v>
      </c>
    </row>
    <row r="641" spans="1:7" ht="68.25" hidden="1" customHeight="1" outlineLevel="1" x14ac:dyDescent="0.25">
      <c r="A641" s="22" t="s">
        <v>556</v>
      </c>
      <c r="B641" s="19" t="s">
        <v>348</v>
      </c>
      <c r="C641" s="19" t="s">
        <v>408</v>
      </c>
      <c r="D641" s="19" t="s">
        <v>409</v>
      </c>
      <c r="E641" s="20"/>
      <c r="F641" s="3">
        <f>F642+F643</f>
        <v>687.9</v>
      </c>
      <c r="G641" s="3">
        <f>G642+G643</f>
        <v>687.5</v>
      </c>
    </row>
    <row r="642" spans="1:7" ht="75" hidden="1" outlineLevel="1" x14ac:dyDescent="0.25">
      <c r="A642" s="21" t="s">
        <v>15</v>
      </c>
      <c r="B642" s="19" t="s">
        <v>348</v>
      </c>
      <c r="C642" s="19" t="s">
        <v>408</v>
      </c>
      <c r="D642" s="19" t="s">
        <v>409</v>
      </c>
      <c r="E642" s="20">
        <v>100</v>
      </c>
      <c r="F642" s="3">
        <v>559.4</v>
      </c>
      <c r="G642" s="4">
        <v>559</v>
      </c>
    </row>
    <row r="643" spans="1:7" ht="30" hidden="1" outlineLevel="1" x14ac:dyDescent="0.25">
      <c r="A643" s="21" t="s">
        <v>296</v>
      </c>
      <c r="B643" s="19" t="s">
        <v>348</v>
      </c>
      <c r="C643" s="19" t="s">
        <v>408</v>
      </c>
      <c r="D643" s="19" t="s">
        <v>409</v>
      </c>
      <c r="E643" s="20">
        <v>200</v>
      </c>
      <c r="F643" s="3">
        <v>128.5</v>
      </c>
      <c r="G643" s="4">
        <v>128.5</v>
      </c>
    </row>
    <row r="644" spans="1:7" ht="120" hidden="1" outlineLevel="1" x14ac:dyDescent="0.25">
      <c r="A644" s="21" t="s">
        <v>410</v>
      </c>
      <c r="B644" s="19" t="s">
        <v>348</v>
      </c>
      <c r="C644" s="19" t="s">
        <v>408</v>
      </c>
      <c r="D644" s="19" t="s">
        <v>386</v>
      </c>
      <c r="E644" s="20"/>
      <c r="F644" s="3">
        <f>F645+F646</f>
        <v>1191</v>
      </c>
      <c r="G644" s="3">
        <f>G645+G646</f>
        <v>1189.3</v>
      </c>
    </row>
    <row r="645" spans="1:7" ht="75" hidden="1" outlineLevel="1" x14ac:dyDescent="0.25">
      <c r="A645" s="21" t="s">
        <v>15</v>
      </c>
      <c r="B645" s="19" t="s">
        <v>348</v>
      </c>
      <c r="C645" s="19" t="s">
        <v>408</v>
      </c>
      <c r="D645" s="19" t="s">
        <v>386</v>
      </c>
      <c r="E645" s="20">
        <v>100</v>
      </c>
      <c r="F645" s="3">
        <v>1110.4000000000001</v>
      </c>
      <c r="G645" s="4">
        <v>1108.7</v>
      </c>
    </row>
    <row r="646" spans="1:7" ht="30" hidden="1" outlineLevel="1" x14ac:dyDescent="0.25">
      <c r="A646" s="21" t="s">
        <v>296</v>
      </c>
      <c r="B646" s="19" t="s">
        <v>348</v>
      </c>
      <c r="C646" s="19" t="s">
        <v>408</v>
      </c>
      <c r="D646" s="19" t="s">
        <v>386</v>
      </c>
      <c r="E646" s="20">
        <v>200</v>
      </c>
      <c r="F646" s="3">
        <v>80.599999999999994</v>
      </c>
      <c r="G646" s="4">
        <v>80.599999999999994</v>
      </c>
    </row>
    <row r="647" spans="1:7" ht="90" hidden="1" outlineLevel="1" x14ac:dyDescent="0.25">
      <c r="A647" s="83" t="s">
        <v>603</v>
      </c>
      <c r="B647" s="19" t="s">
        <v>348</v>
      </c>
      <c r="C647" s="19" t="s">
        <v>408</v>
      </c>
      <c r="D647" s="19" t="s">
        <v>602</v>
      </c>
      <c r="E647" s="19"/>
      <c r="F647" s="3">
        <f>F648</f>
        <v>380.1</v>
      </c>
      <c r="G647" s="3">
        <f>G648</f>
        <v>0</v>
      </c>
    </row>
    <row r="648" spans="1:7" ht="30" hidden="1" outlineLevel="1" x14ac:dyDescent="0.25">
      <c r="A648" s="21" t="s">
        <v>296</v>
      </c>
      <c r="B648" s="19" t="s">
        <v>348</v>
      </c>
      <c r="C648" s="19" t="s">
        <v>408</v>
      </c>
      <c r="D648" s="19" t="s">
        <v>602</v>
      </c>
      <c r="E648" s="19" t="s">
        <v>52</v>
      </c>
      <c r="F648" s="3">
        <v>380.1</v>
      </c>
      <c r="G648" s="4">
        <v>0</v>
      </c>
    </row>
    <row r="649" spans="1:7" hidden="1" outlineLevel="1" x14ac:dyDescent="0.25">
      <c r="A649" s="22" t="s">
        <v>411</v>
      </c>
      <c r="B649" s="19" t="s">
        <v>348</v>
      </c>
      <c r="C649" s="19" t="s">
        <v>408</v>
      </c>
      <c r="D649" s="26" t="s">
        <v>412</v>
      </c>
      <c r="E649" s="20"/>
      <c r="F649" s="3">
        <f>F650+F660+F669</f>
        <v>35641.1</v>
      </c>
      <c r="G649" s="3">
        <f>G650+G660+G669</f>
        <v>35400.299999999996</v>
      </c>
    </row>
    <row r="650" spans="1:7" ht="45" hidden="1" outlineLevel="1" x14ac:dyDescent="0.25">
      <c r="A650" s="39" t="s">
        <v>413</v>
      </c>
      <c r="B650" s="19" t="s">
        <v>348</v>
      </c>
      <c r="C650" s="19" t="s">
        <v>408</v>
      </c>
      <c r="D650" s="26" t="s">
        <v>414</v>
      </c>
      <c r="E650" s="20"/>
      <c r="F650" s="3">
        <f>F651+F653+F655+F658</f>
        <v>20568.599999999999</v>
      </c>
      <c r="G650" s="3">
        <f>G651+G653+G655+G658</f>
        <v>20367.899999999998</v>
      </c>
    </row>
    <row r="651" spans="1:7" ht="45" hidden="1" outlineLevel="1" x14ac:dyDescent="0.25">
      <c r="A651" s="21" t="s">
        <v>415</v>
      </c>
      <c r="B651" s="19" t="s">
        <v>348</v>
      </c>
      <c r="C651" s="19" t="s">
        <v>408</v>
      </c>
      <c r="D651" s="19" t="s">
        <v>416</v>
      </c>
      <c r="E651" s="20"/>
      <c r="F651" s="3">
        <f>F652</f>
        <v>46.1</v>
      </c>
      <c r="G651" s="4">
        <f>G652</f>
        <v>46.1</v>
      </c>
    </row>
    <row r="652" spans="1:7" ht="30" hidden="1" outlineLevel="1" x14ac:dyDescent="0.25">
      <c r="A652" s="21" t="s">
        <v>296</v>
      </c>
      <c r="B652" s="19" t="s">
        <v>348</v>
      </c>
      <c r="C652" s="19" t="s">
        <v>408</v>
      </c>
      <c r="D652" s="19" t="s">
        <v>416</v>
      </c>
      <c r="E652" s="20">
        <v>200</v>
      </c>
      <c r="F652" s="3">
        <v>46.1</v>
      </c>
      <c r="G652" s="4">
        <v>46.1</v>
      </c>
    </row>
    <row r="653" spans="1:7" ht="75" hidden="1" outlineLevel="1" x14ac:dyDescent="0.25">
      <c r="A653" s="21" t="s">
        <v>417</v>
      </c>
      <c r="B653" s="19" t="s">
        <v>348</v>
      </c>
      <c r="C653" s="19" t="s">
        <v>408</v>
      </c>
      <c r="D653" s="19" t="s">
        <v>418</v>
      </c>
      <c r="E653" s="20"/>
      <c r="F653" s="3">
        <f>F654</f>
        <v>4.2</v>
      </c>
      <c r="G653" s="4">
        <f>G654</f>
        <v>4.2</v>
      </c>
    </row>
    <row r="654" spans="1:7" ht="30" hidden="1" outlineLevel="1" x14ac:dyDescent="0.25">
      <c r="A654" s="21" t="s">
        <v>296</v>
      </c>
      <c r="B654" s="19" t="s">
        <v>348</v>
      </c>
      <c r="C654" s="19" t="s">
        <v>408</v>
      </c>
      <c r="D654" s="19" t="s">
        <v>418</v>
      </c>
      <c r="E654" s="20">
        <v>200</v>
      </c>
      <c r="F654" s="3">
        <v>4.2</v>
      </c>
      <c r="G654" s="4">
        <v>4.2</v>
      </c>
    </row>
    <row r="655" spans="1:7" ht="60" hidden="1" outlineLevel="1" x14ac:dyDescent="0.25">
      <c r="A655" s="21" t="s">
        <v>419</v>
      </c>
      <c r="B655" s="19" t="s">
        <v>348</v>
      </c>
      <c r="C655" s="19" t="s">
        <v>408</v>
      </c>
      <c r="D655" s="26" t="s">
        <v>420</v>
      </c>
      <c r="E655" s="20"/>
      <c r="F655" s="3">
        <f>F656+F657</f>
        <v>19917.3</v>
      </c>
      <c r="G655" s="3">
        <f>G656+G657</f>
        <v>19917.3</v>
      </c>
    </row>
    <row r="656" spans="1:7" ht="75" hidden="1" outlineLevel="1" x14ac:dyDescent="0.25">
      <c r="A656" s="21" t="s">
        <v>15</v>
      </c>
      <c r="B656" s="19" t="s">
        <v>348</v>
      </c>
      <c r="C656" s="19" t="s">
        <v>408</v>
      </c>
      <c r="D656" s="26" t="s">
        <v>420</v>
      </c>
      <c r="E656" s="27">
        <v>100</v>
      </c>
      <c r="F656" s="3">
        <v>19517.3</v>
      </c>
      <c r="G656" s="4">
        <v>19517.3</v>
      </c>
    </row>
    <row r="657" spans="1:7" ht="30" hidden="1" outlineLevel="1" x14ac:dyDescent="0.25">
      <c r="A657" s="21" t="s">
        <v>296</v>
      </c>
      <c r="B657" s="19" t="s">
        <v>348</v>
      </c>
      <c r="C657" s="19" t="s">
        <v>408</v>
      </c>
      <c r="D657" s="26" t="s">
        <v>420</v>
      </c>
      <c r="E657" s="27">
        <v>200</v>
      </c>
      <c r="F657" s="3">
        <v>400</v>
      </c>
      <c r="G657" s="4">
        <v>400</v>
      </c>
    </row>
    <row r="658" spans="1:7" ht="75" hidden="1" outlineLevel="1" x14ac:dyDescent="0.25">
      <c r="A658" s="21" t="s">
        <v>421</v>
      </c>
      <c r="B658" s="19" t="s">
        <v>348</v>
      </c>
      <c r="C658" s="19" t="s">
        <v>408</v>
      </c>
      <c r="D658" s="19" t="s">
        <v>422</v>
      </c>
      <c r="E658" s="27"/>
      <c r="F658" s="3">
        <f>F659</f>
        <v>601</v>
      </c>
      <c r="G658" s="3">
        <f>G659</f>
        <v>400.3</v>
      </c>
    </row>
    <row r="659" spans="1:7" ht="30" hidden="1" outlineLevel="1" x14ac:dyDescent="0.25">
      <c r="A659" s="21" t="s">
        <v>296</v>
      </c>
      <c r="B659" s="19" t="s">
        <v>348</v>
      </c>
      <c r="C659" s="19" t="s">
        <v>408</v>
      </c>
      <c r="D659" s="19" t="s">
        <v>422</v>
      </c>
      <c r="E659" s="27">
        <v>200</v>
      </c>
      <c r="F659" s="3">
        <v>601</v>
      </c>
      <c r="G659" s="4">
        <v>400.3</v>
      </c>
    </row>
    <row r="660" spans="1:7" ht="30" hidden="1" outlineLevel="1" x14ac:dyDescent="0.25">
      <c r="A660" s="21" t="s">
        <v>550</v>
      </c>
      <c r="B660" s="19" t="s">
        <v>348</v>
      </c>
      <c r="C660" s="19" t="s">
        <v>408</v>
      </c>
      <c r="D660" s="19" t="s">
        <v>423</v>
      </c>
      <c r="E660" s="27"/>
      <c r="F660" s="3">
        <f>F661+F663+F666</f>
        <v>13308.1</v>
      </c>
      <c r="G660" s="3">
        <f>G661+G663+G666</f>
        <v>13294.5</v>
      </c>
    </row>
    <row r="661" spans="1:7" ht="30" hidden="1" outlineLevel="1" x14ac:dyDescent="0.25">
      <c r="A661" s="22" t="s">
        <v>424</v>
      </c>
      <c r="B661" s="19" t="s">
        <v>348</v>
      </c>
      <c r="C661" s="19" t="s">
        <v>408</v>
      </c>
      <c r="D661" s="19" t="s">
        <v>425</v>
      </c>
      <c r="E661" s="20"/>
      <c r="F661" s="3">
        <f>F662</f>
        <v>866.1</v>
      </c>
      <c r="G661" s="4">
        <f>G662</f>
        <v>854</v>
      </c>
    </row>
    <row r="662" spans="1:7" ht="30" hidden="1" outlineLevel="1" x14ac:dyDescent="0.25">
      <c r="A662" s="21" t="s">
        <v>123</v>
      </c>
      <c r="B662" s="19" t="s">
        <v>348</v>
      </c>
      <c r="C662" s="19" t="s">
        <v>408</v>
      </c>
      <c r="D662" s="19" t="s">
        <v>425</v>
      </c>
      <c r="E662" s="20">
        <v>600</v>
      </c>
      <c r="F662" s="3">
        <v>866.1</v>
      </c>
      <c r="G662" s="4">
        <v>854</v>
      </c>
    </row>
    <row r="663" spans="1:7" ht="45" hidden="1" outlineLevel="1" x14ac:dyDescent="0.25">
      <c r="A663" s="60" t="s">
        <v>725</v>
      </c>
      <c r="B663" s="29" t="s">
        <v>348</v>
      </c>
      <c r="C663" s="19" t="s">
        <v>408</v>
      </c>
      <c r="D663" s="29" t="s">
        <v>726</v>
      </c>
      <c r="E663" s="43"/>
      <c r="F663" s="3">
        <f>F664+F665</f>
        <v>304.8</v>
      </c>
      <c r="G663" s="3">
        <f>G664+G665</f>
        <v>303.3</v>
      </c>
    </row>
    <row r="664" spans="1:7" ht="30" hidden="1" outlineLevel="1" x14ac:dyDescent="0.25">
      <c r="A664" s="60" t="s">
        <v>662</v>
      </c>
      <c r="B664" s="29" t="s">
        <v>348</v>
      </c>
      <c r="C664" s="19" t="s">
        <v>408</v>
      </c>
      <c r="D664" s="29" t="s">
        <v>726</v>
      </c>
      <c r="E664" s="43">
        <v>200</v>
      </c>
      <c r="F664" s="3">
        <v>0.7</v>
      </c>
      <c r="G664" s="4">
        <v>0.7</v>
      </c>
    </row>
    <row r="665" spans="1:7" hidden="1" outlineLevel="1" x14ac:dyDescent="0.25">
      <c r="A665" s="60" t="s">
        <v>22</v>
      </c>
      <c r="B665" s="29" t="s">
        <v>348</v>
      </c>
      <c r="C665" s="19" t="s">
        <v>408</v>
      </c>
      <c r="D665" s="29" t="s">
        <v>726</v>
      </c>
      <c r="E665" s="43">
        <v>300</v>
      </c>
      <c r="F665" s="3">
        <v>304.10000000000002</v>
      </c>
      <c r="G665" s="4">
        <v>302.60000000000002</v>
      </c>
    </row>
    <row r="666" spans="1:7" ht="60" hidden="1" outlineLevel="1" x14ac:dyDescent="0.25">
      <c r="A666" s="21" t="s">
        <v>426</v>
      </c>
      <c r="B666" s="19" t="s">
        <v>348</v>
      </c>
      <c r="C666" s="19" t="s">
        <v>408</v>
      </c>
      <c r="D666" s="56" t="s">
        <v>427</v>
      </c>
      <c r="E666" s="20"/>
      <c r="F666" s="3">
        <f>F667+F668</f>
        <v>12137.2</v>
      </c>
      <c r="G666" s="3">
        <f>G667+G668</f>
        <v>12137.2</v>
      </c>
    </row>
    <row r="667" spans="1:7" ht="30" hidden="1" outlineLevel="1" x14ac:dyDescent="0.25">
      <c r="A667" s="21" t="s">
        <v>296</v>
      </c>
      <c r="B667" s="19" t="s">
        <v>348</v>
      </c>
      <c r="C667" s="19" t="s">
        <v>408</v>
      </c>
      <c r="D667" s="56" t="s">
        <v>427</v>
      </c>
      <c r="E667" s="20">
        <v>200</v>
      </c>
      <c r="F667" s="3">
        <v>60.7</v>
      </c>
      <c r="G667" s="4">
        <v>60.7</v>
      </c>
    </row>
    <row r="668" spans="1:7" hidden="1" outlineLevel="1" x14ac:dyDescent="0.25">
      <c r="A668" s="21" t="s">
        <v>22</v>
      </c>
      <c r="B668" s="19" t="s">
        <v>348</v>
      </c>
      <c r="C668" s="19" t="s">
        <v>408</v>
      </c>
      <c r="D668" s="56" t="s">
        <v>427</v>
      </c>
      <c r="E668" s="20">
        <v>300</v>
      </c>
      <c r="F668" s="3">
        <v>12076.5</v>
      </c>
      <c r="G668" s="4">
        <v>12076.5</v>
      </c>
    </row>
    <row r="669" spans="1:7" ht="30" hidden="1" outlineLevel="1" x14ac:dyDescent="0.25">
      <c r="A669" s="37" t="s">
        <v>428</v>
      </c>
      <c r="B669" s="19" t="s">
        <v>348</v>
      </c>
      <c r="C669" s="19" t="s">
        <v>408</v>
      </c>
      <c r="D669" s="56" t="s">
        <v>429</v>
      </c>
      <c r="E669" s="27"/>
      <c r="F669" s="3">
        <f>F670</f>
        <v>1764.4</v>
      </c>
      <c r="G669" s="3">
        <f>G670</f>
        <v>1737.9</v>
      </c>
    </row>
    <row r="670" spans="1:7" ht="30" hidden="1" outlineLevel="1" x14ac:dyDescent="0.25">
      <c r="A670" s="37" t="s">
        <v>430</v>
      </c>
      <c r="B670" s="19" t="s">
        <v>348</v>
      </c>
      <c r="C670" s="19" t="s">
        <v>408</v>
      </c>
      <c r="D670" s="56" t="s">
        <v>431</v>
      </c>
      <c r="E670" s="27"/>
      <c r="F670" s="3">
        <f>F671</f>
        <v>1764.4</v>
      </c>
      <c r="G670" s="3">
        <f>G671</f>
        <v>1737.9</v>
      </c>
    </row>
    <row r="671" spans="1:7" ht="30" hidden="1" outlineLevel="1" x14ac:dyDescent="0.25">
      <c r="A671" s="21" t="s">
        <v>123</v>
      </c>
      <c r="B671" s="19" t="s">
        <v>348</v>
      </c>
      <c r="C671" s="19" t="s">
        <v>408</v>
      </c>
      <c r="D671" s="56" t="s">
        <v>431</v>
      </c>
      <c r="E671" s="27">
        <v>600</v>
      </c>
      <c r="F671" s="3">
        <v>1764.4</v>
      </c>
      <c r="G671" s="4">
        <v>1737.9</v>
      </c>
    </row>
    <row r="672" spans="1:7" ht="60" hidden="1" outlineLevel="1" x14ac:dyDescent="0.25">
      <c r="A672" s="21" t="s">
        <v>432</v>
      </c>
      <c r="B672" s="19" t="s">
        <v>348</v>
      </c>
      <c r="C672" s="19" t="s">
        <v>408</v>
      </c>
      <c r="D672" s="26" t="s">
        <v>366</v>
      </c>
      <c r="E672" s="20"/>
      <c r="F672" s="3">
        <f>F673+F683</f>
        <v>130920.40000000001</v>
      </c>
      <c r="G672" s="3">
        <f>G673+G683</f>
        <v>130884.1</v>
      </c>
    </row>
    <row r="673" spans="1:7" ht="30" hidden="1" outlineLevel="1" x14ac:dyDescent="0.25">
      <c r="A673" s="21" t="s">
        <v>433</v>
      </c>
      <c r="B673" s="19" t="s">
        <v>348</v>
      </c>
      <c r="C673" s="19" t="s">
        <v>408</v>
      </c>
      <c r="D673" s="26" t="s">
        <v>434</v>
      </c>
      <c r="E673" s="20"/>
      <c r="F673" s="3">
        <f>F674+F678</f>
        <v>130107.6</v>
      </c>
      <c r="G673" s="3">
        <f>G674+G678</f>
        <v>130084.5</v>
      </c>
    </row>
    <row r="674" spans="1:7" ht="45" hidden="1" outlineLevel="1" x14ac:dyDescent="0.25">
      <c r="A674" s="22" t="s">
        <v>44</v>
      </c>
      <c r="B674" s="19" t="s">
        <v>348</v>
      </c>
      <c r="C674" s="19" t="s">
        <v>408</v>
      </c>
      <c r="D674" s="56" t="s">
        <v>435</v>
      </c>
      <c r="E674" s="20"/>
      <c r="F674" s="3">
        <f>F675+F676+F677</f>
        <v>41151.599999999999</v>
      </c>
      <c r="G674" s="3">
        <f>G675+G676+G677</f>
        <v>41151.599999999999</v>
      </c>
    </row>
    <row r="675" spans="1:7" ht="75" hidden="1" outlineLevel="1" x14ac:dyDescent="0.25">
      <c r="A675" s="21" t="s">
        <v>15</v>
      </c>
      <c r="B675" s="19" t="s">
        <v>348</v>
      </c>
      <c r="C675" s="19" t="s">
        <v>408</v>
      </c>
      <c r="D675" s="56" t="s">
        <v>435</v>
      </c>
      <c r="E675" s="20">
        <v>100</v>
      </c>
      <c r="F675" s="3">
        <v>39834.6</v>
      </c>
      <c r="G675" s="4">
        <v>39834.6</v>
      </c>
    </row>
    <row r="676" spans="1:7" ht="30" hidden="1" outlineLevel="1" x14ac:dyDescent="0.25">
      <c r="A676" s="21" t="s">
        <v>296</v>
      </c>
      <c r="B676" s="19" t="s">
        <v>348</v>
      </c>
      <c r="C676" s="19" t="s">
        <v>408</v>
      </c>
      <c r="D676" s="56" t="s">
        <v>435</v>
      </c>
      <c r="E676" s="20">
        <v>200</v>
      </c>
      <c r="F676" s="3">
        <v>1151.5999999999999</v>
      </c>
      <c r="G676" s="4">
        <v>1151.5999999999999</v>
      </c>
    </row>
    <row r="677" spans="1:7" ht="22.5" hidden="1" customHeight="1" outlineLevel="1" x14ac:dyDescent="0.25">
      <c r="A677" s="21" t="s">
        <v>22</v>
      </c>
      <c r="B677" s="19" t="s">
        <v>348</v>
      </c>
      <c r="C677" s="19" t="s">
        <v>408</v>
      </c>
      <c r="D677" s="56" t="s">
        <v>435</v>
      </c>
      <c r="E677" s="20">
        <v>300</v>
      </c>
      <c r="F677" s="3">
        <v>165.4</v>
      </c>
      <c r="G677" s="4">
        <v>165.4</v>
      </c>
    </row>
    <row r="678" spans="1:7" ht="45" hidden="1" outlineLevel="1" x14ac:dyDescent="0.25">
      <c r="A678" s="22" t="s">
        <v>710</v>
      </c>
      <c r="B678" s="19" t="s">
        <v>348</v>
      </c>
      <c r="C678" s="19" t="s">
        <v>408</v>
      </c>
      <c r="D678" s="56" t="s">
        <v>436</v>
      </c>
      <c r="E678" s="20"/>
      <c r="F678" s="3">
        <f>F679+F680+F681+F682</f>
        <v>88956</v>
      </c>
      <c r="G678" s="3">
        <f>G679+G680+G681+G682</f>
        <v>88932.9</v>
      </c>
    </row>
    <row r="679" spans="1:7" ht="75" hidden="1" outlineLevel="1" x14ac:dyDescent="0.25">
      <c r="A679" s="21" t="s">
        <v>15</v>
      </c>
      <c r="B679" s="19" t="s">
        <v>348</v>
      </c>
      <c r="C679" s="19" t="s">
        <v>408</v>
      </c>
      <c r="D679" s="56" t="s">
        <v>436</v>
      </c>
      <c r="E679" s="20">
        <v>100</v>
      </c>
      <c r="F679" s="3">
        <v>79807.5</v>
      </c>
      <c r="G679" s="4">
        <v>79784.399999999994</v>
      </c>
    </row>
    <row r="680" spans="1:7" ht="30" hidden="1" outlineLevel="1" x14ac:dyDescent="0.25">
      <c r="A680" s="21" t="s">
        <v>296</v>
      </c>
      <c r="B680" s="19" t="s">
        <v>348</v>
      </c>
      <c r="C680" s="19" t="s">
        <v>408</v>
      </c>
      <c r="D680" s="56" t="s">
        <v>436</v>
      </c>
      <c r="E680" s="20">
        <v>200</v>
      </c>
      <c r="F680" s="3">
        <v>2939.1</v>
      </c>
      <c r="G680" s="4">
        <v>2939.1</v>
      </c>
    </row>
    <row r="681" spans="1:7" hidden="1" outlineLevel="1" x14ac:dyDescent="0.25">
      <c r="A681" s="22" t="s">
        <v>46</v>
      </c>
      <c r="B681" s="19" t="s">
        <v>348</v>
      </c>
      <c r="C681" s="19" t="s">
        <v>408</v>
      </c>
      <c r="D681" s="56" t="s">
        <v>436</v>
      </c>
      <c r="E681" s="20">
        <v>800</v>
      </c>
      <c r="F681" s="3">
        <v>1.7</v>
      </c>
      <c r="G681" s="4">
        <v>1.7</v>
      </c>
    </row>
    <row r="682" spans="1:7" ht="38.25" hidden="1" customHeight="1" outlineLevel="1" x14ac:dyDescent="0.25">
      <c r="A682" s="21" t="s">
        <v>123</v>
      </c>
      <c r="B682" s="19" t="s">
        <v>348</v>
      </c>
      <c r="C682" s="19" t="s">
        <v>408</v>
      </c>
      <c r="D682" s="56" t="s">
        <v>436</v>
      </c>
      <c r="E682" s="20">
        <v>600</v>
      </c>
      <c r="F682" s="3">
        <v>6207.7</v>
      </c>
      <c r="G682" s="4">
        <v>6207.7</v>
      </c>
    </row>
    <row r="683" spans="1:7" ht="45" hidden="1" outlineLevel="1" x14ac:dyDescent="0.25">
      <c r="A683" s="37" t="s">
        <v>437</v>
      </c>
      <c r="B683" s="19" t="s">
        <v>348</v>
      </c>
      <c r="C683" s="19" t="s">
        <v>408</v>
      </c>
      <c r="D683" s="56" t="s">
        <v>368</v>
      </c>
      <c r="E683" s="20"/>
      <c r="F683" s="3">
        <f>F684</f>
        <v>812.8</v>
      </c>
      <c r="G683" s="3">
        <f>G684</f>
        <v>799.6</v>
      </c>
    </row>
    <row r="684" spans="1:7" ht="30" hidden="1" outlineLevel="1" x14ac:dyDescent="0.25">
      <c r="A684" s="37" t="s">
        <v>397</v>
      </c>
      <c r="B684" s="19" t="s">
        <v>348</v>
      </c>
      <c r="C684" s="19" t="s">
        <v>408</v>
      </c>
      <c r="D684" s="56" t="s">
        <v>398</v>
      </c>
      <c r="E684" s="20"/>
      <c r="F684" s="3">
        <f>F685</f>
        <v>812.8</v>
      </c>
      <c r="G684" s="3">
        <f>G685</f>
        <v>799.6</v>
      </c>
    </row>
    <row r="685" spans="1:7" ht="38.25" hidden="1" customHeight="1" outlineLevel="1" x14ac:dyDescent="0.25">
      <c r="A685" s="21" t="s">
        <v>123</v>
      </c>
      <c r="B685" s="19" t="s">
        <v>348</v>
      </c>
      <c r="C685" s="19" t="s">
        <v>408</v>
      </c>
      <c r="D685" s="56" t="s">
        <v>398</v>
      </c>
      <c r="E685" s="20">
        <v>600</v>
      </c>
      <c r="F685" s="3">
        <v>812.8</v>
      </c>
      <c r="G685" s="4">
        <v>799.6</v>
      </c>
    </row>
    <row r="686" spans="1:7" hidden="1" outlineLevel="1" x14ac:dyDescent="0.25">
      <c r="A686" s="21" t="s">
        <v>29</v>
      </c>
      <c r="B686" s="19" t="s">
        <v>348</v>
      </c>
      <c r="C686" s="19" t="s">
        <v>30</v>
      </c>
      <c r="D686" s="19"/>
      <c r="E686" s="20"/>
      <c r="F686" s="3">
        <f>F687</f>
        <v>199778.39999999997</v>
      </c>
      <c r="G686" s="4">
        <f>G687</f>
        <v>199685.3</v>
      </c>
    </row>
    <row r="687" spans="1:7" hidden="1" outlineLevel="1" x14ac:dyDescent="0.25">
      <c r="A687" s="21" t="s">
        <v>198</v>
      </c>
      <c r="B687" s="19" t="s">
        <v>348</v>
      </c>
      <c r="C687" s="19" t="s">
        <v>199</v>
      </c>
      <c r="D687" s="19"/>
      <c r="E687" s="19"/>
      <c r="F687" s="3">
        <f>F688</f>
        <v>199778.39999999997</v>
      </c>
      <c r="G687" s="4">
        <f>G688</f>
        <v>199685.3</v>
      </c>
    </row>
    <row r="688" spans="1:7" ht="30" hidden="1" outlineLevel="1" x14ac:dyDescent="0.25">
      <c r="A688" s="21" t="s">
        <v>351</v>
      </c>
      <c r="B688" s="19" t="s">
        <v>348</v>
      </c>
      <c r="C688" s="19" t="s">
        <v>199</v>
      </c>
      <c r="D688" s="19" t="s">
        <v>352</v>
      </c>
      <c r="E688" s="19"/>
      <c r="F688" s="3">
        <f>F689+F695</f>
        <v>199778.39999999997</v>
      </c>
      <c r="G688" s="3">
        <f>G689+G695</f>
        <v>199685.3</v>
      </c>
    </row>
    <row r="689" spans="1:7" ht="30" hidden="1" outlineLevel="1" x14ac:dyDescent="0.25">
      <c r="A689" s="22" t="s">
        <v>353</v>
      </c>
      <c r="B689" s="19" t="s">
        <v>348</v>
      </c>
      <c r="C689" s="19" t="s">
        <v>199</v>
      </c>
      <c r="D689" s="19" t="s">
        <v>354</v>
      </c>
      <c r="E689" s="19"/>
      <c r="F689" s="3">
        <f>F690</f>
        <v>146842.19999999998</v>
      </c>
      <c r="G689" s="3">
        <f>G690</f>
        <v>146840.9</v>
      </c>
    </row>
    <row r="690" spans="1:7" ht="45" hidden="1" outlineLevel="1" x14ac:dyDescent="0.25">
      <c r="A690" s="22" t="s">
        <v>355</v>
      </c>
      <c r="B690" s="19" t="s">
        <v>348</v>
      </c>
      <c r="C690" s="19" t="s">
        <v>199</v>
      </c>
      <c r="D690" s="19" t="s">
        <v>356</v>
      </c>
      <c r="E690" s="19"/>
      <c r="F690" s="3">
        <f>F691</f>
        <v>146842.19999999998</v>
      </c>
      <c r="G690" s="3">
        <f>G691</f>
        <v>146840.9</v>
      </c>
    </row>
    <row r="691" spans="1:7" ht="60" hidden="1" outlineLevel="1" x14ac:dyDescent="0.25">
      <c r="A691" s="22" t="s">
        <v>556</v>
      </c>
      <c r="B691" s="19" t="s">
        <v>348</v>
      </c>
      <c r="C691" s="19" t="s">
        <v>199</v>
      </c>
      <c r="D691" s="19" t="s">
        <v>409</v>
      </c>
      <c r="E691" s="20"/>
      <c r="F691" s="3">
        <f>F692+F693+F694</f>
        <v>146842.19999999998</v>
      </c>
      <c r="G691" s="3">
        <f>G692+G693+G694</f>
        <v>146840.9</v>
      </c>
    </row>
    <row r="692" spans="1:7" ht="30" hidden="1" outlineLevel="1" x14ac:dyDescent="0.25">
      <c r="A692" s="23" t="s">
        <v>296</v>
      </c>
      <c r="B692" s="19" t="s">
        <v>348</v>
      </c>
      <c r="C692" s="19" t="s">
        <v>199</v>
      </c>
      <c r="D692" s="19" t="s">
        <v>409</v>
      </c>
      <c r="E692" s="20">
        <v>200</v>
      </c>
      <c r="F692" s="3">
        <v>17.8</v>
      </c>
      <c r="G692" s="4">
        <v>17.8</v>
      </c>
    </row>
    <row r="693" spans="1:7" hidden="1" outlineLevel="1" x14ac:dyDescent="0.25">
      <c r="A693" s="23" t="s">
        <v>22</v>
      </c>
      <c r="B693" s="19" t="s">
        <v>348</v>
      </c>
      <c r="C693" s="19" t="s">
        <v>199</v>
      </c>
      <c r="D693" s="19" t="s">
        <v>409</v>
      </c>
      <c r="E693" s="20">
        <v>300</v>
      </c>
      <c r="F693" s="3">
        <v>2083</v>
      </c>
      <c r="G693" s="4">
        <v>2081.6999999999998</v>
      </c>
    </row>
    <row r="694" spans="1:7" ht="30" hidden="1" outlineLevel="1" x14ac:dyDescent="0.25">
      <c r="A694" s="21" t="s">
        <v>123</v>
      </c>
      <c r="B694" s="19" t="s">
        <v>348</v>
      </c>
      <c r="C694" s="19" t="s">
        <v>199</v>
      </c>
      <c r="D694" s="19" t="s">
        <v>409</v>
      </c>
      <c r="E694" s="20">
        <v>600</v>
      </c>
      <c r="F694" s="3">
        <v>144741.4</v>
      </c>
      <c r="G694" s="4">
        <v>144741.4</v>
      </c>
    </row>
    <row r="695" spans="1:7" hidden="1" outlineLevel="1" x14ac:dyDescent="0.25">
      <c r="A695" s="22" t="s">
        <v>411</v>
      </c>
      <c r="B695" s="19" t="s">
        <v>348</v>
      </c>
      <c r="C695" s="19" t="s">
        <v>199</v>
      </c>
      <c r="D695" s="19" t="s">
        <v>412</v>
      </c>
      <c r="E695" s="19"/>
      <c r="F695" s="3">
        <f>F696</f>
        <v>52936.2</v>
      </c>
      <c r="G695" s="3">
        <f>G696</f>
        <v>52844.399999999994</v>
      </c>
    </row>
    <row r="696" spans="1:7" ht="45" hidden="1" outlineLevel="1" x14ac:dyDescent="0.25">
      <c r="A696" s="39" t="s">
        <v>413</v>
      </c>
      <c r="B696" s="19" t="s">
        <v>348</v>
      </c>
      <c r="C696" s="19" t="s">
        <v>199</v>
      </c>
      <c r="D696" s="19" t="s">
        <v>414</v>
      </c>
      <c r="E696" s="19"/>
      <c r="F696" s="3">
        <f>F697+F700+F703</f>
        <v>52936.2</v>
      </c>
      <c r="G696" s="3">
        <f>G697+G700+G703</f>
        <v>52844.399999999994</v>
      </c>
    </row>
    <row r="697" spans="1:7" ht="45" hidden="1" outlineLevel="1" x14ac:dyDescent="0.25">
      <c r="A697" s="21" t="s">
        <v>415</v>
      </c>
      <c r="B697" s="19" t="s">
        <v>348</v>
      </c>
      <c r="C697" s="19" t="s">
        <v>199</v>
      </c>
      <c r="D697" s="19" t="s">
        <v>416</v>
      </c>
      <c r="E697" s="20"/>
      <c r="F697" s="3">
        <f>F698+F699</f>
        <v>4383.3</v>
      </c>
      <c r="G697" s="3">
        <f>G698+G699</f>
        <v>4383.3</v>
      </c>
    </row>
    <row r="698" spans="1:7" ht="30" hidden="1" outlineLevel="1" x14ac:dyDescent="0.25">
      <c r="A698" s="21" t="s">
        <v>296</v>
      </c>
      <c r="B698" s="19" t="s">
        <v>348</v>
      </c>
      <c r="C698" s="19" t="s">
        <v>199</v>
      </c>
      <c r="D698" s="19" t="s">
        <v>416</v>
      </c>
      <c r="E698" s="20">
        <v>200</v>
      </c>
      <c r="F698" s="3">
        <v>38.700000000000003</v>
      </c>
      <c r="G698" s="4">
        <v>38.700000000000003</v>
      </c>
    </row>
    <row r="699" spans="1:7" hidden="1" outlineLevel="1" x14ac:dyDescent="0.25">
      <c r="A699" s="21" t="s">
        <v>22</v>
      </c>
      <c r="B699" s="19" t="s">
        <v>348</v>
      </c>
      <c r="C699" s="19" t="s">
        <v>199</v>
      </c>
      <c r="D699" s="19" t="s">
        <v>416</v>
      </c>
      <c r="E699" s="20">
        <v>300</v>
      </c>
      <c r="F699" s="3">
        <v>4344.6000000000004</v>
      </c>
      <c r="G699" s="4">
        <v>4344.6000000000004</v>
      </c>
    </row>
    <row r="700" spans="1:7" ht="75" hidden="1" outlineLevel="1" x14ac:dyDescent="0.25">
      <c r="A700" s="21" t="s">
        <v>417</v>
      </c>
      <c r="B700" s="19" t="s">
        <v>348</v>
      </c>
      <c r="C700" s="19" t="s">
        <v>199</v>
      </c>
      <c r="D700" s="19" t="s">
        <v>418</v>
      </c>
      <c r="E700" s="20"/>
      <c r="F700" s="3">
        <f>F701+F702</f>
        <v>282.2</v>
      </c>
      <c r="G700" s="3">
        <f>G701+G702</f>
        <v>281.39999999999998</v>
      </c>
    </row>
    <row r="701" spans="1:7" ht="30" hidden="1" outlineLevel="1" x14ac:dyDescent="0.25">
      <c r="A701" s="21" t="s">
        <v>296</v>
      </c>
      <c r="B701" s="19" t="s">
        <v>348</v>
      </c>
      <c r="C701" s="19" t="s">
        <v>199</v>
      </c>
      <c r="D701" s="19" t="s">
        <v>418</v>
      </c>
      <c r="E701" s="20">
        <v>200</v>
      </c>
      <c r="F701" s="3">
        <f>2.4+0.1</f>
        <v>2.5</v>
      </c>
      <c r="G701" s="4">
        <f>2.4+0.1</f>
        <v>2.5</v>
      </c>
    </row>
    <row r="702" spans="1:7" hidden="1" outlineLevel="1" x14ac:dyDescent="0.25">
      <c r="A702" s="21" t="s">
        <v>22</v>
      </c>
      <c r="B702" s="19" t="s">
        <v>348</v>
      </c>
      <c r="C702" s="19" t="s">
        <v>199</v>
      </c>
      <c r="D702" s="19" t="s">
        <v>418</v>
      </c>
      <c r="E702" s="20">
        <v>300</v>
      </c>
      <c r="F702" s="3">
        <v>279.7</v>
      </c>
      <c r="G702" s="4">
        <v>278.89999999999998</v>
      </c>
    </row>
    <row r="703" spans="1:7" ht="75" hidden="1" outlineLevel="1" x14ac:dyDescent="0.25">
      <c r="A703" s="21" t="s">
        <v>421</v>
      </c>
      <c r="B703" s="19" t="s">
        <v>348</v>
      </c>
      <c r="C703" s="19" t="s">
        <v>199</v>
      </c>
      <c r="D703" s="19" t="s">
        <v>422</v>
      </c>
      <c r="E703" s="20"/>
      <c r="F703" s="3">
        <f>F704+F705</f>
        <v>48270.7</v>
      </c>
      <c r="G703" s="3">
        <f>G704+G705</f>
        <v>48179.7</v>
      </c>
    </row>
    <row r="704" spans="1:7" ht="30" hidden="1" outlineLevel="1" x14ac:dyDescent="0.25">
      <c r="A704" s="21" t="s">
        <v>296</v>
      </c>
      <c r="B704" s="19" t="s">
        <v>348</v>
      </c>
      <c r="C704" s="19" t="s">
        <v>199</v>
      </c>
      <c r="D704" s="19" t="s">
        <v>422</v>
      </c>
      <c r="E704" s="20">
        <v>200</v>
      </c>
      <c r="F704" s="3">
        <v>339.7</v>
      </c>
      <c r="G704" s="4">
        <v>339.7</v>
      </c>
    </row>
    <row r="705" spans="1:7" hidden="1" outlineLevel="1" x14ac:dyDescent="0.25">
      <c r="A705" s="21" t="s">
        <v>22</v>
      </c>
      <c r="B705" s="19" t="s">
        <v>348</v>
      </c>
      <c r="C705" s="19" t="s">
        <v>199</v>
      </c>
      <c r="D705" s="19" t="s">
        <v>422</v>
      </c>
      <c r="E705" s="20">
        <v>300</v>
      </c>
      <c r="F705" s="3">
        <v>47931</v>
      </c>
      <c r="G705" s="4">
        <v>47840</v>
      </c>
    </row>
    <row r="706" spans="1:7" hidden="1" outlineLevel="1" x14ac:dyDescent="0.25">
      <c r="A706" s="23" t="s">
        <v>207</v>
      </c>
      <c r="B706" s="19" t="s">
        <v>348</v>
      </c>
      <c r="C706" s="19" t="s">
        <v>208</v>
      </c>
      <c r="D706" s="19"/>
      <c r="E706" s="20"/>
      <c r="F706" s="3">
        <f t="shared" ref="F706:G711" si="26">F707</f>
        <v>118100.8</v>
      </c>
      <c r="G706" s="3">
        <f t="shared" si="26"/>
        <v>118000.8</v>
      </c>
    </row>
    <row r="707" spans="1:7" hidden="1" outlineLevel="1" x14ac:dyDescent="0.25">
      <c r="A707" s="23" t="s">
        <v>597</v>
      </c>
      <c r="B707" s="19" t="s">
        <v>348</v>
      </c>
      <c r="C707" s="19" t="s">
        <v>596</v>
      </c>
      <c r="D707" s="19"/>
      <c r="E707" s="20"/>
      <c r="F707" s="3">
        <f t="shared" si="26"/>
        <v>118100.8</v>
      </c>
      <c r="G707" s="3">
        <f t="shared" si="26"/>
        <v>118000.8</v>
      </c>
    </row>
    <row r="708" spans="1:7" ht="30" hidden="1" outlineLevel="1" x14ac:dyDescent="0.25">
      <c r="A708" s="21" t="s">
        <v>351</v>
      </c>
      <c r="B708" s="19" t="s">
        <v>348</v>
      </c>
      <c r="C708" s="19" t="s">
        <v>596</v>
      </c>
      <c r="D708" s="19" t="s">
        <v>352</v>
      </c>
      <c r="E708" s="20"/>
      <c r="F708" s="3">
        <f t="shared" si="26"/>
        <v>118100.8</v>
      </c>
      <c r="G708" s="3">
        <f t="shared" si="26"/>
        <v>118000.8</v>
      </c>
    </row>
    <row r="709" spans="1:7" ht="30" hidden="1" outlineLevel="1" x14ac:dyDescent="0.25">
      <c r="A709" s="22" t="s">
        <v>353</v>
      </c>
      <c r="B709" s="19" t="s">
        <v>348</v>
      </c>
      <c r="C709" s="19" t="s">
        <v>596</v>
      </c>
      <c r="D709" s="19" t="s">
        <v>354</v>
      </c>
      <c r="E709" s="20"/>
      <c r="F709" s="3">
        <f t="shared" si="26"/>
        <v>118100.8</v>
      </c>
      <c r="G709" s="3">
        <f t="shared" si="26"/>
        <v>118000.8</v>
      </c>
    </row>
    <row r="710" spans="1:7" ht="45" hidden="1" outlineLevel="1" x14ac:dyDescent="0.25">
      <c r="A710" s="22" t="s">
        <v>355</v>
      </c>
      <c r="B710" s="19" t="s">
        <v>348</v>
      </c>
      <c r="C710" s="19" t="s">
        <v>596</v>
      </c>
      <c r="D710" s="19" t="s">
        <v>356</v>
      </c>
      <c r="E710" s="20"/>
      <c r="F710" s="3">
        <f t="shared" si="26"/>
        <v>118100.8</v>
      </c>
      <c r="G710" s="3">
        <f t="shared" si="26"/>
        <v>118000.8</v>
      </c>
    </row>
    <row r="711" spans="1:7" ht="45" hidden="1" outlineLevel="1" x14ac:dyDescent="0.25">
      <c r="A711" s="22" t="s">
        <v>710</v>
      </c>
      <c r="B711" s="19" t="s">
        <v>348</v>
      </c>
      <c r="C711" s="19" t="s">
        <v>596</v>
      </c>
      <c r="D711" s="19" t="s">
        <v>357</v>
      </c>
      <c r="E711" s="20"/>
      <c r="F711" s="3">
        <f t="shared" si="26"/>
        <v>118100.8</v>
      </c>
      <c r="G711" s="3">
        <f t="shared" si="26"/>
        <v>118000.8</v>
      </c>
    </row>
    <row r="712" spans="1:7" ht="30" hidden="1" outlineLevel="1" x14ac:dyDescent="0.25">
      <c r="A712" s="23" t="s">
        <v>123</v>
      </c>
      <c r="B712" s="19" t="s">
        <v>348</v>
      </c>
      <c r="C712" s="19" t="s">
        <v>596</v>
      </c>
      <c r="D712" s="19" t="s">
        <v>357</v>
      </c>
      <c r="E712" s="20">
        <v>600</v>
      </c>
      <c r="F712" s="3">
        <v>118100.8</v>
      </c>
      <c r="G712" s="4">
        <v>118000.8</v>
      </c>
    </row>
    <row r="713" spans="1:7" ht="41.25" customHeight="1" collapsed="1" x14ac:dyDescent="0.25">
      <c r="A713" s="68" t="s">
        <v>438</v>
      </c>
      <c r="B713" s="69" t="s">
        <v>439</v>
      </c>
      <c r="C713" s="63" t="s">
        <v>36</v>
      </c>
      <c r="D713" s="69"/>
      <c r="E713" s="70"/>
      <c r="F713" s="71">
        <f>F714+F724+F734</f>
        <v>567391</v>
      </c>
      <c r="G713" s="71">
        <f>G714+G724+G734</f>
        <v>567251.5</v>
      </c>
    </row>
    <row r="714" spans="1:7" hidden="1" outlineLevel="1" x14ac:dyDescent="0.25">
      <c r="A714" s="21" t="s">
        <v>134</v>
      </c>
      <c r="B714" s="19" t="s">
        <v>439</v>
      </c>
      <c r="C714" s="19" t="s">
        <v>135</v>
      </c>
      <c r="D714" s="18"/>
      <c r="E714" s="20"/>
      <c r="F714" s="3">
        <f t="shared" ref="F714:G716" si="27">F715</f>
        <v>1190.8</v>
      </c>
      <c r="G714" s="4">
        <f t="shared" si="27"/>
        <v>1190.8</v>
      </c>
    </row>
    <row r="715" spans="1:7" hidden="1" outlineLevel="1" x14ac:dyDescent="0.25">
      <c r="A715" s="21" t="s">
        <v>155</v>
      </c>
      <c r="B715" s="19" t="s">
        <v>439</v>
      </c>
      <c r="C715" s="19" t="s">
        <v>156</v>
      </c>
      <c r="D715" s="18"/>
      <c r="E715" s="20"/>
      <c r="F715" s="3">
        <f t="shared" si="27"/>
        <v>1190.8</v>
      </c>
      <c r="G715" s="4">
        <f t="shared" si="27"/>
        <v>1190.8</v>
      </c>
    </row>
    <row r="716" spans="1:7" ht="60" hidden="1" outlineLevel="1" x14ac:dyDescent="0.25">
      <c r="A716" s="21" t="s">
        <v>138</v>
      </c>
      <c r="B716" s="19" t="s">
        <v>439</v>
      </c>
      <c r="C716" s="19" t="s">
        <v>156</v>
      </c>
      <c r="D716" s="19" t="s">
        <v>139</v>
      </c>
      <c r="E716" s="20"/>
      <c r="F716" s="3">
        <f t="shared" si="27"/>
        <v>1190.8</v>
      </c>
      <c r="G716" s="4">
        <f t="shared" si="27"/>
        <v>1190.8</v>
      </c>
    </row>
    <row r="717" spans="1:7" ht="30" hidden="1" outlineLevel="1" x14ac:dyDescent="0.25">
      <c r="A717" s="21" t="s">
        <v>288</v>
      </c>
      <c r="B717" s="19" t="s">
        <v>439</v>
      </c>
      <c r="C717" s="19" t="s">
        <v>156</v>
      </c>
      <c r="D717" s="19" t="s">
        <v>289</v>
      </c>
      <c r="E717" s="20"/>
      <c r="F717" s="3">
        <f>F718+F721</f>
        <v>1190.8</v>
      </c>
      <c r="G717" s="3">
        <f>G718+G721</f>
        <v>1190.8</v>
      </c>
    </row>
    <row r="718" spans="1:7" ht="45" hidden="1" outlineLevel="1" x14ac:dyDescent="0.25">
      <c r="A718" s="25" t="s">
        <v>290</v>
      </c>
      <c r="B718" s="56" t="s">
        <v>439</v>
      </c>
      <c r="C718" s="56" t="s">
        <v>156</v>
      </c>
      <c r="D718" s="56" t="s">
        <v>291</v>
      </c>
      <c r="E718" s="20"/>
      <c r="F718" s="3">
        <f>F719</f>
        <v>0</v>
      </c>
      <c r="G718" s="3">
        <f>G719</f>
        <v>0</v>
      </c>
    </row>
    <row r="719" spans="1:7" ht="75" hidden="1" outlineLevel="1" x14ac:dyDescent="0.25">
      <c r="A719" s="21" t="s">
        <v>680</v>
      </c>
      <c r="B719" s="56" t="s">
        <v>439</v>
      </c>
      <c r="C719" s="56" t="s">
        <v>156</v>
      </c>
      <c r="D719" s="56" t="s">
        <v>709</v>
      </c>
      <c r="E719" s="20"/>
      <c r="F719" s="3">
        <f>F720</f>
        <v>0</v>
      </c>
      <c r="G719" s="3">
        <f>G720</f>
        <v>0</v>
      </c>
    </row>
    <row r="720" spans="1:7" ht="30" hidden="1" outlineLevel="1" x14ac:dyDescent="0.25">
      <c r="A720" s="21" t="s">
        <v>393</v>
      </c>
      <c r="B720" s="56" t="s">
        <v>439</v>
      </c>
      <c r="C720" s="61" t="s">
        <v>156</v>
      </c>
      <c r="D720" s="56" t="s">
        <v>709</v>
      </c>
      <c r="E720" s="20">
        <v>400</v>
      </c>
      <c r="F720" s="3">
        <v>0</v>
      </c>
      <c r="G720" s="4">
        <v>0</v>
      </c>
    </row>
    <row r="721" spans="1:7" ht="30" hidden="1" outlineLevel="1" x14ac:dyDescent="0.25">
      <c r="A721" s="21" t="s">
        <v>694</v>
      </c>
      <c r="B721" s="19" t="s">
        <v>439</v>
      </c>
      <c r="C721" s="19" t="s">
        <v>156</v>
      </c>
      <c r="D721" s="19" t="s">
        <v>304</v>
      </c>
      <c r="E721" s="20"/>
      <c r="F721" s="3">
        <f>F722</f>
        <v>1190.8</v>
      </c>
      <c r="G721" s="3">
        <f>G722</f>
        <v>1190.8</v>
      </c>
    </row>
    <row r="722" spans="1:7" ht="30" hidden="1" outlineLevel="1" x14ac:dyDescent="0.25">
      <c r="A722" s="21" t="s">
        <v>693</v>
      </c>
      <c r="B722" s="19" t="s">
        <v>439</v>
      </c>
      <c r="C722" s="19" t="s">
        <v>156</v>
      </c>
      <c r="D722" s="19" t="s">
        <v>692</v>
      </c>
      <c r="E722" s="20"/>
      <c r="F722" s="3">
        <f>F723</f>
        <v>1190.8</v>
      </c>
      <c r="G722" s="3">
        <f>G723</f>
        <v>1190.8</v>
      </c>
    </row>
    <row r="723" spans="1:7" ht="30.75" hidden="1" customHeight="1" outlineLevel="1" x14ac:dyDescent="0.25">
      <c r="A723" s="21" t="s">
        <v>123</v>
      </c>
      <c r="B723" s="19" t="s">
        <v>439</v>
      </c>
      <c r="C723" s="19" t="s">
        <v>156</v>
      </c>
      <c r="D723" s="19" t="s">
        <v>692</v>
      </c>
      <c r="E723" s="20">
        <v>600</v>
      </c>
      <c r="F723" s="3">
        <v>1190.8</v>
      </c>
      <c r="G723" s="4">
        <v>1190.8</v>
      </c>
    </row>
    <row r="724" spans="1:7" hidden="1" outlineLevel="1" x14ac:dyDescent="0.25">
      <c r="A724" s="21" t="s">
        <v>169</v>
      </c>
      <c r="B724" s="19" t="s">
        <v>439</v>
      </c>
      <c r="C724" s="19" t="s">
        <v>170</v>
      </c>
      <c r="D724" s="19"/>
      <c r="E724" s="19"/>
      <c r="F724" s="3">
        <f t="shared" ref="F724:G726" si="28">F725</f>
        <v>162945.70000000001</v>
      </c>
      <c r="G724" s="3">
        <f t="shared" si="28"/>
        <v>162945.70000000001</v>
      </c>
    </row>
    <row r="725" spans="1:7" hidden="1" outlineLevel="1" x14ac:dyDescent="0.25">
      <c r="A725" s="21" t="s">
        <v>401</v>
      </c>
      <c r="B725" s="19" t="s">
        <v>439</v>
      </c>
      <c r="C725" s="19" t="s">
        <v>402</v>
      </c>
      <c r="D725" s="19"/>
      <c r="E725" s="19"/>
      <c r="F725" s="3">
        <f t="shared" si="28"/>
        <v>162945.70000000001</v>
      </c>
      <c r="G725" s="3">
        <f t="shared" si="28"/>
        <v>162945.70000000001</v>
      </c>
    </row>
    <row r="726" spans="1:7" ht="30" hidden="1" outlineLevel="1" x14ac:dyDescent="0.25">
      <c r="A726" s="22" t="s">
        <v>440</v>
      </c>
      <c r="B726" s="19" t="s">
        <v>439</v>
      </c>
      <c r="C726" s="19" t="s">
        <v>402</v>
      </c>
      <c r="D726" s="62" t="s">
        <v>441</v>
      </c>
      <c r="E726" s="19"/>
      <c r="F726" s="3">
        <f t="shared" si="28"/>
        <v>162945.70000000001</v>
      </c>
      <c r="G726" s="3">
        <f t="shared" si="28"/>
        <v>162945.70000000001</v>
      </c>
    </row>
    <row r="727" spans="1:7" ht="30" hidden="1" outlineLevel="1" x14ac:dyDescent="0.25">
      <c r="A727" s="21" t="s">
        <v>442</v>
      </c>
      <c r="B727" s="19" t="s">
        <v>439</v>
      </c>
      <c r="C727" s="19" t="s">
        <v>402</v>
      </c>
      <c r="D727" s="19" t="s">
        <v>443</v>
      </c>
      <c r="E727" s="19"/>
      <c r="F727" s="3">
        <f>F728+F731</f>
        <v>162945.70000000001</v>
      </c>
      <c r="G727" s="3">
        <f>G728+G731</f>
        <v>162945.70000000001</v>
      </c>
    </row>
    <row r="728" spans="1:7" ht="30" hidden="1" outlineLevel="1" x14ac:dyDescent="0.25">
      <c r="A728" s="21" t="s">
        <v>444</v>
      </c>
      <c r="B728" s="19" t="s">
        <v>439</v>
      </c>
      <c r="C728" s="19" t="s">
        <v>402</v>
      </c>
      <c r="D728" s="26" t="s">
        <v>445</v>
      </c>
      <c r="E728" s="19"/>
      <c r="F728" s="3">
        <f>F729</f>
        <v>159555.20000000001</v>
      </c>
      <c r="G728" s="3">
        <f>G729</f>
        <v>159555.20000000001</v>
      </c>
    </row>
    <row r="729" spans="1:7" ht="45" hidden="1" outlineLevel="1" x14ac:dyDescent="0.25">
      <c r="A729" s="22" t="s">
        <v>710</v>
      </c>
      <c r="B729" s="19" t="s">
        <v>439</v>
      </c>
      <c r="C729" s="19" t="s">
        <v>402</v>
      </c>
      <c r="D729" s="19" t="s">
        <v>446</v>
      </c>
      <c r="E729" s="19"/>
      <c r="F729" s="3">
        <f>F730</f>
        <v>159555.20000000001</v>
      </c>
      <c r="G729" s="3">
        <f>G730</f>
        <v>159555.20000000001</v>
      </c>
    </row>
    <row r="730" spans="1:7" ht="30" hidden="1" outlineLevel="1" x14ac:dyDescent="0.25">
      <c r="A730" s="21" t="s">
        <v>123</v>
      </c>
      <c r="B730" s="19" t="s">
        <v>439</v>
      </c>
      <c r="C730" s="19" t="s">
        <v>402</v>
      </c>
      <c r="D730" s="19" t="s">
        <v>446</v>
      </c>
      <c r="E730" s="19" t="s">
        <v>361</v>
      </c>
      <c r="F730" s="3">
        <v>159555.20000000001</v>
      </c>
      <c r="G730" s="4">
        <v>159555.20000000001</v>
      </c>
    </row>
    <row r="731" spans="1:7" ht="30" hidden="1" outlineLevel="1" x14ac:dyDescent="0.25">
      <c r="A731" s="21" t="s">
        <v>447</v>
      </c>
      <c r="B731" s="19" t="s">
        <v>439</v>
      </c>
      <c r="C731" s="19" t="s">
        <v>402</v>
      </c>
      <c r="D731" s="19" t="s">
        <v>448</v>
      </c>
      <c r="E731" s="19"/>
      <c r="F731" s="3">
        <f>F732</f>
        <v>3390.5</v>
      </c>
      <c r="G731" s="3">
        <f>G732</f>
        <v>3390.5</v>
      </c>
    </row>
    <row r="732" spans="1:7" ht="45" hidden="1" outlineLevel="1" x14ac:dyDescent="0.25">
      <c r="A732" s="21" t="s">
        <v>449</v>
      </c>
      <c r="B732" s="19" t="s">
        <v>439</v>
      </c>
      <c r="C732" s="19" t="s">
        <v>402</v>
      </c>
      <c r="D732" s="19" t="s">
        <v>450</v>
      </c>
      <c r="E732" s="19"/>
      <c r="F732" s="3">
        <f>F733</f>
        <v>3390.5</v>
      </c>
      <c r="G732" s="3">
        <f>G733</f>
        <v>3390.5</v>
      </c>
    </row>
    <row r="733" spans="1:7" ht="30" hidden="1" outlineLevel="1" x14ac:dyDescent="0.25">
      <c r="A733" s="21" t="s">
        <v>123</v>
      </c>
      <c r="B733" s="19" t="s">
        <v>439</v>
      </c>
      <c r="C733" s="19" t="s">
        <v>402</v>
      </c>
      <c r="D733" s="19" t="s">
        <v>450</v>
      </c>
      <c r="E733" s="19" t="s">
        <v>361</v>
      </c>
      <c r="F733" s="3">
        <v>3390.5</v>
      </c>
      <c r="G733" s="4">
        <v>3390.5</v>
      </c>
    </row>
    <row r="734" spans="1:7" hidden="1" outlineLevel="1" x14ac:dyDescent="0.25">
      <c r="A734" s="21" t="s">
        <v>452</v>
      </c>
      <c r="B734" s="19" t="s">
        <v>439</v>
      </c>
      <c r="C734" s="19" t="s">
        <v>453</v>
      </c>
      <c r="D734" s="56"/>
      <c r="E734" s="20"/>
      <c r="F734" s="3">
        <f>F735+F763</f>
        <v>403254.5</v>
      </c>
      <c r="G734" s="3">
        <f>G735+G763</f>
        <v>403114.99999999994</v>
      </c>
    </row>
    <row r="735" spans="1:7" hidden="1" outlineLevel="1" x14ac:dyDescent="0.25">
      <c r="A735" s="21" t="s">
        <v>454</v>
      </c>
      <c r="B735" s="19" t="s">
        <v>439</v>
      </c>
      <c r="C735" s="19" t="s">
        <v>455</v>
      </c>
      <c r="D735" s="19"/>
      <c r="E735" s="20"/>
      <c r="F735" s="3">
        <f>F736</f>
        <v>330140.79999999999</v>
      </c>
      <c r="G735" s="3">
        <f>G736</f>
        <v>330001.29999999993</v>
      </c>
    </row>
    <row r="736" spans="1:7" ht="30" hidden="1" outlineLevel="1" x14ac:dyDescent="0.25">
      <c r="A736" s="22" t="s">
        <v>440</v>
      </c>
      <c r="B736" s="19" t="s">
        <v>439</v>
      </c>
      <c r="C736" s="19" t="s">
        <v>455</v>
      </c>
      <c r="D736" s="62" t="s">
        <v>441</v>
      </c>
      <c r="E736" s="20"/>
      <c r="F736" s="3">
        <f>F737+F746+F757</f>
        <v>330140.79999999999</v>
      </c>
      <c r="G736" s="3">
        <f>G737+G746+G757</f>
        <v>330001.29999999993</v>
      </c>
    </row>
    <row r="737" spans="1:7" hidden="1" outlineLevel="1" x14ac:dyDescent="0.25">
      <c r="A737" s="21" t="s">
        <v>456</v>
      </c>
      <c r="B737" s="19" t="s">
        <v>439</v>
      </c>
      <c r="C737" s="19" t="s">
        <v>455</v>
      </c>
      <c r="D737" s="56" t="s">
        <v>457</v>
      </c>
      <c r="E737" s="20"/>
      <c r="F737" s="3">
        <f>F738+F743</f>
        <v>76018.7</v>
      </c>
      <c r="G737" s="3">
        <f>G738+G743</f>
        <v>76018.7</v>
      </c>
    </row>
    <row r="738" spans="1:7" ht="30" hidden="1" outlineLevel="1" x14ac:dyDescent="0.25">
      <c r="A738" s="21" t="s">
        <v>458</v>
      </c>
      <c r="B738" s="19" t="s">
        <v>439</v>
      </c>
      <c r="C738" s="19" t="s">
        <v>455</v>
      </c>
      <c r="D738" s="56" t="s">
        <v>459</v>
      </c>
      <c r="E738" s="20"/>
      <c r="F738" s="3">
        <f>F739+F741</f>
        <v>71018.7</v>
      </c>
      <c r="G738" s="3">
        <f>G739+G741</f>
        <v>71018.7</v>
      </c>
    </row>
    <row r="739" spans="1:7" ht="45" hidden="1" outlineLevel="1" x14ac:dyDescent="0.25">
      <c r="A739" s="22" t="s">
        <v>710</v>
      </c>
      <c r="B739" s="19" t="s">
        <v>439</v>
      </c>
      <c r="C739" s="19" t="s">
        <v>455</v>
      </c>
      <c r="D739" s="56" t="s">
        <v>460</v>
      </c>
      <c r="E739" s="20"/>
      <c r="F739" s="3">
        <f>F740</f>
        <v>70430.7</v>
      </c>
      <c r="G739" s="3">
        <f>G740</f>
        <v>70430.7</v>
      </c>
    </row>
    <row r="740" spans="1:7" ht="30" hidden="1" outlineLevel="1" x14ac:dyDescent="0.25">
      <c r="A740" s="21" t="s">
        <v>123</v>
      </c>
      <c r="B740" s="19" t="s">
        <v>439</v>
      </c>
      <c r="C740" s="19" t="s">
        <v>455</v>
      </c>
      <c r="D740" s="56" t="s">
        <v>460</v>
      </c>
      <c r="E740" s="20">
        <v>600</v>
      </c>
      <c r="F740" s="3">
        <v>70430.7</v>
      </c>
      <c r="G740" s="4">
        <v>70430.7</v>
      </c>
    </row>
    <row r="741" spans="1:7" ht="30" hidden="1" outlineLevel="1" x14ac:dyDescent="0.25">
      <c r="A741" s="39" t="s">
        <v>640</v>
      </c>
      <c r="B741" s="19" t="s">
        <v>439</v>
      </c>
      <c r="C741" s="19" t="s">
        <v>455</v>
      </c>
      <c r="D741" s="19" t="s">
        <v>641</v>
      </c>
      <c r="E741" s="19"/>
      <c r="F741" s="3">
        <f>F742</f>
        <v>588</v>
      </c>
      <c r="G741" s="3">
        <f>G742</f>
        <v>588</v>
      </c>
    </row>
    <row r="742" spans="1:7" ht="30" hidden="1" outlineLevel="1" x14ac:dyDescent="0.25">
      <c r="A742" s="21" t="s">
        <v>123</v>
      </c>
      <c r="B742" s="19" t="s">
        <v>439</v>
      </c>
      <c r="C742" s="19" t="s">
        <v>455</v>
      </c>
      <c r="D742" s="19" t="s">
        <v>641</v>
      </c>
      <c r="E742" s="19" t="s">
        <v>361</v>
      </c>
      <c r="F742" s="3">
        <v>588</v>
      </c>
      <c r="G742" s="4">
        <v>588</v>
      </c>
    </row>
    <row r="743" spans="1:7" ht="30" hidden="1" outlineLevel="1" x14ac:dyDescent="0.25">
      <c r="A743" s="22" t="s">
        <v>447</v>
      </c>
      <c r="B743" s="19" t="s">
        <v>439</v>
      </c>
      <c r="C743" s="19" t="s">
        <v>455</v>
      </c>
      <c r="D743" s="19" t="s">
        <v>649</v>
      </c>
      <c r="E743" s="19"/>
      <c r="F743" s="3">
        <f>F744</f>
        <v>5000</v>
      </c>
      <c r="G743" s="4">
        <f>G744</f>
        <v>5000</v>
      </c>
    </row>
    <row r="744" spans="1:7" hidden="1" outlineLevel="1" x14ac:dyDescent="0.25">
      <c r="A744" s="22" t="s">
        <v>610</v>
      </c>
      <c r="B744" s="19" t="s">
        <v>439</v>
      </c>
      <c r="C744" s="19" t="s">
        <v>455</v>
      </c>
      <c r="D744" s="19" t="s">
        <v>650</v>
      </c>
      <c r="E744" s="20"/>
      <c r="F744" s="3">
        <f>F745</f>
        <v>5000</v>
      </c>
      <c r="G744" s="4">
        <f>G745</f>
        <v>5000</v>
      </c>
    </row>
    <row r="745" spans="1:7" ht="30" hidden="1" outlineLevel="1" x14ac:dyDescent="0.25">
      <c r="A745" s="22" t="s">
        <v>123</v>
      </c>
      <c r="B745" s="19" t="s">
        <v>439</v>
      </c>
      <c r="C745" s="19" t="s">
        <v>455</v>
      </c>
      <c r="D745" s="19" t="s">
        <v>650</v>
      </c>
      <c r="E745" s="20">
        <v>600</v>
      </c>
      <c r="F745" s="3">
        <v>5000</v>
      </c>
      <c r="G745" s="4">
        <v>5000</v>
      </c>
    </row>
    <row r="746" spans="1:7" ht="30" hidden="1" outlineLevel="1" x14ac:dyDescent="0.25">
      <c r="A746" s="21" t="s">
        <v>461</v>
      </c>
      <c r="B746" s="19" t="s">
        <v>439</v>
      </c>
      <c r="C746" s="19" t="s">
        <v>455</v>
      </c>
      <c r="D746" s="56" t="s">
        <v>462</v>
      </c>
      <c r="E746" s="19"/>
      <c r="F746" s="3">
        <f>F747+F754</f>
        <v>251075.09999999998</v>
      </c>
      <c r="G746" s="3">
        <f>G747+G754</f>
        <v>250935.49999999997</v>
      </c>
    </row>
    <row r="747" spans="1:7" ht="30" hidden="1" outlineLevel="1" x14ac:dyDescent="0.25">
      <c r="A747" s="21" t="s">
        <v>463</v>
      </c>
      <c r="B747" s="19" t="s">
        <v>439</v>
      </c>
      <c r="C747" s="19" t="s">
        <v>455</v>
      </c>
      <c r="D747" s="56" t="s">
        <v>464</v>
      </c>
      <c r="E747" s="19"/>
      <c r="F747" s="3">
        <f>F748+F750+F752</f>
        <v>239985.19999999998</v>
      </c>
      <c r="G747" s="3">
        <f>G748+G750+G752</f>
        <v>239845.59999999998</v>
      </c>
    </row>
    <row r="748" spans="1:7" ht="45" hidden="1" outlineLevel="1" x14ac:dyDescent="0.25">
      <c r="A748" s="22" t="s">
        <v>710</v>
      </c>
      <c r="B748" s="19" t="s">
        <v>439</v>
      </c>
      <c r="C748" s="19" t="s">
        <v>455</v>
      </c>
      <c r="D748" s="19" t="s">
        <v>465</v>
      </c>
      <c r="E748" s="19"/>
      <c r="F748" s="3">
        <f>F749</f>
        <v>238353.9</v>
      </c>
      <c r="G748" s="4">
        <f>G749</f>
        <v>238214.3</v>
      </c>
    </row>
    <row r="749" spans="1:7" ht="30" hidden="1" outlineLevel="1" x14ac:dyDescent="0.25">
      <c r="A749" s="22" t="s">
        <v>123</v>
      </c>
      <c r="B749" s="19" t="s">
        <v>439</v>
      </c>
      <c r="C749" s="19" t="s">
        <v>455</v>
      </c>
      <c r="D749" s="19" t="s">
        <v>465</v>
      </c>
      <c r="E749" s="20">
        <v>600</v>
      </c>
      <c r="F749" s="3">
        <v>238353.9</v>
      </c>
      <c r="G749" s="4">
        <v>238214.3</v>
      </c>
    </row>
    <row r="750" spans="1:7" ht="30" hidden="1" outlineLevel="1" x14ac:dyDescent="0.25">
      <c r="A750" s="21" t="s">
        <v>648</v>
      </c>
      <c r="B750" s="19" t="s">
        <v>439</v>
      </c>
      <c r="C750" s="19" t="s">
        <v>455</v>
      </c>
      <c r="D750" s="19" t="s">
        <v>647</v>
      </c>
      <c r="E750" s="20"/>
      <c r="F750" s="3">
        <f>F751</f>
        <v>1422.5</v>
      </c>
      <c r="G750" s="4">
        <f>G751</f>
        <v>1422.5</v>
      </c>
    </row>
    <row r="751" spans="1:7" ht="30" hidden="1" outlineLevel="1" x14ac:dyDescent="0.25">
      <c r="A751" s="22" t="s">
        <v>123</v>
      </c>
      <c r="B751" s="19" t="s">
        <v>439</v>
      </c>
      <c r="C751" s="19" t="s">
        <v>455</v>
      </c>
      <c r="D751" s="19" t="s">
        <v>647</v>
      </c>
      <c r="E751" s="20">
        <v>600</v>
      </c>
      <c r="F751" s="3">
        <v>1422.5</v>
      </c>
      <c r="G751" s="4">
        <v>1422.5</v>
      </c>
    </row>
    <row r="752" spans="1:7" ht="30" hidden="1" outlineLevel="1" x14ac:dyDescent="0.25">
      <c r="A752" s="39" t="s">
        <v>640</v>
      </c>
      <c r="B752" s="19" t="s">
        <v>439</v>
      </c>
      <c r="C752" s="19" t="s">
        <v>455</v>
      </c>
      <c r="D752" s="19" t="s">
        <v>727</v>
      </c>
      <c r="E752" s="19"/>
      <c r="F752" s="3">
        <f>F753</f>
        <v>208.8</v>
      </c>
      <c r="G752" s="4">
        <f>G753</f>
        <v>208.8</v>
      </c>
    </row>
    <row r="753" spans="1:7" ht="30" hidden="1" outlineLevel="1" x14ac:dyDescent="0.25">
      <c r="A753" s="21" t="s">
        <v>123</v>
      </c>
      <c r="B753" s="19" t="s">
        <v>439</v>
      </c>
      <c r="C753" s="19" t="s">
        <v>455</v>
      </c>
      <c r="D753" s="19" t="s">
        <v>727</v>
      </c>
      <c r="E753" s="19" t="s">
        <v>361</v>
      </c>
      <c r="F753" s="3">
        <v>208.8</v>
      </c>
      <c r="G753" s="4">
        <v>208.8</v>
      </c>
    </row>
    <row r="754" spans="1:7" ht="30" hidden="1" outlineLevel="1" x14ac:dyDescent="0.25">
      <c r="A754" s="22" t="s">
        <v>447</v>
      </c>
      <c r="B754" s="19" t="s">
        <v>439</v>
      </c>
      <c r="C754" s="19" t="s">
        <v>455</v>
      </c>
      <c r="D754" s="19" t="s">
        <v>595</v>
      </c>
      <c r="E754" s="20"/>
      <c r="F754" s="3">
        <f>F755</f>
        <v>11089.9</v>
      </c>
      <c r="G754" s="3">
        <f>G755</f>
        <v>11089.9</v>
      </c>
    </row>
    <row r="755" spans="1:7" hidden="1" outlineLevel="1" x14ac:dyDescent="0.25">
      <c r="A755" s="22" t="s">
        <v>609</v>
      </c>
      <c r="B755" s="19" t="s">
        <v>439</v>
      </c>
      <c r="C755" s="19" t="s">
        <v>455</v>
      </c>
      <c r="D755" s="19" t="s">
        <v>594</v>
      </c>
      <c r="E755" s="20"/>
      <c r="F755" s="3">
        <f>F756</f>
        <v>11089.9</v>
      </c>
      <c r="G755" s="3">
        <f>G756</f>
        <v>11089.9</v>
      </c>
    </row>
    <row r="756" spans="1:7" ht="30" hidden="1" outlineLevel="1" x14ac:dyDescent="0.25">
      <c r="A756" s="22" t="s">
        <v>123</v>
      </c>
      <c r="B756" s="19" t="s">
        <v>439</v>
      </c>
      <c r="C756" s="19" t="s">
        <v>455</v>
      </c>
      <c r="D756" s="19" t="s">
        <v>594</v>
      </c>
      <c r="E756" s="20">
        <v>600</v>
      </c>
      <c r="F756" s="3">
        <v>11089.9</v>
      </c>
      <c r="G756" s="4">
        <v>11089.9</v>
      </c>
    </row>
    <row r="757" spans="1:7" ht="60" hidden="1" outlineLevel="1" x14ac:dyDescent="0.25">
      <c r="A757" s="22" t="s">
        <v>466</v>
      </c>
      <c r="B757" s="19" t="s">
        <v>439</v>
      </c>
      <c r="C757" s="19" t="s">
        <v>455</v>
      </c>
      <c r="D757" s="19" t="s">
        <v>467</v>
      </c>
      <c r="E757" s="19"/>
      <c r="F757" s="3">
        <f>F758</f>
        <v>3047</v>
      </c>
      <c r="G757" s="3">
        <f>G758</f>
        <v>3047.1000000000004</v>
      </c>
    </row>
    <row r="758" spans="1:7" ht="45" hidden="1" outlineLevel="1" x14ac:dyDescent="0.25">
      <c r="A758" s="45" t="s">
        <v>468</v>
      </c>
      <c r="B758" s="19" t="s">
        <v>439</v>
      </c>
      <c r="C758" s="19" t="s">
        <v>455</v>
      </c>
      <c r="D758" s="19" t="s">
        <v>469</v>
      </c>
      <c r="E758" s="19"/>
      <c r="F758" s="3">
        <f>F759+F761</f>
        <v>3047</v>
      </c>
      <c r="G758" s="3">
        <f>G759+G761</f>
        <v>3047.1000000000004</v>
      </c>
    </row>
    <row r="759" spans="1:7" ht="60" hidden="1" outlineLevel="1" x14ac:dyDescent="0.25">
      <c r="A759" s="45" t="s">
        <v>681</v>
      </c>
      <c r="B759" s="19" t="s">
        <v>439</v>
      </c>
      <c r="C759" s="19" t="s">
        <v>455</v>
      </c>
      <c r="D759" s="19" t="s">
        <v>682</v>
      </c>
      <c r="E759" s="19"/>
      <c r="F759" s="3">
        <f>F760</f>
        <v>1749.8</v>
      </c>
      <c r="G759" s="3">
        <f>G760</f>
        <v>1749.9</v>
      </c>
    </row>
    <row r="760" spans="1:7" hidden="1" outlineLevel="1" x14ac:dyDescent="0.25">
      <c r="A760" s="45" t="s">
        <v>46</v>
      </c>
      <c r="B760" s="19" t="s">
        <v>439</v>
      </c>
      <c r="C760" s="19" t="s">
        <v>455</v>
      </c>
      <c r="D760" s="19" t="s">
        <v>682</v>
      </c>
      <c r="E760" s="19" t="s">
        <v>683</v>
      </c>
      <c r="F760" s="3">
        <v>1749.8</v>
      </c>
      <c r="G760" s="4">
        <v>1749.9</v>
      </c>
    </row>
    <row r="761" spans="1:7" ht="60" hidden="1" outlineLevel="1" x14ac:dyDescent="0.25">
      <c r="A761" s="21" t="s">
        <v>711</v>
      </c>
      <c r="B761" s="19" t="s">
        <v>439</v>
      </c>
      <c r="C761" s="19" t="s">
        <v>455</v>
      </c>
      <c r="D761" s="19" t="s">
        <v>470</v>
      </c>
      <c r="E761" s="20"/>
      <c r="F761" s="3">
        <f>F762</f>
        <v>1297.2</v>
      </c>
      <c r="G761" s="4">
        <f>G762</f>
        <v>1297.2</v>
      </c>
    </row>
    <row r="762" spans="1:7" hidden="1" outlineLevel="1" x14ac:dyDescent="0.25">
      <c r="A762" s="22" t="s">
        <v>46</v>
      </c>
      <c r="B762" s="19" t="s">
        <v>439</v>
      </c>
      <c r="C762" s="19" t="s">
        <v>455</v>
      </c>
      <c r="D762" s="19" t="s">
        <v>470</v>
      </c>
      <c r="E762" s="20">
        <v>800</v>
      </c>
      <c r="F762" s="3">
        <v>1297.2</v>
      </c>
      <c r="G762" s="4">
        <v>1297.2</v>
      </c>
    </row>
    <row r="763" spans="1:7" hidden="1" outlineLevel="1" x14ac:dyDescent="0.25">
      <c r="A763" s="21" t="s">
        <v>471</v>
      </c>
      <c r="B763" s="19" t="s">
        <v>439</v>
      </c>
      <c r="C763" s="19" t="s">
        <v>472</v>
      </c>
      <c r="D763" s="19"/>
      <c r="E763" s="19"/>
      <c r="F763" s="3">
        <f>F764</f>
        <v>73113.7</v>
      </c>
      <c r="G763" s="3">
        <f>G764</f>
        <v>73113.7</v>
      </c>
    </row>
    <row r="764" spans="1:7" ht="30" hidden="1" outlineLevel="1" x14ac:dyDescent="0.25">
      <c r="A764" s="22" t="s">
        <v>440</v>
      </c>
      <c r="B764" s="19" t="s">
        <v>439</v>
      </c>
      <c r="C764" s="19" t="s">
        <v>472</v>
      </c>
      <c r="D764" s="62" t="s">
        <v>441</v>
      </c>
      <c r="E764" s="19"/>
      <c r="F764" s="3">
        <f>F765+F770</f>
        <v>73113.7</v>
      </c>
      <c r="G764" s="3">
        <f>G765+G770</f>
        <v>73113.7</v>
      </c>
    </row>
    <row r="765" spans="1:7" hidden="1" outlineLevel="1" x14ac:dyDescent="0.25">
      <c r="A765" s="39" t="s">
        <v>473</v>
      </c>
      <c r="B765" s="26" t="s">
        <v>439</v>
      </c>
      <c r="C765" s="26" t="s">
        <v>472</v>
      </c>
      <c r="D765" s="26" t="s">
        <v>474</v>
      </c>
      <c r="E765" s="19"/>
      <c r="F765" s="3">
        <f>F766</f>
        <v>1788.7</v>
      </c>
      <c r="G765" s="3">
        <f>G766</f>
        <v>1788.7</v>
      </c>
    </row>
    <row r="766" spans="1:7" ht="30" hidden="1" outlineLevel="1" x14ac:dyDescent="0.25">
      <c r="A766" s="39" t="s">
        <v>475</v>
      </c>
      <c r="B766" s="26" t="s">
        <v>439</v>
      </c>
      <c r="C766" s="26" t="s">
        <v>472</v>
      </c>
      <c r="D766" s="26" t="s">
        <v>476</v>
      </c>
      <c r="E766" s="19"/>
      <c r="F766" s="3">
        <f>F767</f>
        <v>1788.7</v>
      </c>
      <c r="G766" s="3">
        <f>G767</f>
        <v>1788.7</v>
      </c>
    </row>
    <row r="767" spans="1:7" ht="30" hidden="1" outlineLevel="1" x14ac:dyDescent="0.25">
      <c r="A767" s="21" t="s">
        <v>477</v>
      </c>
      <c r="B767" s="26" t="s">
        <v>439</v>
      </c>
      <c r="C767" s="26" t="s">
        <v>472</v>
      </c>
      <c r="D767" s="26" t="s">
        <v>478</v>
      </c>
      <c r="E767" s="26"/>
      <c r="F767" s="3">
        <f>F768+F769</f>
        <v>1788.7</v>
      </c>
      <c r="G767" s="3">
        <f>G768+G769</f>
        <v>1788.7</v>
      </c>
    </row>
    <row r="768" spans="1:7" ht="30" hidden="1" outlineLevel="1" x14ac:dyDescent="0.25">
      <c r="A768" s="21" t="s">
        <v>296</v>
      </c>
      <c r="B768" s="26" t="s">
        <v>439</v>
      </c>
      <c r="C768" s="26" t="s">
        <v>472</v>
      </c>
      <c r="D768" s="26" t="s">
        <v>478</v>
      </c>
      <c r="E768" s="26" t="s">
        <v>52</v>
      </c>
      <c r="F768" s="3">
        <v>180.7</v>
      </c>
      <c r="G768" s="4">
        <v>180.7</v>
      </c>
    </row>
    <row r="769" spans="1:7" ht="30" hidden="1" outlineLevel="1" x14ac:dyDescent="0.25">
      <c r="A769" s="21" t="s">
        <v>123</v>
      </c>
      <c r="B769" s="26" t="s">
        <v>439</v>
      </c>
      <c r="C769" s="26" t="s">
        <v>472</v>
      </c>
      <c r="D769" s="26" t="s">
        <v>478</v>
      </c>
      <c r="E769" s="26" t="s">
        <v>361</v>
      </c>
      <c r="F769" s="3">
        <v>1608</v>
      </c>
      <c r="G769" s="4">
        <v>1608</v>
      </c>
    </row>
    <row r="770" spans="1:7" ht="60" hidden="1" outlineLevel="1" x14ac:dyDescent="0.25">
      <c r="A770" s="21" t="s">
        <v>466</v>
      </c>
      <c r="B770" s="19" t="s">
        <v>439</v>
      </c>
      <c r="C770" s="19" t="s">
        <v>472</v>
      </c>
      <c r="D770" s="19" t="s">
        <v>467</v>
      </c>
      <c r="E770" s="19"/>
      <c r="F770" s="3">
        <f>F771+F777</f>
        <v>71325</v>
      </c>
      <c r="G770" s="3">
        <f>G771+G777</f>
        <v>71325</v>
      </c>
    </row>
    <row r="771" spans="1:7" ht="30" hidden="1" outlineLevel="1" x14ac:dyDescent="0.25">
      <c r="A771" s="21" t="s">
        <v>479</v>
      </c>
      <c r="B771" s="19" t="s">
        <v>439</v>
      </c>
      <c r="C771" s="19" t="s">
        <v>472</v>
      </c>
      <c r="D771" s="19" t="s">
        <v>480</v>
      </c>
      <c r="E771" s="19"/>
      <c r="F771" s="3">
        <f>F772+F775</f>
        <v>69310</v>
      </c>
      <c r="G771" s="3">
        <f>G772+G775</f>
        <v>69310</v>
      </c>
    </row>
    <row r="772" spans="1:7" ht="45" hidden="1" outlineLevel="1" x14ac:dyDescent="0.25">
      <c r="A772" s="22" t="s">
        <v>44</v>
      </c>
      <c r="B772" s="19" t="s">
        <v>439</v>
      </c>
      <c r="C772" s="19" t="s">
        <v>472</v>
      </c>
      <c r="D772" s="19" t="s">
        <v>481</v>
      </c>
      <c r="E772" s="19"/>
      <c r="F772" s="3">
        <f>F773+F774</f>
        <v>12371.800000000001</v>
      </c>
      <c r="G772" s="3">
        <f>G773+G774</f>
        <v>12371.800000000001</v>
      </c>
    </row>
    <row r="773" spans="1:7" ht="75" hidden="1" outlineLevel="1" x14ac:dyDescent="0.25">
      <c r="A773" s="21" t="s">
        <v>15</v>
      </c>
      <c r="B773" s="19" t="s">
        <v>439</v>
      </c>
      <c r="C773" s="19" t="s">
        <v>472</v>
      </c>
      <c r="D773" s="19" t="s">
        <v>481</v>
      </c>
      <c r="E773" s="19" t="s">
        <v>51</v>
      </c>
      <c r="F773" s="3">
        <v>11963.6</v>
      </c>
      <c r="G773" s="4">
        <v>11963.6</v>
      </c>
    </row>
    <row r="774" spans="1:7" ht="30" hidden="1" outlineLevel="1" x14ac:dyDescent="0.25">
      <c r="A774" s="21" t="s">
        <v>296</v>
      </c>
      <c r="B774" s="19" t="s">
        <v>439</v>
      </c>
      <c r="C774" s="19" t="s">
        <v>472</v>
      </c>
      <c r="D774" s="19" t="s">
        <v>481</v>
      </c>
      <c r="E774" s="19" t="s">
        <v>52</v>
      </c>
      <c r="F774" s="3">
        <v>408.2</v>
      </c>
      <c r="G774" s="4">
        <v>408.2</v>
      </c>
    </row>
    <row r="775" spans="1:7" ht="45" hidden="1" outlineLevel="1" x14ac:dyDescent="0.25">
      <c r="A775" s="22" t="s">
        <v>710</v>
      </c>
      <c r="B775" s="19" t="s">
        <v>439</v>
      </c>
      <c r="C775" s="19" t="s">
        <v>472</v>
      </c>
      <c r="D775" s="19" t="s">
        <v>482</v>
      </c>
      <c r="E775" s="19"/>
      <c r="F775" s="3">
        <f>F776</f>
        <v>56938.2</v>
      </c>
      <c r="G775" s="3">
        <f>G776</f>
        <v>56938.2</v>
      </c>
    </row>
    <row r="776" spans="1:7" ht="38.25" hidden="1" customHeight="1" outlineLevel="1" x14ac:dyDescent="0.25">
      <c r="A776" s="21" t="s">
        <v>123</v>
      </c>
      <c r="B776" s="19" t="s">
        <v>439</v>
      </c>
      <c r="C776" s="19" t="s">
        <v>472</v>
      </c>
      <c r="D776" s="19" t="s">
        <v>482</v>
      </c>
      <c r="E776" s="19" t="s">
        <v>361</v>
      </c>
      <c r="F776" s="3">
        <v>56938.2</v>
      </c>
      <c r="G776" s="4">
        <v>56938.2</v>
      </c>
    </row>
    <row r="777" spans="1:7" ht="45" hidden="1" outlineLevel="1" x14ac:dyDescent="0.25">
      <c r="A777" s="21" t="s">
        <v>483</v>
      </c>
      <c r="B777" s="19" t="s">
        <v>439</v>
      </c>
      <c r="C777" s="19" t="s">
        <v>472</v>
      </c>
      <c r="D777" s="19" t="s">
        <v>484</v>
      </c>
      <c r="E777" s="19"/>
      <c r="F777" s="3">
        <f>F778</f>
        <v>2015</v>
      </c>
      <c r="G777" s="3">
        <f>G778</f>
        <v>2015</v>
      </c>
    </row>
    <row r="778" spans="1:7" ht="30" hidden="1" outlineLevel="1" x14ac:dyDescent="0.25">
      <c r="A778" s="22" t="s">
        <v>485</v>
      </c>
      <c r="B778" s="19" t="s">
        <v>439</v>
      </c>
      <c r="C778" s="19" t="s">
        <v>472</v>
      </c>
      <c r="D778" s="19" t="s">
        <v>486</v>
      </c>
      <c r="E778" s="20"/>
      <c r="F778" s="3">
        <f>F779+F780</f>
        <v>2015</v>
      </c>
      <c r="G778" s="3">
        <f>G779+G780</f>
        <v>2015</v>
      </c>
    </row>
    <row r="779" spans="1:7" hidden="1" outlineLevel="1" x14ac:dyDescent="0.25">
      <c r="A779" s="21" t="s">
        <v>22</v>
      </c>
      <c r="B779" s="19" t="s">
        <v>439</v>
      </c>
      <c r="C779" s="19" t="s">
        <v>472</v>
      </c>
      <c r="D779" s="19" t="s">
        <v>486</v>
      </c>
      <c r="E779" s="20">
        <v>300</v>
      </c>
      <c r="F779" s="3">
        <v>515</v>
      </c>
      <c r="G779" s="4">
        <v>515</v>
      </c>
    </row>
    <row r="780" spans="1:7" ht="30" hidden="1" outlineLevel="1" x14ac:dyDescent="0.25">
      <c r="A780" s="21" t="s">
        <v>123</v>
      </c>
      <c r="B780" s="19" t="s">
        <v>439</v>
      </c>
      <c r="C780" s="19" t="s">
        <v>472</v>
      </c>
      <c r="D780" s="19" t="s">
        <v>486</v>
      </c>
      <c r="E780" s="20">
        <v>600</v>
      </c>
      <c r="F780" s="3">
        <v>1500</v>
      </c>
      <c r="G780" s="4">
        <v>1500</v>
      </c>
    </row>
    <row r="781" spans="1:7" ht="43.5" collapsed="1" x14ac:dyDescent="0.25">
      <c r="A781" s="68" t="s">
        <v>487</v>
      </c>
      <c r="B781" s="69" t="s">
        <v>488</v>
      </c>
      <c r="C781" s="63" t="s">
        <v>36</v>
      </c>
      <c r="D781" s="69"/>
      <c r="E781" s="70"/>
      <c r="F781" s="71">
        <f>F782+F806+F849</f>
        <v>603802.1</v>
      </c>
      <c r="G781" s="71">
        <f>G782+G806+G849</f>
        <v>470396.19999999995</v>
      </c>
    </row>
    <row r="782" spans="1:7" hidden="1" outlineLevel="1" x14ac:dyDescent="0.25">
      <c r="A782" s="21" t="s">
        <v>7</v>
      </c>
      <c r="B782" s="19" t="s">
        <v>488</v>
      </c>
      <c r="C782" s="19" t="s">
        <v>8</v>
      </c>
      <c r="D782" s="19"/>
      <c r="E782" s="20"/>
      <c r="F782" s="3">
        <f>F783</f>
        <v>102823.9</v>
      </c>
      <c r="G782" s="4">
        <f>G783</f>
        <v>102693</v>
      </c>
    </row>
    <row r="783" spans="1:7" hidden="1" outlineLevel="1" x14ac:dyDescent="0.25">
      <c r="A783" s="21" t="s">
        <v>25</v>
      </c>
      <c r="B783" s="19" t="s">
        <v>488</v>
      </c>
      <c r="C783" s="19" t="s">
        <v>26</v>
      </c>
      <c r="D783" s="19"/>
      <c r="E783" s="20"/>
      <c r="F783" s="3">
        <f>F784+F788+F801</f>
        <v>102823.9</v>
      </c>
      <c r="G783" s="3">
        <f>G784+G788+G801</f>
        <v>102693</v>
      </c>
    </row>
    <row r="784" spans="1:7" hidden="1" outlineLevel="1" x14ac:dyDescent="0.25">
      <c r="A784" s="21" t="s">
        <v>11</v>
      </c>
      <c r="B784" s="19" t="s">
        <v>488</v>
      </c>
      <c r="C784" s="19" t="s">
        <v>26</v>
      </c>
      <c r="D784" s="19" t="s">
        <v>12</v>
      </c>
      <c r="E784" s="20"/>
      <c r="F784" s="3">
        <f>F785</f>
        <v>12438.6</v>
      </c>
      <c r="G784" s="4">
        <f>G785</f>
        <v>12438.6</v>
      </c>
    </row>
    <row r="785" spans="1:7" ht="45" hidden="1" outlineLevel="1" x14ac:dyDescent="0.25">
      <c r="A785" s="21" t="s">
        <v>315</v>
      </c>
      <c r="B785" s="19" t="s">
        <v>488</v>
      </c>
      <c r="C785" s="19" t="s">
        <v>26</v>
      </c>
      <c r="D785" s="19" t="s">
        <v>60</v>
      </c>
      <c r="E785" s="20"/>
      <c r="F785" s="3">
        <f>F787+F786</f>
        <v>12438.6</v>
      </c>
      <c r="G785" s="3">
        <f>G787+G786</f>
        <v>12438.6</v>
      </c>
    </row>
    <row r="786" spans="1:7" s="36" customFormat="1" ht="30" hidden="1" outlineLevel="1" x14ac:dyDescent="0.25">
      <c r="A786" s="39" t="s">
        <v>393</v>
      </c>
      <c r="B786" s="19" t="s">
        <v>488</v>
      </c>
      <c r="C786" s="19" t="s">
        <v>26</v>
      </c>
      <c r="D786" s="19" t="s">
        <v>60</v>
      </c>
      <c r="E786" s="20">
        <v>400</v>
      </c>
      <c r="F786" s="3">
        <v>11844.7</v>
      </c>
      <c r="G786" s="4">
        <v>11844.7</v>
      </c>
    </row>
    <row r="787" spans="1:7" hidden="1" outlineLevel="1" x14ac:dyDescent="0.25">
      <c r="A787" s="22" t="s">
        <v>46</v>
      </c>
      <c r="B787" s="19" t="s">
        <v>488</v>
      </c>
      <c r="C787" s="19" t="s">
        <v>26</v>
      </c>
      <c r="D787" s="19" t="s">
        <v>60</v>
      </c>
      <c r="E787" s="20">
        <v>800</v>
      </c>
      <c r="F787" s="3">
        <f>12438.6-F786</f>
        <v>593.89999999999964</v>
      </c>
      <c r="G787" s="4">
        <f>12438.6-G786</f>
        <v>593.89999999999964</v>
      </c>
    </row>
    <row r="788" spans="1:7" ht="30" hidden="1" outlineLevel="1" x14ac:dyDescent="0.25">
      <c r="A788" s="38" t="s">
        <v>200</v>
      </c>
      <c r="B788" s="26" t="s">
        <v>488</v>
      </c>
      <c r="C788" s="26" t="s">
        <v>26</v>
      </c>
      <c r="D788" s="26" t="s">
        <v>201</v>
      </c>
      <c r="E788" s="20"/>
      <c r="F788" s="3">
        <f>F789</f>
        <v>90073.299999999988</v>
      </c>
      <c r="G788" s="3">
        <f>G789</f>
        <v>89942.399999999994</v>
      </c>
    </row>
    <row r="789" spans="1:7" ht="60" hidden="1" outlineLevel="1" x14ac:dyDescent="0.25">
      <c r="A789" s="38" t="s">
        <v>489</v>
      </c>
      <c r="B789" s="26" t="s">
        <v>488</v>
      </c>
      <c r="C789" s="26" t="s">
        <v>26</v>
      </c>
      <c r="D789" s="26" t="s">
        <v>490</v>
      </c>
      <c r="E789" s="20"/>
      <c r="F789" s="3">
        <f>F790+F795</f>
        <v>90073.299999999988</v>
      </c>
      <c r="G789" s="3">
        <f>G790+G795</f>
        <v>89942.399999999994</v>
      </c>
    </row>
    <row r="790" spans="1:7" ht="60" hidden="1" outlineLevel="1" x14ac:dyDescent="0.25">
      <c r="A790" s="38" t="s">
        <v>491</v>
      </c>
      <c r="B790" s="26" t="s">
        <v>488</v>
      </c>
      <c r="C790" s="26" t="s">
        <v>26</v>
      </c>
      <c r="D790" s="26" t="s">
        <v>492</v>
      </c>
      <c r="E790" s="20"/>
      <c r="F790" s="3">
        <f>F791</f>
        <v>35289.599999999999</v>
      </c>
      <c r="G790" s="3">
        <f>G791</f>
        <v>35233.599999999999</v>
      </c>
    </row>
    <row r="791" spans="1:7" ht="45" hidden="1" outlineLevel="1" x14ac:dyDescent="0.25">
      <c r="A791" s="39" t="s">
        <v>167</v>
      </c>
      <c r="B791" s="26" t="s">
        <v>488</v>
      </c>
      <c r="C791" s="26" t="s">
        <v>26</v>
      </c>
      <c r="D791" s="26" t="s">
        <v>493</v>
      </c>
      <c r="E791" s="27"/>
      <c r="F791" s="3">
        <f>F792+F793+F794</f>
        <v>35289.599999999999</v>
      </c>
      <c r="G791" s="3">
        <f>G792+G793+G794</f>
        <v>35233.599999999999</v>
      </c>
    </row>
    <row r="792" spans="1:7" ht="75" hidden="1" outlineLevel="1" x14ac:dyDescent="0.25">
      <c r="A792" s="39" t="s">
        <v>494</v>
      </c>
      <c r="B792" s="26" t="s">
        <v>488</v>
      </c>
      <c r="C792" s="26" t="s">
        <v>26</v>
      </c>
      <c r="D792" s="26" t="s">
        <v>493</v>
      </c>
      <c r="E792" s="27">
        <v>100</v>
      </c>
      <c r="F792" s="3">
        <v>32597.8</v>
      </c>
      <c r="G792" s="4">
        <v>32555.3</v>
      </c>
    </row>
    <row r="793" spans="1:7" ht="30" hidden="1" outlineLevel="1" x14ac:dyDescent="0.25">
      <c r="A793" s="39" t="s">
        <v>296</v>
      </c>
      <c r="B793" s="26" t="s">
        <v>488</v>
      </c>
      <c r="C793" s="26" t="s">
        <v>26</v>
      </c>
      <c r="D793" s="26" t="s">
        <v>493</v>
      </c>
      <c r="E793" s="27">
        <v>200</v>
      </c>
      <c r="F793" s="3">
        <v>1821.2</v>
      </c>
      <c r="G793" s="4">
        <v>1807.7</v>
      </c>
    </row>
    <row r="794" spans="1:7" hidden="1" outlineLevel="1" x14ac:dyDescent="0.25">
      <c r="A794" s="22" t="s">
        <v>46</v>
      </c>
      <c r="B794" s="26" t="s">
        <v>488</v>
      </c>
      <c r="C794" s="26" t="s">
        <v>26</v>
      </c>
      <c r="D794" s="26" t="s">
        <v>493</v>
      </c>
      <c r="E794" s="27">
        <v>800</v>
      </c>
      <c r="F794" s="3">
        <v>870.6</v>
      </c>
      <c r="G794" s="4">
        <v>870.6</v>
      </c>
    </row>
    <row r="795" spans="1:7" ht="60" hidden="1" outlineLevel="1" x14ac:dyDescent="0.25">
      <c r="A795" s="22" t="s">
        <v>495</v>
      </c>
      <c r="B795" s="26" t="s">
        <v>488</v>
      </c>
      <c r="C795" s="26" t="s">
        <v>26</v>
      </c>
      <c r="D795" s="26" t="s">
        <v>496</v>
      </c>
      <c r="E795" s="27"/>
      <c r="F795" s="3">
        <f>F796</f>
        <v>54783.7</v>
      </c>
      <c r="G795" s="3">
        <f>G796</f>
        <v>54708.799999999996</v>
      </c>
    </row>
    <row r="796" spans="1:7" ht="45" hidden="1" outlineLevel="1" x14ac:dyDescent="0.25">
      <c r="A796" s="22" t="s">
        <v>44</v>
      </c>
      <c r="B796" s="26" t="s">
        <v>488</v>
      </c>
      <c r="C796" s="26" t="s">
        <v>26</v>
      </c>
      <c r="D796" s="26" t="s">
        <v>497</v>
      </c>
      <c r="E796" s="27"/>
      <c r="F796" s="3">
        <f>F797+F798+F799+F800</f>
        <v>54783.7</v>
      </c>
      <c r="G796" s="3">
        <f>G797+G798+G799+G800</f>
        <v>54708.799999999996</v>
      </c>
    </row>
    <row r="797" spans="1:7" ht="75" hidden="1" outlineLevel="1" x14ac:dyDescent="0.25">
      <c r="A797" s="21" t="s">
        <v>494</v>
      </c>
      <c r="B797" s="26" t="s">
        <v>488</v>
      </c>
      <c r="C797" s="26" t="s">
        <v>26</v>
      </c>
      <c r="D797" s="26" t="s">
        <v>497</v>
      </c>
      <c r="E797" s="27">
        <v>100</v>
      </c>
      <c r="F797" s="3">
        <v>50010.6</v>
      </c>
      <c r="G797" s="4">
        <v>49937.5</v>
      </c>
    </row>
    <row r="798" spans="1:7" ht="30" hidden="1" outlineLevel="1" x14ac:dyDescent="0.25">
      <c r="A798" s="21" t="s">
        <v>296</v>
      </c>
      <c r="B798" s="26" t="s">
        <v>488</v>
      </c>
      <c r="C798" s="26" t="s">
        <v>26</v>
      </c>
      <c r="D798" s="26" t="s">
        <v>497</v>
      </c>
      <c r="E798" s="27">
        <v>200</v>
      </c>
      <c r="F798" s="3">
        <v>2177.1</v>
      </c>
      <c r="G798" s="4">
        <v>2177.1</v>
      </c>
    </row>
    <row r="799" spans="1:7" hidden="1" outlineLevel="1" x14ac:dyDescent="0.25">
      <c r="A799" s="21" t="s">
        <v>22</v>
      </c>
      <c r="B799" s="26" t="s">
        <v>488</v>
      </c>
      <c r="C799" s="26" t="s">
        <v>26</v>
      </c>
      <c r="D799" s="26" t="s">
        <v>497</v>
      </c>
      <c r="E799" s="27">
        <v>300</v>
      </c>
      <c r="F799" s="3">
        <v>979</v>
      </c>
      <c r="G799" s="4">
        <v>979</v>
      </c>
    </row>
    <row r="800" spans="1:7" hidden="1" outlineLevel="1" x14ac:dyDescent="0.25">
      <c r="A800" s="22" t="s">
        <v>46</v>
      </c>
      <c r="B800" s="26" t="s">
        <v>488</v>
      </c>
      <c r="C800" s="26" t="s">
        <v>26</v>
      </c>
      <c r="D800" s="26" t="s">
        <v>497</v>
      </c>
      <c r="E800" s="27">
        <v>800</v>
      </c>
      <c r="F800" s="3">
        <v>1617</v>
      </c>
      <c r="G800" s="4">
        <v>1615.2</v>
      </c>
    </row>
    <row r="801" spans="1:7" ht="60" hidden="1" outlineLevel="1" x14ac:dyDescent="0.25">
      <c r="A801" s="38" t="s">
        <v>138</v>
      </c>
      <c r="B801" s="26" t="s">
        <v>488</v>
      </c>
      <c r="C801" s="26" t="s">
        <v>26</v>
      </c>
      <c r="D801" s="26" t="s">
        <v>139</v>
      </c>
      <c r="E801" s="27"/>
      <c r="F801" s="3">
        <f t="shared" ref="F801:G804" si="29">F802</f>
        <v>312</v>
      </c>
      <c r="G801" s="4">
        <f t="shared" si="29"/>
        <v>312</v>
      </c>
    </row>
    <row r="802" spans="1:7" ht="45" hidden="1" outlineLevel="1" x14ac:dyDescent="0.25">
      <c r="A802" s="22" t="s">
        <v>498</v>
      </c>
      <c r="B802" s="26" t="s">
        <v>488</v>
      </c>
      <c r="C802" s="26" t="s">
        <v>26</v>
      </c>
      <c r="D802" s="26" t="s">
        <v>499</v>
      </c>
      <c r="E802" s="27"/>
      <c r="F802" s="3">
        <f t="shared" si="29"/>
        <v>312</v>
      </c>
      <c r="G802" s="4">
        <f t="shared" si="29"/>
        <v>312</v>
      </c>
    </row>
    <row r="803" spans="1:7" ht="60" hidden="1" outlineLevel="1" x14ac:dyDescent="0.25">
      <c r="A803" s="22" t="s">
        <v>500</v>
      </c>
      <c r="B803" s="26" t="s">
        <v>488</v>
      </c>
      <c r="C803" s="26" t="s">
        <v>26</v>
      </c>
      <c r="D803" s="26" t="s">
        <v>501</v>
      </c>
      <c r="E803" s="27"/>
      <c r="F803" s="3">
        <f t="shared" si="29"/>
        <v>312</v>
      </c>
      <c r="G803" s="4">
        <f t="shared" si="29"/>
        <v>312</v>
      </c>
    </row>
    <row r="804" spans="1:7" ht="49.5" hidden="1" customHeight="1" outlineLevel="1" x14ac:dyDescent="0.25">
      <c r="A804" s="22" t="s">
        <v>502</v>
      </c>
      <c r="B804" s="26" t="s">
        <v>488</v>
      </c>
      <c r="C804" s="26" t="s">
        <v>26</v>
      </c>
      <c r="D804" s="26" t="s">
        <v>503</v>
      </c>
      <c r="E804" s="27"/>
      <c r="F804" s="3">
        <f t="shared" si="29"/>
        <v>312</v>
      </c>
      <c r="G804" s="4">
        <f t="shared" si="29"/>
        <v>312</v>
      </c>
    </row>
    <row r="805" spans="1:7" ht="30" hidden="1" outlineLevel="1" x14ac:dyDescent="0.25">
      <c r="A805" s="39" t="s">
        <v>296</v>
      </c>
      <c r="B805" s="26" t="s">
        <v>488</v>
      </c>
      <c r="C805" s="26" t="s">
        <v>26</v>
      </c>
      <c r="D805" s="26" t="s">
        <v>503</v>
      </c>
      <c r="E805" s="27">
        <v>200</v>
      </c>
      <c r="F805" s="3">
        <v>312</v>
      </c>
      <c r="G805" s="4">
        <v>312</v>
      </c>
    </row>
    <row r="806" spans="1:7" hidden="1" outlineLevel="1" x14ac:dyDescent="0.25">
      <c r="A806" s="38" t="s">
        <v>134</v>
      </c>
      <c r="B806" s="26" t="s">
        <v>488</v>
      </c>
      <c r="C806" s="26" t="s">
        <v>135</v>
      </c>
      <c r="D806" s="26"/>
      <c r="E806" s="27"/>
      <c r="F806" s="3">
        <f>F807+F843</f>
        <v>389266.6</v>
      </c>
      <c r="G806" s="3">
        <f>G807+G843</f>
        <v>282816.19999999995</v>
      </c>
    </row>
    <row r="807" spans="1:7" hidden="1" outlineLevel="1" x14ac:dyDescent="0.25">
      <c r="A807" s="38" t="s">
        <v>136</v>
      </c>
      <c r="B807" s="26" t="s">
        <v>488</v>
      </c>
      <c r="C807" s="26" t="s">
        <v>137</v>
      </c>
      <c r="D807" s="26"/>
      <c r="E807" s="27"/>
      <c r="F807" s="3">
        <f>F808+F838</f>
        <v>389264.8</v>
      </c>
      <c r="G807" s="3">
        <f>G808+G838</f>
        <v>282814.39999999997</v>
      </c>
    </row>
    <row r="808" spans="1:7" ht="30" hidden="1" outlineLevel="1" x14ac:dyDescent="0.25">
      <c r="A808" s="38" t="s">
        <v>200</v>
      </c>
      <c r="B808" s="26" t="s">
        <v>488</v>
      </c>
      <c r="C808" s="26" t="s">
        <v>137</v>
      </c>
      <c r="D808" s="26" t="s">
        <v>201</v>
      </c>
      <c r="E808" s="27"/>
      <c r="F808" s="3">
        <f>F809+F823+F827+F831</f>
        <v>376508.89999999997</v>
      </c>
      <c r="G808" s="3">
        <f>G809+G823+G827+G831</f>
        <v>270194.89999999997</v>
      </c>
    </row>
    <row r="809" spans="1:7" ht="45" hidden="1" outlineLevel="1" x14ac:dyDescent="0.25">
      <c r="A809" s="38" t="s">
        <v>264</v>
      </c>
      <c r="B809" s="26" t="s">
        <v>488</v>
      </c>
      <c r="C809" s="26" t="s">
        <v>137</v>
      </c>
      <c r="D809" s="26" t="s">
        <v>265</v>
      </c>
      <c r="E809" s="27"/>
      <c r="F809" s="3">
        <f>F810+F820</f>
        <v>351917.1</v>
      </c>
      <c r="G809" s="3">
        <f>G810+G820</f>
        <v>245906.39999999997</v>
      </c>
    </row>
    <row r="810" spans="1:7" ht="45" hidden="1" outlineLevel="1" x14ac:dyDescent="0.25">
      <c r="A810" s="34" t="s">
        <v>504</v>
      </c>
      <c r="B810" s="26" t="s">
        <v>488</v>
      </c>
      <c r="C810" s="26" t="s">
        <v>137</v>
      </c>
      <c r="D810" s="26" t="s">
        <v>505</v>
      </c>
      <c r="E810" s="27"/>
      <c r="F810" s="3">
        <f>F811+F814+F817</f>
        <v>264855.3</v>
      </c>
      <c r="G810" s="3">
        <f>G811+G814+G817</f>
        <v>158844.59999999998</v>
      </c>
    </row>
    <row r="811" spans="1:7" ht="30" hidden="1" outlineLevel="1" x14ac:dyDescent="0.25">
      <c r="A811" s="34" t="s">
        <v>506</v>
      </c>
      <c r="B811" s="26" t="s">
        <v>488</v>
      </c>
      <c r="C811" s="26" t="s">
        <v>137</v>
      </c>
      <c r="D811" s="26" t="s">
        <v>608</v>
      </c>
      <c r="E811" s="27"/>
      <c r="F811" s="3">
        <f>F812+F813</f>
        <v>256561.8</v>
      </c>
      <c r="G811" s="3">
        <f>G812+G813</f>
        <v>157986.69999999998</v>
      </c>
    </row>
    <row r="812" spans="1:7" ht="30" hidden="1" outlineLevel="1" x14ac:dyDescent="0.25">
      <c r="A812" s="39" t="s">
        <v>393</v>
      </c>
      <c r="B812" s="26" t="s">
        <v>488</v>
      </c>
      <c r="C812" s="26" t="s">
        <v>137</v>
      </c>
      <c r="D812" s="26" t="s">
        <v>608</v>
      </c>
      <c r="E812" s="27">
        <v>400</v>
      </c>
      <c r="F812" s="3">
        <v>157444.5</v>
      </c>
      <c r="G812" s="4">
        <v>155928.4</v>
      </c>
    </row>
    <row r="813" spans="1:7" hidden="1" outlineLevel="1" x14ac:dyDescent="0.25">
      <c r="A813" s="34" t="s">
        <v>46</v>
      </c>
      <c r="B813" s="26" t="s">
        <v>488</v>
      </c>
      <c r="C813" s="26" t="s">
        <v>137</v>
      </c>
      <c r="D813" s="26" t="s">
        <v>608</v>
      </c>
      <c r="E813" s="27">
        <v>800</v>
      </c>
      <c r="F813" s="3">
        <v>99117.3</v>
      </c>
      <c r="G813" s="4">
        <v>2058.3000000000002</v>
      </c>
    </row>
    <row r="814" spans="1:7" ht="30" hidden="1" outlineLevel="1" x14ac:dyDescent="0.25">
      <c r="A814" s="34" t="s">
        <v>506</v>
      </c>
      <c r="B814" s="26" t="s">
        <v>488</v>
      </c>
      <c r="C814" s="26" t="s">
        <v>137</v>
      </c>
      <c r="D814" s="26" t="s">
        <v>507</v>
      </c>
      <c r="E814" s="27"/>
      <c r="F814" s="3">
        <f>F815+F816</f>
        <v>5048.8999999999996</v>
      </c>
      <c r="G814" s="3">
        <f>G815+G816</f>
        <v>270.09999999999997</v>
      </c>
    </row>
    <row r="815" spans="1:7" ht="30" hidden="1" outlineLevel="1" x14ac:dyDescent="0.25">
      <c r="A815" s="39" t="s">
        <v>393</v>
      </c>
      <c r="B815" s="26" t="s">
        <v>488</v>
      </c>
      <c r="C815" s="26" t="s">
        <v>137</v>
      </c>
      <c r="D815" s="26" t="s">
        <v>507</v>
      </c>
      <c r="E815" s="27">
        <v>400</v>
      </c>
      <c r="F815" s="3">
        <v>4778.3999999999996</v>
      </c>
      <c r="G815" s="4">
        <v>211.2</v>
      </c>
    </row>
    <row r="816" spans="1:7" hidden="1" outlineLevel="1" x14ac:dyDescent="0.25">
      <c r="A816" s="34" t="s">
        <v>46</v>
      </c>
      <c r="B816" s="26" t="s">
        <v>488</v>
      </c>
      <c r="C816" s="26" t="s">
        <v>137</v>
      </c>
      <c r="D816" s="26" t="s">
        <v>507</v>
      </c>
      <c r="E816" s="27">
        <v>800</v>
      </c>
      <c r="F816" s="3">
        <v>270.5</v>
      </c>
      <c r="G816" s="4">
        <v>58.9</v>
      </c>
    </row>
    <row r="817" spans="1:7" ht="30" hidden="1" outlineLevel="1" x14ac:dyDescent="0.25">
      <c r="A817" s="34" t="s">
        <v>506</v>
      </c>
      <c r="B817" s="26" t="s">
        <v>488</v>
      </c>
      <c r="C817" s="26" t="s">
        <v>137</v>
      </c>
      <c r="D817" s="26" t="s">
        <v>673</v>
      </c>
      <c r="E817" s="27"/>
      <c r="F817" s="3">
        <f>F818+F819</f>
        <v>3244.6</v>
      </c>
      <c r="G817" s="3">
        <f>G818+G819</f>
        <v>587.79999999999995</v>
      </c>
    </row>
    <row r="818" spans="1:7" ht="30" hidden="1" outlineLevel="1" x14ac:dyDescent="0.25">
      <c r="A818" s="39" t="s">
        <v>393</v>
      </c>
      <c r="B818" s="26" t="s">
        <v>488</v>
      </c>
      <c r="C818" s="26" t="s">
        <v>137</v>
      </c>
      <c r="D818" s="26" t="s">
        <v>673</v>
      </c>
      <c r="E818" s="27">
        <v>400</v>
      </c>
      <c r="F818" s="3">
        <v>377.4</v>
      </c>
      <c r="G818" s="4">
        <v>377.4</v>
      </c>
    </row>
    <row r="819" spans="1:7" hidden="1" outlineLevel="1" x14ac:dyDescent="0.25">
      <c r="A819" s="34" t="s">
        <v>46</v>
      </c>
      <c r="B819" s="26" t="s">
        <v>488</v>
      </c>
      <c r="C819" s="26" t="s">
        <v>137</v>
      </c>
      <c r="D819" s="26" t="s">
        <v>673</v>
      </c>
      <c r="E819" s="27">
        <v>800</v>
      </c>
      <c r="F819" s="3">
        <v>2867.2</v>
      </c>
      <c r="G819" s="4">
        <v>210.4</v>
      </c>
    </row>
    <row r="820" spans="1:7" ht="30" hidden="1" outlineLevel="1" x14ac:dyDescent="0.25">
      <c r="A820" s="38" t="s">
        <v>266</v>
      </c>
      <c r="B820" s="26" t="s">
        <v>488</v>
      </c>
      <c r="C820" s="26" t="s">
        <v>137</v>
      </c>
      <c r="D820" s="26" t="s">
        <v>267</v>
      </c>
      <c r="E820" s="27"/>
      <c r="F820" s="3">
        <f>F821</f>
        <v>87061.8</v>
      </c>
      <c r="G820" s="4">
        <f>G821</f>
        <v>87061.8</v>
      </c>
    </row>
    <row r="821" spans="1:7" ht="90" hidden="1" outlineLevel="1" x14ac:dyDescent="0.25">
      <c r="A821" s="38" t="s">
        <v>606</v>
      </c>
      <c r="B821" s="26" t="s">
        <v>488</v>
      </c>
      <c r="C821" s="26" t="s">
        <v>137</v>
      </c>
      <c r="D821" s="26" t="s">
        <v>607</v>
      </c>
      <c r="E821" s="27"/>
      <c r="F821" s="3">
        <f>F822</f>
        <v>87061.8</v>
      </c>
      <c r="G821" s="4">
        <f>G822</f>
        <v>87061.8</v>
      </c>
    </row>
    <row r="822" spans="1:7" ht="30" hidden="1" outlineLevel="1" x14ac:dyDescent="0.25">
      <c r="A822" s="39" t="s">
        <v>393</v>
      </c>
      <c r="B822" s="26" t="s">
        <v>488</v>
      </c>
      <c r="C822" s="26" t="s">
        <v>137</v>
      </c>
      <c r="D822" s="26" t="s">
        <v>607</v>
      </c>
      <c r="E822" s="27">
        <v>400</v>
      </c>
      <c r="F822" s="3">
        <v>87061.8</v>
      </c>
      <c r="G822" s="4">
        <v>87061.8</v>
      </c>
    </row>
    <row r="823" spans="1:7" ht="60" hidden="1" outlineLevel="1" x14ac:dyDescent="0.25">
      <c r="A823" s="38" t="s">
        <v>489</v>
      </c>
      <c r="B823" s="26" t="s">
        <v>488</v>
      </c>
      <c r="C823" s="26" t="s">
        <v>137</v>
      </c>
      <c r="D823" s="26" t="s">
        <v>490</v>
      </c>
      <c r="E823" s="27"/>
      <c r="F823" s="3">
        <f t="shared" ref="F823:G825" si="30">F824</f>
        <v>5411.2</v>
      </c>
      <c r="G823" s="4">
        <f t="shared" si="30"/>
        <v>5389.2</v>
      </c>
    </row>
    <row r="824" spans="1:7" ht="60" hidden="1" outlineLevel="1" x14ac:dyDescent="0.25">
      <c r="A824" s="38" t="s">
        <v>491</v>
      </c>
      <c r="B824" s="26" t="s">
        <v>488</v>
      </c>
      <c r="C824" s="26" t="s">
        <v>137</v>
      </c>
      <c r="D824" s="26" t="s">
        <v>492</v>
      </c>
      <c r="E824" s="27"/>
      <c r="F824" s="3">
        <f t="shared" si="30"/>
        <v>5411.2</v>
      </c>
      <c r="G824" s="4">
        <f t="shared" si="30"/>
        <v>5389.2</v>
      </c>
    </row>
    <row r="825" spans="1:7" hidden="1" outlineLevel="1" x14ac:dyDescent="0.25">
      <c r="A825" s="38" t="s">
        <v>508</v>
      </c>
      <c r="B825" s="26" t="s">
        <v>488</v>
      </c>
      <c r="C825" s="26" t="s">
        <v>137</v>
      </c>
      <c r="D825" s="26" t="s">
        <v>509</v>
      </c>
      <c r="E825" s="27"/>
      <c r="F825" s="3">
        <f t="shared" si="30"/>
        <v>5411.2</v>
      </c>
      <c r="G825" s="4">
        <f t="shared" si="30"/>
        <v>5389.2</v>
      </c>
    </row>
    <row r="826" spans="1:7" ht="30" hidden="1" outlineLevel="1" x14ac:dyDescent="0.25">
      <c r="A826" s="39" t="s">
        <v>296</v>
      </c>
      <c r="B826" s="26" t="s">
        <v>488</v>
      </c>
      <c r="C826" s="26" t="s">
        <v>137</v>
      </c>
      <c r="D826" s="26" t="s">
        <v>509</v>
      </c>
      <c r="E826" s="27">
        <v>200</v>
      </c>
      <c r="F826" s="3">
        <v>5411.2</v>
      </c>
      <c r="G826" s="4">
        <v>5389.2</v>
      </c>
    </row>
    <row r="827" spans="1:7" ht="45" hidden="1" outlineLevel="1" x14ac:dyDescent="0.25">
      <c r="A827" s="39" t="s">
        <v>510</v>
      </c>
      <c r="B827" s="26" t="s">
        <v>488</v>
      </c>
      <c r="C827" s="26" t="s">
        <v>137</v>
      </c>
      <c r="D827" s="26" t="s">
        <v>511</v>
      </c>
      <c r="E827" s="27"/>
      <c r="F827" s="3">
        <v>0</v>
      </c>
      <c r="G827" s="4">
        <v>0</v>
      </c>
    </row>
    <row r="828" spans="1:7" ht="60" hidden="1" outlineLevel="1" x14ac:dyDescent="0.25">
      <c r="A828" s="39" t="s">
        <v>512</v>
      </c>
      <c r="B828" s="26" t="s">
        <v>488</v>
      </c>
      <c r="C828" s="26" t="s">
        <v>137</v>
      </c>
      <c r="D828" s="26" t="s">
        <v>513</v>
      </c>
      <c r="E828" s="27"/>
      <c r="F828" s="3">
        <v>0</v>
      </c>
      <c r="G828" s="4">
        <v>0</v>
      </c>
    </row>
    <row r="829" spans="1:7" ht="30" hidden="1" outlineLevel="1" x14ac:dyDescent="0.25">
      <c r="A829" s="39" t="s">
        <v>514</v>
      </c>
      <c r="B829" s="26" t="s">
        <v>488</v>
      </c>
      <c r="C829" s="26" t="s">
        <v>137</v>
      </c>
      <c r="D829" s="26" t="s">
        <v>515</v>
      </c>
      <c r="E829" s="27"/>
      <c r="F829" s="3">
        <v>0</v>
      </c>
      <c r="G829" s="4">
        <v>0</v>
      </c>
    </row>
    <row r="830" spans="1:7" ht="30" hidden="1" outlineLevel="1" x14ac:dyDescent="0.25">
      <c r="A830" s="39" t="s">
        <v>393</v>
      </c>
      <c r="B830" s="26" t="s">
        <v>488</v>
      </c>
      <c r="C830" s="26" t="s">
        <v>137</v>
      </c>
      <c r="D830" s="26" t="s">
        <v>515</v>
      </c>
      <c r="E830" s="27">
        <v>400</v>
      </c>
      <c r="F830" s="3">
        <v>0</v>
      </c>
      <c r="G830" s="4">
        <v>0</v>
      </c>
    </row>
    <row r="831" spans="1:7" ht="45" hidden="1" outlineLevel="1" x14ac:dyDescent="0.25">
      <c r="A831" s="39" t="s">
        <v>717</v>
      </c>
      <c r="B831" s="26" t="s">
        <v>488</v>
      </c>
      <c r="C831" s="26" t="s">
        <v>137</v>
      </c>
      <c r="D831" s="26" t="s">
        <v>714</v>
      </c>
      <c r="E831" s="27"/>
      <c r="F831" s="3">
        <f>F832</f>
        <v>19180.600000000002</v>
      </c>
      <c r="G831" s="3">
        <f>G832</f>
        <v>18899.3</v>
      </c>
    </row>
    <row r="832" spans="1:7" ht="30" hidden="1" outlineLevel="1" x14ac:dyDescent="0.25">
      <c r="A832" s="39" t="s">
        <v>718</v>
      </c>
      <c r="B832" s="26" t="s">
        <v>488</v>
      </c>
      <c r="C832" s="26" t="s">
        <v>137</v>
      </c>
      <c r="D832" s="26" t="s">
        <v>715</v>
      </c>
      <c r="E832" s="27"/>
      <c r="F832" s="3">
        <f>F833+F835</f>
        <v>19180.600000000002</v>
      </c>
      <c r="G832" s="3">
        <f>G833+G835</f>
        <v>18899.3</v>
      </c>
    </row>
    <row r="833" spans="1:7" ht="30" hidden="1" outlineLevel="1" x14ac:dyDescent="0.25">
      <c r="A833" s="39" t="s">
        <v>719</v>
      </c>
      <c r="B833" s="26" t="s">
        <v>488</v>
      </c>
      <c r="C833" s="26" t="s">
        <v>137</v>
      </c>
      <c r="D833" s="26" t="s">
        <v>716</v>
      </c>
      <c r="E833" s="27"/>
      <c r="F833" s="3">
        <f>F834</f>
        <v>11586.7</v>
      </c>
      <c r="G833" s="4">
        <f>G834</f>
        <v>11305.4</v>
      </c>
    </row>
    <row r="834" spans="1:7" ht="30" hidden="1" outlineLevel="1" x14ac:dyDescent="0.25">
      <c r="A834" s="39" t="s">
        <v>393</v>
      </c>
      <c r="B834" s="26" t="s">
        <v>488</v>
      </c>
      <c r="C834" s="26" t="s">
        <v>137</v>
      </c>
      <c r="D834" s="26" t="s">
        <v>716</v>
      </c>
      <c r="E834" s="27">
        <v>400</v>
      </c>
      <c r="F834" s="3">
        <v>11586.7</v>
      </c>
      <c r="G834" s="4">
        <v>11305.4</v>
      </c>
    </row>
    <row r="835" spans="1:7" ht="33.75" hidden="1" outlineLevel="1" x14ac:dyDescent="0.25">
      <c r="A835" s="85" t="s">
        <v>736</v>
      </c>
      <c r="B835" s="26" t="s">
        <v>488</v>
      </c>
      <c r="C835" s="26" t="s">
        <v>137</v>
      </c>
      <c r="D835" s="26" t="s">
        <v>737</v>
      </c>
      <c r="E835" s="27"/>
      <c r="F835" s="3">
        <f>F836+F837</f>
        <v>7593.9000000000005</v>
      </c>
      <c r="G835" s="3">
        <f>G836+G837</f>
        <v>7593.9000000000005</v>
      </c>
    </row>
    <row r="836" spans="1:7" ht="30" hidden="1" outlineLevel="1" x14ac:dyDescent="0.25">
      <c r="A836" s="39" t="s">
        <v>393</v>
      </c>
      <c r="B836" s="26" t="s">
        <v>488</v>
      </c>
      <c r="C836" s="26" t="s">
        <v>137</v>
      </c>
      <c r="D836" s="26" t="s">
        <v>737</v>
      </c>
      <c r="E836" s="27">
        <v>400</v>
      </c>
      <c r="F836" s="3">
        <v>7518.6</v>
      </c>
      <c r="G836" s="4">
        <v>7518.6</v>
      </c>
    </row>
    <row r="837" spans="1:7" hidden="1" outlineLevel="1" x14ac:dyDescent="0.25">
      <c r="A837" s="34" t="s">
        <v>46</v>
      </c>
      <c r="B837" s="26" t="s">
        <v>488</v>
      </c>
      <c r="C837" s="26" t="s">
        <v>137</v>
      </c>
      <c r="D837" s="26" t="s">
        <v>737</v>
      </c>
      <c r="E837" s="27">
        <v>800</v>
      </c>
      <c r="F837" s="3">
        <v>75.3</v>
      </c>
      <c r="G837" s="4">
        <v>75.3</v>
      </c>
    </row>
    <row r="838" spans="1:7" ht="60" hidden="1" outlineLevel="1" x14ac:dyDescent="0.25">
      <c r="A838" s="38" t="s">
        <v>138</v>
      </c>
      <c r="B838" s="26" t="s">
        <v>488</v>
      </c>
      <c r="C838" s="26" t="s">
        <v>137</v>
      </c>
      <c r="D838" s="26" t="s">
        <v>139</v>
      </c>
      <c r="E838" s="27"/>
      <c r="F838" s="3">
        <f t="shared" ref="F838:G841" si="31">F839</f>
        <v>12755.9</v>
      </c>
      <c r="G838" s="4">
        <f t="shared" si="31"/>
        <v>12619.5</v>
      </c>
    </row>
    <row r="839" spans="1:7" ht="30" hidden="1" outlineLevel="1" x14ac:dyDescent="0.25">
      <c r="A839" s="39" t="s">
        <v>140</v>
      </c>
      <c r="B839" s="26" t="s">
        <v>488</v>
      </c>
      <c r="C839" s="26" t="s">
        <v>137</v>
      </c>
      <c r="D839" s="26" t="s">
        <v>141</v>
      </c>
      <c r="E839" s="27"/>
      <c r="F839" s="3">
        <f t="shared" si="31"/>
        <v>12755.9</v>
      </c>
      <c r="G839" s="4">
        <f t="shared" si="31"/>
        <v>12619.5</v>
      </c>
    </row>
    <row r="840" spans="1:7" ht="45" hidden="1" outlineLevel="1" x14ac:dyDescent="0.25">
      <c r="A840" s="39" t="s">
        <v>142</v>
      </c>
      <c r="B840" s="26" t="s">
        <v>488</v>
      </c>
      <c r="C840" s="26" t="s">
        <v>137</v>
      </c>
      <c r="D840" s="26" t="s">
        <v>143</v>
      </c>
      <c r="E840" s="27"/>
      <c r="F840" s="3">
        <f t="shared" si="31"/>
        <v>12755.9</v>
      </c>
      <c r="G840" s="4">
        <f t="shared" si="31"/>
        <v>12619.5</v>
      </c>
    </row>
    <row r="841" spans="1:7" ht="60" hidden="1" outlineLevel="1" x14ac:dyDescent="0.25">
      <c r="A841" s="39" t="s">
        <v>516</v>
      </c>
      <c r="B841" s="26" t="s">
        <v>488</v>
      </c>
      <c r="C841" s="26" t="s">
        <v>137</v>
      </c>
      <c r="D841" s="26" t="s">
        <v>517</v>
      </c>
      <c r="E841" s="27"/>
      <c r="F841" s="3">
        <f t="shared" si="31"/>
        <v>12755.9</v>
      </c>
      <c r="G841" s="4">
        <f t="shared" si="31"/>
        <v>12619.5</v>
      </c>
    </row>
    <row r="842" spans="1:7" ht="30" hidden="1" outlineLevel="1" x14ac:dyDescent="0.25">
      <c r="A842" s="39" t="s">
        <v>296</v>
      </c>
      <c r="B842" s="26" t="s">
        <v>488</v>
      </c>
      <c r="C842" s="26" t="s">
        <v>137</v>
      </c>
      <c r="D842" s="26" t="s">
        <v>517</v>
      </c>
      <c r="E842" s="27">
        <v>200</v>
      </c>
      <c r="F842" s="3">
        <v>12755.9</v>
      </c>
      <c r="G842" s="4">
        <v>12619.5</v>
      </c>
    </row>
    <row r="843" spans="1:7" ht="30" hidden="1" outlineLevel="1" x14ac:dyDescent="0.25">
      <c r="A843" s="21" t="s">
        <v>162</v>
      </c>
      <c r="B843" s="26" t="s">
        <v>488</v>
      </c>
      <c r="C843" s="26" t="s">
        <v>163</v>
      </c>
      <c r="D843" s="26"/>
      <c r="E843" s="27"/>
      <c r="F843" s="3">
        <f t="shared" ref="F843:G847" si="32">F844</f>
        <v>1.8</v>
      </c>
      <c r="G843" s="4">
        <f t="shared" si="32"/>
        <v>1.8</v>
      </c>
    </row>
    <row r="844" spans="1:7" ht="30" hidden="1" outlineLevel="1" x14ac:dyDescent="0.25">
      <c r="A844" s="38" t="s">
        <v>200</v>
      </c>
      <c r="B844" s="26" t="s">
        <v>488</v>
      </c>
      <c r="C844" s="26" t="s">
        <v>163</v>
      </c>
      <c r="D844" s="26" t="s">
        <v>201</v>
      </c>
      <c r="E844" s="27"/>
      <c r="F844" s="3">
        <f t="shared" si="32"/>
        <v>1.8</v>
      </c>
      <c r="G844" s="4">
        <f t="shared" si="32"/>
        <v>1.8</v>
      </c>
    </row>
    <row r="845" spans="1:7" ht="60" hidden="1" outlineLevel="1" x14ac:dyDescent="0.25">
      <c r="A845" s="38" t="s">
        <v>518</v>
      </c>
      <c r="B845" s="26" t="s">
        <v>488</v>
      </c>
      <c r="C845" s="26" t="s">
        <v>163</v>
      </c>
      <c r="D845" s="26" t="s">
        <v>490</v>
      </c>
      <c r="E845" s="27"/>
      <c r="F845" s="3">
        <f t="shared" si="32"/>
        <v>1.8</v>
      </c>
      <c r="G845" s="4">
        <f t="shared" si="32"/>
        <v>1.8</v>
      </c>
    </row>
    <row r="846" spans="1:7" ht="60" hidden="1" outlineLevel="1" x14ac:dyDescent="0.25">
      <c r="A846" s="38" t="s">
        <v>491</v>
      </c>
      <c r="B846" s="26" t="s">
        <v>488</v>
      </c>
      <c r="C846" s="26" t="s">
        <v>163</v>
      </c>
      <c r="D846" s="26" t="s">
        <v>492</v>
      </c>
      <c r="E846" s="27"/>
      <c r="F846" s="3">
        <f t="shared" si="32"/>
        <v>1.8</v>
      </c>
      <c r="G846" s="4">
        <f t="shared" si="32"/>
        <v>1.8</v>
      </c>
    </row>
    <row r="847" spans="1:7" ht="135" hidden="1" outlineLevel="1" x14ac:dyDescent="0.25">
      <c r="A847" s="45" t="s">
        <v>519</v>
      </c>
      <c r="B847" s="26" t="s">
        <v>488</v>
      </c>
      <c r="C847" s="26" t="s">
        <v>163</v>
      </c>
      <c r="D847" s="26" t="s">
        <v>520</v>
      </c>
      <c r="E847" s="27"/>
      <c r="F847" s="3">
        <f t="shared" si="32"/>
        <v>1.8</v>
      </c>
      <c r="G847" s="4">
        <f t="shared" si="32"/>
        <v>1.8</v>
      </c>
    </row>
    <row r="848" spans="1:7" ht="30" hidden="1" outlineLevel="1" x14ac:dyDescent="0.25">
      <c r="A848" s="39" t="s">
        <v>296</v>
      </c>
      <c r="B848" s="26" t="s">
        <v>488</v>
      </c>
      <c r="C848" s="26" t="s">
        <v>163</v>
      </c>
      <c r="D848" s="26" t="s">
        <v>520</v>
      </c>
      <c r="E848" s="27">
        <v>200</v>
      </c>
      <c r="F848" s="3">
        <v>1.8</v>
      </c>
      <c r="G848" s="4">
        <v>1.8</v>
      </c>
    </row>
    <row r="849" spans="1:7" hidden="1" outlineLevel="1" x14ac:dyDescent="0.25">
      <c r="A849" s="38" t="s">
        <v>29</v>
      </c>
      <c r="B849" s="26" t="s">
        <v>488</v>
      </c>
      <c r="C849" s="26" t="s">
        <v>30</v>
      </c>
      <c r="D849" s="26"/>
      <c r="E849" s="27"/>
      <c r="F849" s="3">
        <f>F850+F864</f>
        <v>111711.6</v>
      </c>
      <c r="G849" s="3">
        <f>G850+G864</f>
        <v>84887</v>
      </c>
    </row>
    <row r="850" spans="1:7" hidden="1" outlineLevel="1" x14ac:dyDescent="0.25">
      <c r="A850" s="38" t="s">
        <v>31</v>
      </c>
      <c r="B850" s="26" t="s">
        <v>488</v>
      </c>
      <c r="C850" s="26" t="s">
        <v>32</v>
      </c>
      <c r="D850" s="26"/>
      <c r="E850" s="27"/>
      <c r="F850" s="3">
        <f>F851</f>
        <v>54702.6</v>
      </c>
      <c r="G850" s="4">
        <f>G851</f>
        <v>27878</v>
      </c>
    </row>
    <row r="851" spans="1:7" ht="30" hidden="1" outlineLevel="1" x14ac:dyDescent="0.25">
      <c r="A851" s="38" t="s">
        <v>200</v>
      </c>
      <c r="B851" s="26" t="s">
        <v>488</v>
      </c>
      <c r="C851" s="26" t="s">
        <v>32</v>
      </c>
      <c r="D851" s="26" t="s">
        <v>201</v>
      </c>
      <c r="E851" s="27"/>
      <c r="F851" s="3">
        <f>F852+F856+F860</f>
        <v>54702.6</v>
      </c>
      <c r="G851" s="3">
        <f>G852+G856+G860</f>
        <v>27878</v>
      </c>
    </row>
    <row r="852" spans="1:7" ht="45" hidden="1" outlineLevel="1" x14ac:dyDescent="0.25">
      <c r="A852" s="38" t="s">
        <v>521</v>
      </c>
      <c r="B852" s="26" t="s">
        <v>488</v>
      </c>
      <c r="C852" s="26" t="s">
        <v>32</v>
      </c>
      <c r="D852" s="26" t="s">
        <v>522</v>
      </c>
      <c r="E852" s="27"/>
      <c r="F852" s="3">
        <f t="shared" ref="F852:G854" si="33">F853</f>
        <v>983.3</v>
      </c>
      <c r="G852" s="4">
        <f t="shared" si="33"/>
        <v>983.2</v>
      </c>
    </row>
    <row r="853" spans="1:7" ht="45" hidden="1" outlineLevel="1" x14ac:dyDescent="0.25">
      <c r="A853" s="38" t="s">
        <v>523</v>
      </c>
      <c r="B853" s="26" t="s">
        <v>488</v>
      </c>
      <c r="C853" s="26" t="s">
        <v>32</v>
      </c>
      <c r="D853" s="26" t="s">
        <v>524</v>
      </c>
      <c r="E853" s="27"/>
      <c r="F853" s="3">
        <f t="shared" si="33"/>
        <v>983.3</v>
      </c>
      <c r="G853" s="4">
        <f t="shared" si="33"/>
        <v>983.2</v>
      </c>
    </row>
    <row r="854" spans="1:7" ht="60" hidden="1" outlineLevel="1" x14ac:dyDescent="0.25">
      <c r="A854" s="38" t="s">
        <v>525</v>
      </c>
      <c r="B854" s="26" t="s">
        <v>488</v>
      </c>
      <c r="C854" s="26" t="s">
        <v>526</v>
      </c>
      <c r="D854" s="26" t="s">
        <v>527</v>
      </c>
      <c r="E854" s="27"/>
      <c r="F854" s="3">
        <f t="shared" si="33"/>
        <v>983.3</v>
      </c>
      <c r="G854" s="4">
        <f t="shared" si="33"/>
        <v>983.2</v>
      </c>
    </row>
    <row r="855" spans="1:7" hidden="1" outlineLevel="1" x14ac:dyDescent="0.25">
      <c r="A855" s="21" t="s">
        <v>22</v>
      </c>
      <c r="B855" s="26" t="s">
        <v>488</v>
      </c>
      <c r="C855" s="26" t="s">
        <v>526</v>
      </c>
      <c r="D855" s="26" t="s">
        <v>527</v>
      </c>
      <c r="E855" s="27">
        <v>300</v>
      </c>
      <c r="F855" s="3">
        <v>983.3</v>
      </c>
      <c r="G855" s="4">
        <v>983.2</v>
      </c>
    </row>
    <row r="856" spans="1:7" hidden="1" outlineLevel="1" x14ac:dyDescent="0.25">
      <c r="A856" s="38" t="s">
        <v>528</v>
      </c>
      <c r="B856" s="26" t="s">
        <v>488</v>
      </c>
      <c r="C856" s="26" t="s">
        <v>32</v>
      </c>
      <c r="D856" s="26" t="s">
        <v>529</v>
      </c>
      <c r="E856" s="27"/>
      <c r="F856" s="3">
        <f t="shared" ref="F856:G858" si="34">F857</f>
        <v>2919.3</v>
      </c>
      <c r="G856" s="4">
        <f t="shared" si="34"/>
        <v>2919.3</v>
      </c>
    </row>
    <row r="857" spans="1:7" ht="45" hidden="1" outlineLevel="1" x14ac:dyDescent="0.25">
      <c r="A857" s="38" t="s">
        <v>530</v>
      </c>
      <c r="B857" s="26" t="s">
        <v>488</v>
      </c>
      <c r="C857" s="26" t="s">
        <v>32</v>
      </c>
      <c r="D857" s="26" t="s">
        <v>531</v>
      </c>
      <c r="E857" s="27"/>
      <c r="F857" s="3">
        <f t="shared" si="34"/>
        <v>2919.3</v>
      </c>
      <c r="G857" s="4">
        <f t="shared" si="34"/>
        <v>2919.3</v>
      </c>
    </row>
    <row r="858" spans="1:7" ht="30" hidden="1" outlineLevel="1" x14ac:dyDescent="0.25">
      <c r="A858" s="38" t="s">
        <v>532</v>
      </c>
      <c r="B858" s="26" t="s">
        <v>488</v>
      </c>
      <c r="C858" s="26" t="s">
        <v>32</v>
      </c>
      <c r="D858" s="26" t="s">
        <v>533</v>
      </c>
      <c r="E858" s="27"/>
      <c r="F858" s="3">
        <f t="shared" si="34"/>
        <v>2919.3</v>
      </c>
      <c r="G858" s="4">
        <f t="shared" si="34"/>
        <v>2919.3</v>
      </c>
    </row>
    <row r="859" spans="1:7" hidden="1" outlineLevel="1" x14ac:dyDescent="0.25">
      <c r="A859" s="21" t="s">
        <v>22</v>
      </c>
      <c r="B859" s="26" t="s">
        <v>488</v>
      </c>
      <c r="C859" s="26" t="s">
        <v>32</v>
      </c>
      <c r="D859" s="26" t="s">
        <v>533</v>
      </c>
      <c r="E859" s="27">
        <v>300</v>
      </c>
      <c r="F859" s="3">
        <f>2919.3</f>
        <v>2919.3</v>
      </c>
      <c r="G859" s="4">
        <v>2919.3</v>
      </c>
    </row>
    <row r="860" spans="1:7" ht="45" hidden="1" outlineLevel="1" x14ac:dyDescent="0.25">
      <c r="A860" s="45" t="s">
        <v>510</v>
      </c>
      <c r="B860" s="26" t="s">
        <v>488</v>
      </c>
      <c r="C860" s="26" t="s">
        <v>32</v>
      </c>
      <c r="D860" s="26" t="s">
        <v>511</v>
      </c>
      <c r="E860" s="27"/>
      <c r="F860" s="3">
        <f t="shared" ref="F860:G862" si="35">F861</f>
        <v>50800</v>
      </c>
      <c r="G860" s="4">
        <f t="shared" si="35"/>
        <v>23975.5</v>
      </c>
    </row>
    <row r="861" spans="1:7" ht="30" hidden="1" outlineLevel="1" x14ac:dyDescent="0.25">
      <c r="A861" s="45" t="s">
        <v>534</v>
      </c>
      <c r="B861" s="26" t="s">
        <v>488</v>
      </c>
      <c r="C861" s="26" t="s">
        <v>32</v>
      </c>
      <c r="D861" s="26" t="s">
        <v>535</v>
      </c>
      <c r="E861" s="27"/>
      <c r="F861" s="3">
        <f t="shared" si="35"/>
        <v>50800</v>
      </c>
      <c r="G861" s="4">
        <f t="shared" si="35"/>
        <v>23975.5</v>
      </c>
    </row>
    <row r="862" spans="1:7" ht="90" hidden="1" outlineLevel="1" x14ac:dyDescent="0.25">
      <c r="A862" s="45" t="s">
        <v>672</v>
      </c>
      <c r="B862" s="26" t="s">
        <v>488</v>
      </c>
      <c r="C862" s="26" t="s">
        <v>32</v>
      </c>
      <c r="D862" s="10" t="s">
        <v>536</v>
      </c>
      <c r="E862" s="27"/>
      <c r="F862" s="3">
        <f t="shared" si="35"/>
        <v>50800</v>
      </c>
      <c r="G862" s="4">
        <f t="shared" si="35"/>
        <v>23975.5</v>
      </c>
    </row>
    <row r="863" spans="1:7" hidden="1" outlineLevel="1" x14ac:dyDescent="0.25">
      <c r="A863" s="21" t="s">
        <v>22</v>
      </c>
      <c r="B863" s="26" t="s">
        <v>488</v>
      </c>
      <c r="C863" s="26" t="s">
        <v>32</v>
      </c>
      <c r="D863" s="10" t="s">
        <v>536</v>
      </c>
      <c r="E863" s="27">
        <v>300</v>
      </c>
      <c r="F863" s="3">
        <v>50800</v>
      </c>
      <c r="G863" s="4">
        <v>23975.5</v>
      </c>
    </row>
    <row r="864" spans="1:7" hidden="1" outlineLevel="1" x14ac:dyDescent="0.25">
      <c r="A864" s="38" t="s">
        <v>198</v>
      </c>
      <c r="B864" s="26" t="s">
        <v>488</v>
      </c>
      <c r="C864" s="26" t="s">
        <v>199</v>
      </c>
      <c r="D864" s="26"/>
      <c r="E864" s="26"/>
      <c r="F864" s="3">
        <f t="shared" ref="F864:G866" si="36">F865</f>
        <v>57009</v>
      </c>
      <c r="G864" s="4">
        <f t="shared" si="36"/>
        <v>57009</v>
      </c>
    </row>
    <row r="865" spans="1:7" ht="30" hidden="1" outlineLevel="1" x14ac:dyDescent="0.25">
      <c r="A865" s="38" t="s">
        <v>200</v>
      </c>
      <c r="B865" s="26" t="s">
        <v>488</v>
      </c>
      <c r="C865" s="26" t="s">
        <v>199</v>
      </c>
      <c r="D865" s="26" t="s">
        <v>201</v>
      </c>
      <c r="E865" s="26"/>
      <c r="F865" s="3">
        <f t="shared" si="36"/>
        <v>57009</v>
      </c>
      <c r="G865" s="4">
        <f t="shared" si="36"/>
        <v>57009</v>
      </c>
    </row>
    <row r="866" spans="1:7" ht="64.5" hidden="1" customHeight="1" outlineLevel="1" x14ac:dyDescent="0.25">
      <c r="A866" s="21" t="s">
        <v>202</v>
      </c>
      <c r="B866" s="26" t="s">
        <v>488</v>
      </c>
      <c r="C866" s="26" t="s">
        <v>199</v>
      </c>
      <c r="D866" s="19" t="s">
        <v>203</v>
      </c>
      <c r="E866" s="26"/>
      <c r="F866" s="3">
        <f t="shared" si="36"/>
        <v>57009</v>
      </c>
      <c r="G866" s="4">
        <f t="shared" si="36"/>
        <v>57009</v>
      </c>
    </row>
    <row r="867" spans="1:7" ht="66.75" hidden="1" customHeight="1" outlineLevel="1" x14ac:dyDescent="0.25">
      <c r="A867" s="22" t="s">
        <v>204</v>
      </c>
      <c r="B867" s="26" t="s">
        <v>488</v>
      </c>
      <c r="C867" s="26" t="s">
        <v>199</v>
      </c>
      <c r="D867" s="19" t="s">
        <v>205</v>
      </c>
      <c r="E867" s="26"/>
      <c r="F867" s="3">
        <f>F869+F871+F873+F874</f>
        <v>57009</v>
      </c>
      <c r="G867" s="3">
        <f>G869+G871+G873+G874</f>
        <v>57009</v>
      </c>
    </row>
    <row r="868" spans="1:7" ht="80.25" hidden="1" customHeight="1" outlineLevel="1" x14ac:dyDescent="0.25">
      <c r="A868" s="45" t="s">
        <v>537</v>
      </c>
      <c r="B868" s="26" t="s">
        <v>488</v>
      </c>
      <c r="C868" s="26" t="s">
        <v>199</v>
      </c>
      <c r="D868" s="19" t="s">
        <v>538</v>
      </c>
      <c r="E868" s="26"/>
      <c r="F868" s="3">
        <f>F869</f>
        <v>340</v>
      </c>
      <c r="G868" s="4">
        <f>G869</f>
        <v>340</v>
      </c>
    </row>
    <row r="869" spans="1:7" ht="30" hidden="1" outlineLevel="1" x14ac:dyDescent="0.25">
      <c r="A869" s="21" t="s">
        <v>296</v>
      </c>
      <c r="B869" s="26" t="s">
        <v>488</v>
      </c>
      <c r="C869" s="26" t="s">
        <v>199</v>
      </c>
      <c r="D869" s="19" t="s">
        <v>538</v>
      </c>
      <c r="E869" s="26" t="s">
        <v>52</v>
      </c>
      <c r="F869" s="3">
        <v>340</v>
      </c>
      <c r="G869" s="4">
        <v>340</v>
      </c>
    </row>
    <row r="870" spans="1:7" ht="90" hidden="1" outlineLevel="1" x14ac:dyDescent="0.25">
      <c r="A870" s="21" t="s">
        <v>581</v>
      </c>
      <c r="B870" s="26" t="s">
        <v>488</v>
      </c>
      <c r="C870" s="26" t="s">
        <v>199</v>
      </c>
      <c r="D870" s="19" t="s">
        <v>582</v>
      </c>
      <c r="E870" s="26"/>
      <c r="F870" s="3">
        <v>0</v>
      </c>
      <c r="G870" s="4">
        <v>0</v>
      </c>
    </row>
    <row r="871" spans="1:7" ht="30" hidden="1" outlineLevel="1" x14ac:dyDescent="0.25">
      <c r="A871" s="39" t="s">
        <v>393</v>
      </c>
      <c r="B871" s="26" t="s">
        <v>488</v>
      </c>
      <c r="C871" s="26" t="s">
        <v>199</v>
      </c>
      <c r="D871" s="19" t="s">
        <v>582</v>
      </c>
      <c r="E871" s="26" t="s">
        <v>451</v>
      </c>
      <c r="F871" s="3">
        <v>0</v>
      </c>
      <c r="G871" s="4">
        <v>0</v>
      </c>
    </row>
    <row r="872" spans="1:7" ht="60" hidden="1" outlineLevel="1" x14ac:dyDescent="0.25">
      <c r="A872" s="39" t="s">
        <v>539</v>
      </c>
      <c r="B872" s="26" t="s">
        <v>488</v>
      </c>
      <c r="C872" s="26" t="s">
        <v>199</v>
      </c>
      <c r="D872" s="19" t="s">
        <v>540</v>
      </c>
      <c r="E872" s="26"/>
      <c r="F872" s="3">
        <f>F873+F874</f>
        <v>56669</v>
      </c>
      <c r="G872" s="3">
        <f>G873+G874</f>
        <v>56669</v>
      </c>
    </row>
    <row r="873" spans="1:7" ht="30" hidden="1" outlineLevel="1" x14ac:dyDescent="0.25">
      <c r="A873" s="39" t="s">
        <v>393</v>
      </c>
      <c r="B873" s="26" t="s">
        <v>488</v>
      </c>
      <c r="C873" s="26" t="s">
        <v>199</v>
      </c>
      <c r="D873" s="19" t="s">
        <v>540</v>
      </c>
      <c r="E873" s="26" t="s">
        <v>451</v>
      </c>
      <c r="F873" s="3">
        <v>37962</v>
      </c>
      <c r="G873" s="4">
        <v>37962</v>
      </c>
    </row>
    <row r="874" spans="1:7" hidden="1" outlineLevel="1" x14ac:dyDescent="0.25">
      <c r="A874" s="34" t="s">
        <v>46</v>
      </c>
      <c r="B874" s="26" t="s">
        <v>488</v>
      </c>
      <c r="C874" s="26" t="s">
        <v>199</v>
      </c>
      <c r="D874" s="19" t="s">
        <v>540</v>
      </c>
      <c r="E874" s="26" t="s">
        <v>683</v>
      </c>
      <c r="F874" s="3">
        <v>18707</v>
      </c>
      <c r="G874" s="4">
        <v>18707</v>
      </c>
    </row>
    <row r="875" spans="1:7" ht="29.25" collapsed="1" x14ac:dyDescent="0.25">
      <c r="A875" s="68" t="s">
        <v>541</v>
      </c>
      <c r="B875" s="69" t="s">
        <v>542</v>
      </c>
      <c r="C875" s="63" t="s">
        <v>36</v>
      </c>
      <c r="D875" s="69"/>
      <c r="E875" s="70"/>
      <c r="F875" s="71">
        <f t="shared" ref="F875:G878" si="37">F876</f>
        <v>27596.1</v>
      </c>
      <c r="G875" s="71">
        <f t="shared" si="37"/>
        <v>27291.1</v>
      </c>
    </row>
    <row r="876" spans="1:7" hidden="1" outlineLevel="1" x14ac:dyDescent="0.25">
      <c r="A876" s="21" t="s">
        <v>7</v>
      </c>
      <c r="B876" s="19" t="s">
        <v>542</v>
      </c>
      <c r="C876" s="19" t="s">
        <v>8</v>
      </c>
      <c r="D876" s="19"/>
      <c r="E876" s="20"/>
      <c r="F876" s="3">
        <f t="shared" si="37"/>
        <v>27596.1</v>
      </c>
      <c r="G876" s="3">
        <f t="shared" si="37"/>
        <v>27291.1</v>
      </c>
    </row>
    <row r="877" spans="1:7" ht="45" hidden="1" outlineLevel="1" x14ac:dyDescent="0.25">
      <c r="A877" s="21" t="s">
        <v>543</v>
      </c>
      <c r="B877" s="19" t="s">
        <v>542</v>
      </c>
      <c r="C877" s="19" t="s">
        <v>247</v>
      </c>
      <c r="D877" s="19"/>
      <c r="E877" s="20"/>
      <c r="F877" s="3">
        <f t="shared" si="37"/>
        <v>27596.1</v>
      </c>
      <c r="G877" s="3">
        <f t="shared" si="37"/>
        <v>27291.1</v>
      </c>
    </row>
    <row r="878" spans="1:7" hidden="1" outlineLevel="1" x14ac:dyDescent="0.25">
      <c r="A878" s="21" t="s">
        <v>11</v>
      </c>
      <c r="B878" s="19" t="s">
        <v>542</v>
      </c>
      <c r="C878" s="19" t="s">
        <v>247</v>
      </c>
      <c r="D878" s="19" t="s">
        <v>12</v>
      </c>
      <c r="E878" s="20"/>
      <c r="F878" s="3">
        <f t="shared" si="37"/>
        <v>27596.1</v>
      </c>
      <c r="G878" s="3">
        <f t="shared" si="37"/>
        <v>27291.1</v>
      </c>
    </row>
    <row r="879" spans="1:7" ht="45" hidden="1" outlineLevel="1" x14ac:dyDescent="0.25">
      <c r="A879" s="22" t="s">
        <v>44</v>
      </c>
      <c r="B879" s="19" t="s">
        <v>542</v>
      </c>
      <c r="C879" s="19" t="s">
        <v>247</v>
      </c>
      <c r="D879" s="19" t="s">
        <v>45</v>
      </c>
      <c r="E879" s="64"/>
      <c r="F879" s="3">
        <f>F880+F881+F882</f>
        <v>27596.1</v>
      </c>
      <c r="G879" s="3">
        <f>G880+G881+G882</f>
        <v>27291.1</v>
      </c>
    </row>
    <row r="880" spans="1:7" ht="75" hidden="1" outlineLevel="1" x14ac:dyDescent="0.25">
      <c r="A880" s="21" t="s">
        <v>494</v>
      </c>
      <c r="B880" s="19" t="s">
        <v>542</v>
      </c>
      <c r="C880" s="19" t="s">
        <v>247</v>
      </c>
      <c r="D880" s="19" t="s">
        <v>45</v>
      </c>
      <c r="E880" s="20">
        <v>100</v>
      </c>
      <c r="F880" s="3">
        <v>25581.3</v>
      </c>
      <c r="G880" s="4">
        <v>25306.5</v>
      </c>
    </row>
    <row r="881" spans="1:7" ht="30" hidden="1" outlineLevel="1" x14ac:dyDescent="0.25">
      <c r="A881" s="21" t="s">
        <v>296</v>
      </c>
      <c r="B881" s="19" t="s">
        <v>542</v>
      </c>
      <c r="C881" s="19" t="s">
        <v>247</v>
      </c>
      <c r="D881" s="19" t="s">
        <v>45</v>
      </c>
      <c r="E881" s="20">
        <v>200</v>
      </c>
      <c r="F881" s="3">
        <v>1966.8</v>
      </c>
      <c r="G881" s="4">
        <v>1946.6</v>
      </c>
    </row>
    <row r="882" spans="1:7" hidden="1" outlineLevel="1" x14ac:dyDescent="0.25">
      <c r="A882" s="22" t="s">
        <v>46</v>
      </c>
      <c r="B882" s="19" t="s">
        <v>542</v>
      </c>
      <c r="C882" s="19" t="s">
        <v>247</v>
      </c>
      <c r="D882" s="19" t="s">
        <v>45</v>
      </c>
      <c r="E882" s="20">
        <v>800</v>
      </c>
      <c r="F882" s="3">
        <v>48</v>
      </c>
      <c r="G882" s="4">
        <v>38</v>
      </c>
    </row>
    <row r="883" spans="1:7" x14ac:dyDescent="0.25">
      <c r="A883" s="34"/>
      <c r="B883" s="26"/>
      <c r="C883" s="26"/>
      <c r="D883" s="19"/>
      <c r="E883" s="26"/>
    </row>
    <row r="884" spans="1:7" x14ac:dyDescent="0.25">
      <c r="A884" s="65" t="s">
        <v>544</v>
      </c>
      <c r="B884" s="18"/>
      <c r="C884" s="19"/>
      <c r="D884" s="18"/>
      <c r="E884" s="20"/>
      <c r="F884" s="5">
        <f>F875+F781+F713+F532+F487+F341+F324+F34+F9</f>
        <v>17403026.399999999</v>
      </c>
      <c r="G884" s="5">
        <f>G875+G781+G713+G532+G487+G341+G324+G34+G9</f>
        <v>16337956.899999999</v>
      </c>
    </row>
    <row r="886" spans="1:7" x14ac:dyDescent="0.25">
      <c r="C886" s="10" t="s">
        <v>40</v>
      </c>
      <c r="F886" s="4">
        <f>F36</f>
        <v>3489.8</v>
      </c>
      <c r="G886" s="4">
        <f>G36</f>
        <v>3430.6</v>
      </c>
    </row>
    <row r="887" spans="1:7" x14ac:dyDescent="0.25">
      <c r="C887" s="10" t="s">
        <v>10</v>
      </c>
      <c r="F887" s="4">
        <f>F11</f>
        <v>41075.800000000003</v>
      </c>
      <c r="G887" s="4">
        <f>G11</f>
        <v>40133</v>
      </c>
    </row>
    <row r="888" spans="1:7" x14ac:dyDescent="0.25">
      <c r="C888" s="10" t="s">
        <v>43</v>
      </c>
      <c r="F888" s="4">
        <f>F40</f>
        <v>346909.2</v>
      </c>
      <c r="G888" s="4">
        <f>G40</f>
        <v>344916.30000000005</v>
      </c>
    </row>
    <row r="889" spans="1:7" x14ac:dyDescent="0.25">
      <c r="C889" s="10" t="s">
        <v>56</v>
      </c>
      <c r="F889" s="4">
        <f>F58</f>
        <v>4.4000000000000004</v>
      </c>
      <c r="G889" s="4">
        <f>G58</f>
        <v>3.2</v>
      </c>
    </row>
    <row r="890" spans="1:7" x14ac:dyDescent="0.25">
      <c r="C890" s="10" t="s">
        <v>247</v>
      </c>
      <c r="F890" s="4">
        <f>F326+F877</f>
        <v>82664.2</v>
      </c>
      <c r="G890" s="4">
        <f>G326+G877</f>
        <v>82231</v>
      </c>
    </row>
    <row r="891" spans="1:7" hidden="1" x14ac:dyDescent="0.25">
      <c r="C891" s="10" t="s">
        <v>741</v>
      </c>
    </row>
    <row r="892" spans="1:7" x14ac:dyDescent="0.25">
      <c r="C892" s="10" t="s">
        <v>249</v>
      </c>
      <c r="F892" s="4">
        <f>F333</f>
        <v>30998.7</v>
      </c>
      <c r="G892" s="4">
        <f>G333</f>
        <v>0</v>
      </c>
    </row>
    <row r="893" spans="1:7" x14ac:dyDescent="0.25">
      <c r="C893" s="10" t="s">
        <v>26</v>
      </c>
      <c r="F893" s="4">
        <f>F25+F64+F337+F343+F489+F783</f>
        <v>316297</v>
      </c>
      <c r="G893" s="4">
        <f>G25+G64+G337+G343+G489+G783</f>
        <v>313554.79999999993</v>
      </c>
    </row>
    <row r="894" spans="1:7" x14ac:dyDescent="0.25">
      <c r="C894" s="10" t="s">
        <v>319</v>
      </c>
      <c r="F894" s="4">
        <f>F494</f>
        <v>159602.1</v>
      </c>
      <c r="G894" s="4">
        <f>G494</f>
        <v>158384.19999999998</v>
      </c>
    </row>
    <row r="895" spans="1:7" x14ac:dyDescent="0.25">
      <c r="C895" s="10" t="s">
        <v>255</v>
      </c>
      <c r="F895" s="4">
        <f>F349</f>
        <v>15757.8</v>
      </c>
      <c r="G895" s="4">
        <f>G349</f>
        <v>15111.8</v>
      </c>
    </row>
    <row r="896" spans="1:7" x14ac:dyDescent="0.25">
      <c r="C896" s="10" t="s">
        <v>64</v>
      </c>
      <c r="F896" s="4">
        <f>F83</f>
        <v>1125149.5999999999</v>
      </c>
      <c r="G896" s="4">
        <f>G83</f>
        <v>1100085.6000000001</v>
      </c>
    </row>
    <row r="897" spans="3:7" x14ac:dyDescent="0.25">
      <c r="C897" s="10" t="s">
        <v>76</v>
      </c>
      <c r="F897" s="4">
        <f>F99</f>
        <v>359709.6</v>
      </c>
      <c r="G897" s="4">
        <f>G99</f>
        <v>345248.4</v>
      </c>
    </row>
    <row r="898" spans="3:7" x14ac:dyDescent="0.25">
      <c r="C898" s="66" t="s">
        <v>93</v>
      </c>
      <c r="F898" s="4">
        <f t="shared" ref="F898:G898" si="38">F120+F357+F526</f>
        <v>1557154.2</v>
      </c>
      <c r="G898" s="4">
        <f t="shared" si="38"/>
        <v>1130478.2</v>
      </c>
    </row>
    <row r="899" spans="3:7" x14ac:dyDescent="0.25">
      <c r="C899" s="10" t="s">
        <v>106</v>
      </c>
      <c r="F899" s="4">
        <f>F143</f>
        <v>1287161</v>
      </c>
      <c r="G899" s="4">
        <f>G143</f>
        <v>1059872.9000000001</v>
      </c>
    </row>
    <row r="900" spans="3:7" x14ac:dyDescent="0.25">
      <c r="C900" s="10" t="s">
        <v>137</v>
      </c>
      <c r="F900" s="4">
        <f>F173+F379+F807</f>
        <v>402693.1</v>
      </c>
      <c r="G900" s="4">
        <f>G173+G379+G807</f>
        <v>294850.8</v>
      </c>
    </row>
    <row r="901" spans="3:7" x14ac:dyDescent="0.25">
      <c r="C901" s="10" t="s">
        <v>145</v>
      </c>
      <c r="F901" s="4">
        <f>F179+F396</f>
        <v>5032629</v>
      </c>
      <c r="G901" s="4">
        <f>G179+G396</f>
        <v>4866283.5</v>
      </c>
    </row>
    <row r="902" spans="3:7" x14ac:dyDescent="0.25">
      <c r="C902" s="10" t="s">
        <v>156</v>
      </c>
      <c r="F902" s="4">
        <f>F210+F427+F715</f>
        <v>800911.4</v>
      </c>
      <c r="G902" s="4">
        <f>G210+G427+G715</f>
        <v>784724.70000000007</v>
      </c>
    </row>
    <row r="903" spans="3:7" x14ac:dyDescent="0.25">
      <c r="C903" s="10" t="s">
        <v>163</v>
      </c>
      <c r="F903" s="4">
        <f>F232+F469+F843</f>
        <v>189862.09999999998</v>
      </c>
      <c r="G903" s="4">
        <f>G232+G469+G843</f>
        <v>187512.49999999997</v>
      </c>
    </row>
    <row r="904" spans="3:7" x14ac:dyDescent="0.25">
      <c r="C904" s="10" t="s">
        <v>575</v>
      </c>
      <c r="F904" s="4">
        <f>F479</f>
        <v>29426.9</v>
      </c>
      <c r="G904" s="4">
        <f>G479</f>
        <v>29426.9</v>
      </c>
    </row>
    <row r="905" spans="3:7" x14ac:dyDescent="0.25">
      <c r="C905" s="10" t="s">
        <v>350</v>
      </c>
      <c r="F905" s="4">
        <f>F534</f>
        <v>1687321.9000000001</v>
      </c>
      <c r="G905" s="4">
        <f>G534</f>
        <v>1686585.7</v>
      </c>
    </row>
    <row r="906" spans="3:7" x14ac:dyDescent="0.25">
      <c r="C906" s="10" t="s">
        <v>372</v>
      </c>
      <c r="F906" s="4">
        <f>F561</f>
        <v>2352290.0000000005</v>
      </c>
      <c r="G906" s="4">
        <f>G561</f>
        <v>2351371.9000000004</v>
      </c>
    </row>
    <row r="907" spans="3:7" x14ac:dyDescent="0.25">
      <c r="C907" s="10" t="s">
        <v>402</v>
      </c>
      <c r="F907" s="4">
        <f>F620+F725</f>
        <v>342526.6</v>
      </c>
      <c r="G907" s="4">
        <f>G620+G725</f>
        <v>342277.30000000005</v>
      </c>
    </row>
    <row r="908" spans="3:7" x14ac:dyDescent="0.25">
      <c r="C908" s="10" t="s">
        <v>172</v>
      </c>
      <c r="F908" s="4">
        <f>F240</f>
        <v>24576.799999999999</v>
      </c>
      <c r="G908" s="4">
        <f>G240</f>
        <v>24576.799999999999</v>
      </c>
    </row>
    <row r="909" spans="3:7" x14ac:dyDescent="0.25">
      <c r="C909" s="10" t="s">
        <v>408</v>
      </c>
      <c r="F909" s="4">
        <f>F637</f>
        <v>168820.5</v>
      </c>
      <c r="G909" s="4">
        <f>G637</f>
        <v>168161.2</v>
      </c>
    </row>
    <row r="910" spans="3:7" x14ac:dyDescent="0.25">
      <c r="C910" s="10" t="s">
        <v>455</v>
      </c>
      <c r="F910" s="4">
        <f t="shared" ref="F910:G910" si="39">F735</f>
        <v>330140.79999999999</v>
      </c>
      <c r="G910" s="4">
        <f t="shared" si="39"/>
        <v>330001.29999999993</v>
      </c>
    </row>
    <row r="911" spans="3:7" x14ac:dyDescent="0.25">
      <c r="C911" s="10" t="s">
        <v>472</v>
      </c>
      <c r="F911" s="4">
        <f t="shared" ref="F911:G911" si="40">F763</f>
        <v>73113.7</v>
      </c>
      <c r="G911" s="4">
        <f t="shared" si="40"/>
        <v>73113.7</v>
      </c>
    </row>
    <row r="912" spans="3:7" x14ac:dyDescent="0.25">
      <c r="C912" s="10">
        <v>1001</v>
      </c>
      <c r="F912" s="4">
        <f t="shared" ref="F912:G912" si="41">F253</f>
        <v>11106.5</v>
      </c>
      <c r="G912" s="4">
        <f t="shared" si="41"/>
        <v>11106.5</v>
      </c>
    </row>
    <row r="913" spans="3:7" x14ac:dyDescent="0.25">
      <c r="C913" s="10">
        <v>1003</v>
      </c>
      <c r="F913" s="4">
        <f>F30+F257+F850</f>
        <v>64514.2</v>
      </c>
      <c r="G913" s="4">
        <f>G30+G257+G850</f>
        <v>37610.6</v>
      </c>
    </row>
    <row r="914" spans="3:7" x14ac:dyDescent="0.25">
      <c r="C914" s="10">
        <v>1004</v>
      </c>
      <c r="F914" s="4">
        <f>F271+F687+F864</f>
        <v>257390.29999999996</v>
      </c>
      <c r="G914" s="4">
        <f>G271+G687+G864</f>
        <v>256891</v>
      </c>
    </row>
    <row r="915" spans="3:7" x14ac:dyDescent="0.25">
      <c r="C915" s="10">
        <v>1101</v>
      </c>
      <c r="F915" s="4">
        <f t="shared" ref="F915:G915" si="42">F278</f>
        <v>41842.300000000003</v>
      </c>
      <c r="G915" s="4">
        <f t="shared" si="42"/>
        <v>41842.300000000003</v>
      </c>
    </row>
    <row r="916" spans="3:7" x14ac:dyDescent="0.25">
      <c r="C916" s="10">
        <v>1102</v>
      </c>
      <c r="F916" s="4">
        <f t="shared" ref="F916:G916" si="43">F285</f>
        <v>28550.199999999997</v>
      </c>
      <c r="G916" s="4">
        <f t="shared" si="43"/>
        <v>28550</v>
      </c>
    </row>
    <row r="917" spans="3:7" x14ac:dyDescent="0.25">
      <c r="C917" s="10" t="s">
        <v>596</v>
      </c>
      <c r="F917" s="4">
        <f>F309+F707</f>
        <v>145068.29999999999</v>
      </c>
      <c r="G917" s="4">
        <f>G309+G707</f>
        <v>144968.29999999999</v>
      </c>
    </row>
    <row r="918" spans="3:7" x14ac:dyDescent="0.25">
      <c r="C918" s="10">
        <v>1201</v>
      </c>
      <c r="F918" s="4">
        <f t="shared" ref="F918:G918" si="44">F315</f>
        <v>32076.7</v>
      </c>
      <c r="G918" s="4">
        <f t="shared" si="44"/>
        <v>32018.6</v>
      </c>
    </row>
    <row r="919" spans="3:7" x14ac:dyDescent="0.25">
      <c r="C919" s="10">
        <v>1301</v>
      </c>
      <c r="F919" s="4">
        <f t="shared" ref="F919:G919" si="45">F320</f>
        <v>62191.7</v>
      </c>
      <c r="G919" s="4">
        <f t="shared" si="45"/>
        <v>52633.3</v>
      </c>
    </row>
    <row r="920" spans="3:7" x14ac:dyDescent="0.25">
      <c r="F920" s="4">
        <f t="shared" ref="F920:G920" si="46">SUM(F886:F919)</f>
        <v>17403026.400000002</v>
      </c>
      <c r="G920" s="4">
        <f t="shared" si="46"/>
        <v>16337956.900000002</v>
      </c>
    </row>
    <row r="921" spans="3:7" x14ac:dyDescent="0.25">
      <c r="F921" s="4">
        <f t="shared" ref="F921:G921" si="47">F884-F920</f>
        <v>0</v>
      </c>
      <c r="G921" s="4">
        <f t="shared" si="47"/>
        <v>0</v>
      </c>
    </row>
  </sheetData>
  <autoFilter ref="A6:G882" xr:uid="{00000000-0001-0000-0000-000000000000}"/>
  <customSheetViews>
    <customSheetView guid="{FEE88F9E-927F-4DFB-AB07-747C4FF732D7}" scale="80" showPageBreaks="1" showAutoFilter="1">
      <pane xSplit="1" ySplit="13" topLeftCell="D881" activePane="bottomRight" state="frozen"/>
      <selection pane="bottomRight" activeCell="T11" sqref="T11"/>
      <pageMargins left="0.70866141732283472" right="0.11811023622047245" top="0.15748031496062992" bottom="0.15748031496062992" header="0.31496062992125984" footer="0.31496062992125984"/>
      <pageSetup paperSize="9" scale="75" fitToHeight="0" orientation="portrait" r:id="rId1"/>
      <autoFilter ref="E2:E926" xr:uid="{ACA442F3-4CA1-4E24-A8F1-30D8B12CF49B}"/>
    </customSheetView>
    <customSheetView guid="{B4CC2556-FAFE-4628-8FA2-94019AB50AE6}" scale="70" showPageBreaks="1" fitToPage="1" showAutoFilter="1">
      <selection activeCell="J12" sqref="J12"/>
      <pageMargins left="0.70866141732283472" right="0.70866141732283472" top="0.74803149606299213" bottom="0.74803149606299213" header="0.31496062992125984" footer="0.31496062992125984"/>
      <pageSetup paperSize="9" scale="21" fitToHeight="0" orientation="portrait" r:id="rId2"/>
      <autoFilter ref="E2:E887" xr:uid="{D8DF2A02-3D98-4D1B-9D5A-530D2494849B}"/>
    </customSheetView>
    <customSheetView guid="{09ACB207-1905-4A90-ACFE-029D5B22B687}" scale="80" showPageBreaks="1">
      <pane xSplit="1" ySplit="7" topLeftCell="B8" activePane="bottomRight" state="frozen"/>
      <selection pane="bottomRight" activeCell="U304" sqref="U304"/>
      <pageMargins left="0.51181102362204722" right="0.11811023622047245" top="0.74803149606299213" bottom="0.74803149606299213" header="0.31496062992125984" footer="0.31496062992125984"/>
      <pageSetup paperSize="9" scale="75" fitToHeight="0" orientation="portrait" r:id="rId3"/>
    </customSheetView>
    <customSheetView guid="{007F5E36-0018-4E7B-90C6-1834EA67B89E}" scale="70" showPageBreaks="1" hiddenRows="1" topLeftCell="A12">
      <pane ySplit="1" topLeftCell="A329" activePane="bottomLeft" state="frozen"/>
      <selection pane="bottomLeft" activeCell="W330" sqref="W330"/>
      <pageMargins left="0.70866141732283472" right="0.70866141732283472" top="0.74803149606299213" bottom="0.74803149606299213" header="0.31496062992125984" footer="0.31496062992125984"/>
      <pageSetup paperSize="9" scale="75" fitToHeight="0" orientation="portrait" r:id="rId4"/>
    </customSheetView>
    <customSheetView guid="{339A0E6F-F860-4FA7-BAF7-2EFDA9EFAD29}" scale="70" fitToPage="1" showAutoFilter="1" topLeftCell="A6">
      <pane xSplit="6" ySplit="9" topLeftCell="G15" activePane="bottomRight" state="frozen"/>
      <selection pane="bottomRight" activeCell="G15" sqref="G15"/>
      <pageMargins left="0.70866141732283472" right="0.70866141732283472" top="0.74803149606299213" bottom="0.74803149606299213" header="0.31496062992125984" footer="0.31496062992125984"/>
      <pageSetup paperSize="9" scale="21" fitToHeight="0" orientation="portrait" r:id="rId5"/>
      <autoFilter ref="E1:E1158" xr:uid="{5868866D-6166-4DCB-9BBA-9F47AA32FAF2}"/>
    </customSheetView>
    <customSheetView guid="{C65FD65C-8AF4-4A90-BD67-01C04FB0A272}" scale="90" fitToPage="1" showAutoFilter="1">
      <pane xSplit="5" ySplit="6" topLeftCell="F418" activePane="bottomRight" state="frozen"/>
      <selection pane="bottomRight" activeCell="A428" sqref="A428"/>
      <pageMargins left="0.70866141732283472" right="0.70866141732283472" top="0.74803149606299213" bottom="0.74803149606299213" header="0.31496062992125984" footer="0.31496062992125984"/>
      <pageSetup paperSize="9" scale="22" fitToHeight="0" orientation="portrait" r:id="rId6"/>
      <autoFilter ref="E1:E1154" xr:uid="{1F1F2C89-1805-4809-8438-9BD0BEEB86C6}"/>
    </customSheetView>
    <customSheetView guid="{133F7F8F-B622-43CE-964A-F484AE235522}" scale="90" hiddenRows="1">
      <pane xSplit="5" ySplit="3" topLeftCell="F297" activePane="bottomRight" state="frozen"/>
      <selection pane="bottomRight" activeCell="A304" sqref="A304"/>
      <pageMargins left="0.70866141732283472" right="0.70866141732283472" top="0.74803149606299213" bottom="0.74803149606299213" header="0.31496062992125984" footer="0.31496062992125984"/>
      <pageSetup paperSize="9" scale="75" fitToHeight="0" orientation="portrait" r:id="rId7"/>
    </customSheetView>
    <customSheetView guid="{5E7189BD-33B6-4265-AD7B-2DAE447F41AE}" scale="80" showAutoFilter="1">
      <pane xSplit="5" ySplit="6" topLeftCell="F256" activePane="bottomRight" state="frozen"/>
      <selection pane="bottomRight" activeCell="D264" sqref="D264"/>
      <pageMargins left="0.70866141732283472" right="0.70866141732283472" top="0.74803149606299213" bottom="0.74803149606299213" header="0.31496062992125984" footer="0.31496062992125984"/>
      <pageSetup paperSize="9" scale="75" fitToHeight="0" orientation="portrait" r:id="rId8"/>
      <autoFilter ref="C3:C1198" xr:uid="{62927E34-92CC-4C08-9E23-6FA154A92DBA}"/>
    </customSheetView>
    <customSheetView guid="{7457847A-7F24-44A5-AD47-F2B24E242971}" scale="80" showAutoFilter="1">
      <pane xSplit="5" ySplit="14" topLeftCell="F495" activePane="bottomRight" state="frozen"/>
      <selection pane="bottomRight" activeCell="A498" sqref="A498"/>
      <pageMargins left="0.51181102362204722" right="0.11811023622047245" top="0.74803149606299213" bottom="0.74803149606299213" header="0.31496062992125984" footer="0.31496062992125984"/>
      <pageSetup paperSize="9" scale="75" fitToHeight="0" orientation="portrait" r:id="rId9"/>
      <autoFilter ref="C1:C1139" xr:uid="{C043E745-96C7-40A1-9C1A-306B58AD93A7}"/>
    </customSheetView>
    <customSheetView guid="{95F27D9A-C382-420E-A6A3-A67985429835}" scale="80" showPageBreaks="1" showAutoFilter="1" topLeftCell="A10">
      <pane xSplit="5" ySplit="5" topLeftCell="F645" activePane="bottomRight" state="frozen"/>
      <selection pane="bottomRight" activeCell="M659" sqref="M659"/>
      <pageMargins left="0.70866141732283472" right="0.70866141732283472" top="0.74803149606299213" bottom="0.74803149606299213" header="0.31496062992125984" footer="0.31496062992125984"/>
      <pageSetup paperSize="9" scale="75" fitToHeight="0" orientation="portrait" r:id="rId10"/>
      <autoFilter ref="C11:C1158" xr:uid="{926A6FDA-6747-46D9-BF9D-6EC3D2F98158}"/>
    </customSheetView>
    <customSheetView guid="{490A28B9-F8BB-49CA-9309-369EBCAF81BD}" scale="64" showPageBreaks="1">
      <pane xSplit="5" ySplit="6" topLeftCell="F859" activePane="bottomRight" state="frozen"/>
      <selection pane="bottomRight" activeCell="S560" sqref="S560"/>
      <pageMargins left="0.70866141732283472" right="0.70866141732283472" top="0.74803149606299213" bottom="0.74803149606299213" header="0.31496062992125984" footer="0.31496062992125984"/>
      <pageSetup paperSize="9" scale="75" fitToHeight="0" orientation="portrait" r:id="rId11"/>
    </customSheetView>
    <customSheetView guid="{30015BC6-6BE2-4BF8-BF7A-DDEE89F7531B}" scale="73" showAutoFilter="1">
      <pane xSplit="4" ySplit="6" topLeftCell="E864" activePane="bottomRight" state="frozen"/>
      <selection pane="bottomRight" activeCell="U875" sqref="U875"/>
      <pageMargins left="0.51181102362204722" right="0.11811023622047245" top="0.74803149606299213" bottom="0.74803149606299213" header="0.31496062992125984" footer="0.31496062992125984"/>
      <pageSetup paperSize="9" scale="75" fitToHeight="0" orientation="portrait" r:id="rId12"/>
      <autoFilter ref="C2:C908" xr:uid="{3011EA49-C387-48A8-9365-F2E8BF53D525}"/>
    </customSheetView>
    <customSheetView guid="{119F1C79-FA6E-4B7C-AAB8-42632B8B6F46}" scale="75" showPageBreaks="1" showAutoFilter="1">
      <pane xSplit="5" ySplit="6" topLeftCell="F363" activePane="bottomRight" state="frozen"/>
      <selection pane="bottomRight" activeCell="S365" sqref="S365"/>
      <pageMargins left="0.70866141732283472" right="0.70866141732283472" top="0.74803149606299213" bottom="0.74803149606299213" header="0.31496062992125984" footer="0.31496062992125984"/>
      <pageSetup paperSize="9" scale="75" fitToHeight="0" orientation="portrait" r:id="rId13"/>
      <autoFilter ref="C2:C923" xr:uid="{23D75140-9D77-4024-A892-FAE14917A333}"/>
    </customSheetView>
    <customSheetView guid="{94F4AD0F-A2F0-4D84-87C3-A66D869D0BB7}" scale="73" showPageBreaks="1" showAutoFilter="1">
      <pane xSplit="4" ySplit="6" topLeftCell="E658" activePane="bottomRight" state="frozen"/>
      <selection pane="bottomRight" activeCell="G668" sqref="G668:G669"/>
      <pageMargins left="0.51181102362204722" right="0.11811023622047245" top="0.74803149606299213" bottom="0.74803149606299213" header="0.31496062992125984" footer="0.31496062992125984"/>
      <pageSetup paperSize="9" scale="75" fitToHeight="0" orientation="portrait" r:id="rId14"/>
      <autoFilter ref="C2:C930" xr:uid="{F9EC942E-4DAE-458F-BA96-EF9550CE4CF9}"/>
    </customSheetView>
    <customSheetView guid="{AD166C13-D03E-417A-BEE0-05BCD70AFE9B}" scale="70" showPageBreaks="1">
      <pane xSplit="5" ySplit="6" topLeftCell="F911" activePane="bottomRight" state="frozen"/>
      <selection pane="bottomRight" activeCell="W939" sqref="W939"/>
      <pageMargins left="0.51181102362204722" right="0.11811023622047245" top="0.74803149606299213" bottom="0.74803149606299213" header="0.31496062992125984" footer="0.31496062992125984"/>
      <pageSetup paperSize="9" scale="75" fitToHeight="0" orientation="portrait" r:id="rId15"/>
    </customSheetView>
  </customSheetViews>
  <mergeCells count="8">
    <mergeCell ref="F1:G1"/>
    <mergeCell ref="F7:F8"/>
    <mergeCell ref="G7:G8"/>
    <mergeCell ref="A7:A8"/>
    <mergeCell ref="E7:E8"/>
    <mergeCell ref="D7:D8"/>
    <mergeCell ref="C7:C8"/>
    <mergeCell ref="B7:B8"/>
  </mergeCells>
  <phoneticPr fontId="11" type="noConversion"/>
  <pageMargins left="0.70866141732283472" right="0.11811023622047245" top="0.35433070866141736" bottom="0.35433070866141736" header="0.31496062992125984" footer="0.31496062992125984"/>
  <pageSetup paperSize="9" scale="80" fitToHeight="0" orientation="portrait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</vt:lpstr>
      <vt:lpstr>Ведомственная!Заголовки_для_печати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Захаревич Елена</cp:lastModifiedBy>
  <cp:lastPrinted>2024-04-19T06:09:42Z</cp:lastPrinted>
  <dcterms:created xsi:type="dcterms:W3CDTF">2022-10-13T08:05:45Z</dcterms:created>
  <dcterms:modified xsi:type="dcterms:W3CDTF">2024-04-19T06:21:10Z</dcterms:modified>
</cp:coreProperties>
</file>