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5730" windowWidth="19065" windowHeight="6330"/>
  </bookViews>
  <sheets>
    <sheet name="на 01.01.2024" sheetId="4" r:id="rId1"/>
  </sheets>
  <definedNames>
    <definedName name="_xlnm._FilterDatabase" localSheetId="0" hidden="1">'на 01.01.2024'!$A$4:$AM$97</definedName>
    <definedName name="_xlnm.Print_Area" localSheetId="0">'на 01.01.2024'!$A$1:$AM$97</definedName>
  </definedNames>
  <calcPr calcId="145621"/>
</workbook>
</file>

<file path=xl/calcChain.xml><?xml version="1.0" encoding="utf-8"?>
<calcChain xmlns="http://schemas.openxmlformats.org/spreadsheetml/2006/main">
  <c r="AL10" i="4" l="1"/>
  <c r="AK10" i="4"/>
  <c r="AJ10" i="4"/>
  <c r="AI10" i="4"/>
  <c r="AH10" i="4"/>
  <c r="AE10" i="4"/>
  <c r="AD10" i="4"/>
  <c r="AC10" i="4"/>
  <c r="AB10" i="4"/>
  <c r="AA10" i="4"/>
  <c r="X10" i="4"/>
  <c r="W10" i="4"/>
  <c r="V10" i="4"/>
  <c r="U10" i="4"/>
  <c r="T10" i="4"/>
  <c r="R10" i="4"/>
  <c r="Q10" i="4"/>
  <c r="P10" i="4"/>
  <c r="O10" i="4"/>
  <c r="N10" i="4"/>
  <c r="O17" i="4" l="1"/>
  <c r="AE9" i="4" l="1"/>
  <c r="AD9" i="4"/>
  <c r="AC9" i="4"/>
  <c r="AB9" i="4"/>
  <c r="AA9" i="4"/>
  <c r="X9" i="4"/>
  <c r="W9" i="4"/>
  <c r="V9" i="4"/>
  <c r="U9" i="4"/>
  <c r="T9" i="4"/>
  <c r="R9" i="4"/>
  <c r="P9" i="4"/>
  <c r="N9" i="4"/>
  <c r="Z46" i="4"/>
  <c r="Z9" i="4" l="1"/>
  <c r="Z10" i="4" l="1"/>
  <c r="M10" i="4"/>
  <c r="AG10" i="4"/>
  <c r="AG32" i="4" l="1"/>
  <c r="AG31" i="4"/>
  <c r="Z32" i="4"/>
  <c r="Z31" i="4"/>
  <c r="AL30" i="4"/>
  <c r="AK30" i="4"/>
  <c r="AJ30" i="4"/>
  <c r="AI30" i="4"/>
  <c r="AH30" i="4"/>
  <c r="AE30" i="4"/>
  <c r="AD30" i="4"/>
  <c r="AC30" i="4"/>
  <c r="AB30" i="4"/>
  <c r="AA30" i="4"/>
  <c r="X30" i="4"/>
  <c r="W30" i="4"/>
  <c r="V30" i="4"/>
  <c r="U30" i="4"/>
  <c r="T30" i="4"/>
  <c r="S31" i="4"/>
  <c r="S32" i="4"/>
  <c r="O30" i="4"/>
  <c r="P30" i="4"/>
  <c r="Q30" i="4"/>
  <c r="R30" i="4"/>
  <c r="N30" i="4"/>
  <c r="M31" i="4"/>
  <c r="M32" i="4"/>
  <c r="AM32" i="4" l="1"/>
  <c r="Y31" i="4"/>
  <c r="Y32" i="4"/>
  <c r="AM31" i="4"/>
  <c r="S66" i="4"/>
  <c r="AG42" i="4"/>
  <c r="Z42" i="4"/>
  <c r="S42" i="4"/>
  <c r="O40" i="4"/>
  <c r="M18" i="4" l="1"/>
  <c r="AG30" i="4" l="1"/>
  <c r="Z30" i="4"/>
  <c r="S30" i="4"/>
  <c r="M30" i="4"/>
  <c r="AG78" i="4"/>
  <c r="AM30" i="4" l="1"/>
  <c r="AG24" i="4" l="1"/>
  <c r="R33" i="4" l="1"/>
  <c r="AL54" i="4" l="1"/>
  <c r="AK54" i="4"/>
  <c r="AJ54" i="4"/>
  <c r="AI54" i="4"/>
  <c r="AH54" i="4"/>
  <c r="AG56" i="4"/>
  <c r="AG55" i="4"/>
  <c r="AE54" i="4"/>
  <c r="AD54" i="4"/>
  <c r="AC54" i="4"/>
  <c r="AB54" i="4"/>
  <c r="AA54" i="4"/>
  <c r="Z56" i="4"/>
  <c r="Z55" i="4"/>
  <c r="S56" i="4"/>
  <c r="S55" i="4"/>
  <c r="S53" i="4"/>
  <c r="X54" i="4"/>
  <c r="W54" i="4"/>
  <c r="V54" i="4"/>
  <c r="U54" i="4"/>
  <c r="T54" i="4"/>
  <c r="AG54" i="4" l="1"/>
  <c r="S54" i="4"/>
  <c r="Z54" i="4"/>
  <c r="O54" i="4" l="1"/>
  <c r="P54" i="4"/>
  <c r="Q54" i="4"/>
  <c r="R54" i="4"/>
  <c r="N54" i="4"/>
  <c r="M56" i="4"/>
  <c r="M55" i="4"/>
  <c r="M89" i="4"/>
  <c r="AG80" i="4"/>
  <c r="M72" i="4"/>
  <c r="AG61" i="4"/>
  <c r="Z61" i="4"/>
  <c r="AG29" i="4"/>
  <c r="M29" i="4"/>
  <c r="Z29" i="4"/>
  <c r="S29" i="4"/>
  <c r="M34" i="4"/>
  <c r="M35" i="4"/>
  <c r="N33" i="4"/>
  <c r="O33" i="4"/>
  <c r="P33" i="4"/>
  <c r="Q33" i="4"/>
  <c r="T33" i="4"/>
  <c r="U33" i="4"/>
  <c r="V33" i="4"/>
  <c r="W33" i="4"/>
  <c r="X33" i="4"/>
  <c r="AA33" i="4"/>
  <c r="AB33" i="4"/>
  <c r="AC33" i="4"/>
  <c r="AD33" i="4"/>
  <c r="AE33" i="4"/>
  <c r="AH33" i="4"/>
  <c r="AI33" i="4"/>
  <c r="AJ33" i="4"/>
  <c r="AK33" i="4"/>
  <c r="AL33" i="4"/>
  <c r="Q48" i="4"/>
  <c r="Q9" i="4" s="1"/>
  <c r="O48" i="4"/>
  <c r="O9" i="4" s="1"/>
  <c r="AG62" i="4"/>
  <c r="AD8" i="4"/>
  <c r="AB8" i="4"/>
  <c r="AG39" i="4"/>
  <c r="Z39" i="4"/>
  <c r="S39" i="4"/>
  <c r="M39" i="4"/>
  <c r="AG38" i="4"/>
  <c r="Z38" i="4"/>
  <c r="S38" i="4"/>
  <c r="M38" i="4"/>
  <c r="AG81" i="4"/>
  <c r="Z81" i="4"/>
  <c r="M57" i="4"/>
  <c r="M42" i="4"/>
  <c r="AF42" i="4" s="1"/>
  <c r="AG35" i="4"/>
  <c r="Z35" i="4"/>
  <c r="Z36" i="4"/>
  <c r="S35" i="4"/>
  <c r="S61" i="4"/>
  <c r="M61" i="4"/>
  <c r="M16" i="4"/>
  <c r="AG15" i="4"/>
  <c r="Z15" i="4"/>
  <c r="S15" i="4"/>
  <c r="M15" i="4"/>
  <c r="AG14" i="4"/>
  <c r="Z14" i="4"/>
  <c r="S14" i="4"/>
  <c r="M14" i="4"/>
  <c r="AG13" i="4"/>
  <c r="Z13" i="4"/>
  <c r="S13" i="4"/>
  <c r="M13" i="4"/>
  <c r="AG88" i="4"/>
  <c r="AG60" i="4"/>
  <c r="Z60" i="4"/>
  <c r="S60" i="4"/>
  <c r="M60" i="4"/>
  <c r="AG59" i="4"/>
  <c r="Z59" i="4"/>
  <c r="S59" i="4"/>
  <c r="M59" i="4"/>
  <c r="T23" i="4"/>
  <c r="AA23" i="4"/>
  <c r="AH23" i="4"/>
  <c r="S20" i="4"/>
  <c r="AG20" i="4"/>
  <c r="Z20" i="4"/>
  <c r="AI48" i="4"/>
  <c r="AI9" i="4" s="1"/>
  <c r="AJ48" i="4"/>
  <c r="AJ9" i="4" s="1"/>
  <c r="AK48" i="4"/>
  <c r="AK9" i="4" s="1"/>
  <c r="AL48" i="4"/>
  <c r="AL9" i="4" s="1"/>
  <c r="AH48" i="4"/>
  <c r="AH9" i="4" s="1"/>
  <c r="M20" i="4"/>
  <c r="Y20" i="4" s="1"/>
  <c r="AG66" i="4"/>
  <c r="Z66" i="4"/>
  <c r="M66" i="4"/>
  <c r="Y66" i="4" s="1"/>
  <c r="AG91" i="4"/>
  <c r="Z88" i="4"/>
  <c r="S88" i="4"/>
  <c r="M77" i="4"/>
  <c r="Z12" i="4"/>
  <c r="S49" i="4"/>
  <c r="Z49" i="4"/>
  <c r="AG49" i="4"/>
  <c r="S50" i="4"/>
  <c r="Z50" i="4"/>
  <c r="AG50" i="4"/>
  <c r="M50" i="4"/>
  <c r="M49" i="4"/>
  <c r="S71" i="4"/>
  <c r="M71" i="4"/>
  <c r="Z71" i="4"/>
  <c r="AG71" i="4"/>
  <c r="Z91" i="4"/>
  <c r="AG58" i="4"/>
  <c r="Z58" i="4"/>
  <c r="S58" i="4"/>
  <c r="M58" i="4"/>
  <c r="Z45" i="4"/>
  <c r="Z44" i="4"/>
  <c r="AG45" i="4"/>
  <c r="AG44" i="4"/>
  <c r="AG70" i="4"/>
  <c r="Z70" i="4"/>
  <c r="S70" i="4"/>
  <c r="M70" i="4"/>
  <c r="AG69" i="4"/>
  <c r="Z69" i="4"/>
  <c r="S69" i="4"/>
  <c r="S68" i="4"/>
  <c r="M69" i="4"/>
  <c r="N43" i="4"/>
  <c r="O43" i="4"/>
  <c r="P43" i="4"/>
  <c r="Q43" i="4"/>
  <c r="R43" i="4"/>
  <c r="T43" i="4"/>
  <c r="U43" i="4"/>
  <c r="V43" i="4"/>
  <c r="W43" i="4"/>
  <c r="X43" i="4"/>
  <c r="AA43" i="4"/>
  <c r="AB43" i="4"/>
  <c r="AC43" i="4"/>
  <c r="AD43" i="4"/>
  <c r="AE43" i="4"/>
  <c r="AH43" i="4"/>
  <c r="AI43" i="4"/>
  <c r="AJ43" i="4"/>
  <c r="AK43" i="4"/>
  <c r="AL43" i="4"/>
  <c r="S81" i="4"/>
  <c r="M81" i="4"/>
  <c r="Z80" i="4"/>
  <c r="S80" i="4"/>
  <c r="M80" i="4"/>
  <c r="S45" i="4"/>
  <c r="S44" i="4"/>
  <c r="M45" i="4"/>
  <c r="M44" i="4"/>
  <c r="Z97" i="4"/>
  <c r="M97" i="4"/>
  <c r="M95" i="4"/>
  <c r="S94" i="4"/>
  <c r="M88" i="4"/>
  <c r="M65" i="4"/>
  <c r="S27" i="4"/>
  <c r="M26" i="4"/>
  <c r="S24" i="4"/>
  <c r="M24" i="4"/>
  <c r="AM24" i="4" s="1"/>
  <c r="Z21" i="4"/>
  <c r="S19" i="4"/>
  <c r="Q17" i="4"/>
  <c r="S12" i="4"/>
  <c r="Z87" i="4"/>
  <c r="M47" i="4"/>
  <c r="S47" i="4"/>
  <c r="Z24" i="4"/>
  <c r="AG51" i="4"/>
  <c r="AG27" i="4"/>
  <c r="Z27" i="4"/>
  <c r="S26" i="4"/>
  <c r="AG25" i="4"/>
  <c r="Z25" i="4"/>
  <c r="Z22" i="4"/>
  <c r="S22" i="4"/>
  <c r="AG21" i="4"/>
  <c r="S21" i="4"/>
  <c r="AG19" i="4"/>
  <c r="Z19" i="4"/>
  <c r="AG18" i="4"/>
  <c r="Z18" i="4"/>
  <c r="S18" i="4"/>
  <c r="U17" i="4"/>
  <c r="P17" i="4"/>
  <c r="AG11" i="4"/>
  <c r="S11" i="4"/>
  <c r="M11" i="4"/>
  <c r="S25" i="4"/>
  <c r="N23" i="4"/>
  <c r="Z11" i="4"/>
  <c r="M76" i="4"/>
  <c r="AG53" i="4"/>
  <c r="Z53" i="4"/>
  <c r="M53" i="4"/>
  <c r="Y53" i="4" s="1"/>
  <c r="N40" i="4"/>
  <c r="P40" i="4"/>
  <c r="Q40" i="4"/>
  <c r="R40" i="4"/>
  <c r="T40" i="4"/>
  <c r="U40" i="4"/>
  <c r="V40" i="4"/>
  <c r="W40" i="4"/>
  <c r="X40" i="4"/>
  <c r="AA40" i="4"/>
  <c r="AB40" i="4"/>
  <c r="AC40" i="4"/>
  <c r="AD40" i="4"/>
  <c r="AE40" i="4"/>
  <c r="AH40" i="4"/>
  <c r="AI40" i="4"/>
  <c r="AJ40" i="4"/>
  <c r="AK40" i="4"/>
  <c r="AL40" i="4"/>
  <c r="Z28" i="4"/>
  <c r="AI23" i="4"/>
  <c r="AJ23" i="4"/>
  <c r="AK23" i="4"/>
  <c r="AL23" i="4"/>
  <c r="AB23" i="4"/>
  <c r="AC23" i="4"/>
  <c r="AD23" i="4"/>
  <c r="AE23" i="4"/>
  <c r="U23" i="4"/>
  <c r="V23" i="4"/>
  <c r="W23" i="4"/>
  <c r="X23" i="4"/>
  <c r="O23" i="4"/>
  <c r="P23" i="4"/>
  <c r="Q23" i="4"/>
  <c r="R23" i="4"/>
  <c r="R17" i="4"/>
  <c r="M25" i="4"/>
  <c r="Z48" i="4"/>
  <c r="S48" i="4"/>
  <c r="AG87" i="4"/>
  <c r="Z78" i="4"/>
  <c r="M78" i="4"/>
  <c r="AM78" i="4" s="1"/>
  <c r="AG63" i="4"/>
  <c r="Z63" i="4"/>
  <c r="S63" i="4"/>
  <c r="M63" i="4"/>
  <c r="M21" i="4"/>
  <c r="AH17" i="4"/>
  <c r="AI17" i="4"/>
  <c r="AJ17" i="4"/>
  <c r="AK17" i="4"/>
  <c r="AL17" i="4"/>
  <c r="AA17" i="4"/>
  <c r="AB17" i="4"/>
  <c r="AC17" i="4"/>
  <c r="AD17" i="4"/>
  <c r="AE17" i="4"/>
  <c r="T17" i="4"/>
  <c r="V17" i="4"/>
  <c r="W17" i="4"/>
  <c r="X17" i="4"/>
  <c r="N17" i="4"/>
  <c r="M19" i="4"/>
  <c r="AG12" i="4"/>
  <c r="AG16" i="4"/>
  <c r="AG22" i="4"/>
  <c r="AG26" i="4"/>
  <c r="AG28" i="4"/>
  <c r="AG34" i="4"/>
  <c r="AG36" i="4"/>
  <c r="AG37" i="4"/>
  <c r="AG41" i="4"/>
  <c r="AG47" i="4"/>
  <c r="AG52" i="4"/>
  <c r="AG57" i="4"/>
  <c r="AG64" i="4"/>
  <c r="AG65" i="4"/>
  <c r="AG68" i="4"/>
  <c r="AG72" i="4"/>
  <c r="AG73" i="4"/>
  <c r="AG74" i="4"/>
  <c r="AG75" i="4"/>
  <c r="AG76" i="4"/>
  <c r="AG77" i="4"/>
  <c r="AG79" i="4"/>
  <c r="AG82" i="4"/>
  <c r="AG83" i="4"/>
  <c r="AG84" i="4"/>
  <c r="AG85" i="4"/>
  <c r="AG86" i="4"/>
  <c r="AG89" i="4"/>
  <c r="AG90" i="4"/>
  <c r="AG92" i="4"/>
  <c r="AG93" i="4"/>
  <c r="AG94" i="4"/>
  <c r="AG95" i="4"/>
  <c r="AG96" i="4"/>
  <c r="AG97" i="4"/>
  <c r="Z16" i="4"/>
  <c r="Z26" i="4"/>
  <c r="Z34" i="4"/>
  <c r="Z37" i="4"/>
  <c r="Z41" i="4"/>
  <c r="Z47" i="4"/>
  <c r="Z51" i="4"/>
  <c r="Z52" i="4"/>
  <c r="Z57" i="4"/>
  <c r="Z62" i="4"/>
  <c r="Z64" i="4"/>
  <c r="Z65" i="4"/>
  <c r="Z68" i="4"/>
  <c r="Z72" i="4"/>
  <c r="AF72" i="4" s="1"/>
  <c r="Z73" i="4"/>
  <c r="Z74" i="4"/>
  <c r="Z75" i="4"/>
  <c r="Z76" i="4"/>
  <c r="Z77" i="4"/>
  <c r="Z79" i="4"/>
  <c r="Z82" i="4"/>
  <c r="Z83" i="4"/>
  <c r="Z84" i="4"/>
  <c r="Z85" i="4"/>
  <c r="Z86" i="4"/>
  <c r="Z89" i="4"/>
  <c r="Z90" i="4"/>
  <c r="Z92" i="4"/>
  <c r="Z93" i="4"/>
  <c r="Z94" i="4"/>
  <c r="Z95" i="4"/>
  <c r="Z96" i="4"/>
  <c r="S16" i="4"/>
  <c r="Y16" i="4" s="1"/>
  <c r="S28" i="4"/>
  <c r="S34" i="4"/>
  <c r="S36" i="4"/>
  <c r="S37" i="4"/>
  <c r="S41" i="4"/>
  <c r="S40" i="4" s="1"/>
  <c r="S51" i="4"/>
  <c r="S52" i="4"/>
  <c r="S57" i="4"/>
  <c r="Y57" i="4" s="1"/>
  <c r="S62" i="4"/>
  <c r="S64" i="4"/>
  <c r="S65" i="4"/>
  <c r="S72" i="4"/>
  <c r="Y72" i="4" s="1"/>
  <c r="S73" i="4"/>
  <c r="S74" i="4"/>
  <c r="S75" i="4"/>
  <c r="S76" i="4"/>
  <c r="S77" i="4"/>
  <c r="S78" i="4"/>
  <c r="S79" i="4"/>
  <c r="S82" i="4"/>
  <c r="S83" i="4"/>
  <c r="S84" i="4"/>
  <c r="S85" i="4"/>
  <c r="S86" i="4"/>
  <c r="S87" i="4"/>
  <c r="S89" i="4"/>
  <c r="S90" i="4"/>
  <c r="S91" i="4"/>
  <c r="S92" i="4"/>
  <c r="S93" i="4"/>
  <c r="S95" i="4"/>
  <c r="S96" i="4"/>
  <c r="S97" i="4"/>
  <c r="M22" i="4"/>
  <c r="M27" i="4"/>
  <c r="M28" i="4"/>
  <c r="M36" i="4"/>
  <c r="M37" i="4"/>
  <c r="M41" i="4"/>
  <c r="M51" i="4"/>
  <c r="M52" i="4"/>
  <c r="M62" i="4"/>
  <c r="M64" i="4"/>
  <c r="M68" i="4"/>
  <c r="M73" i="4"/>
  <c r="M74" i="4"/>
  <c r="M75" i="4"/>
  <c r="M79" i="4"/>
  <c r="M82" i="4"/>
  <c r="M83" i="4"/>
  <c r="M84" i="4"/>
  <c r="M85" i="4"/>
  <c r="M86" i="4"/>
  <c r="M87" i="4"/>
  <c r="M90" i="4"/>
  <c r="M91" i="4"/>
  <c r="M92" i="4"/>
  <c r="M93" i="4"/>
  <c r="M94" i="4"/>
  <c r="M96" i="4"/>
  <c r="M12" i="4"/>
  <c r="AM35" i="4"/>
  <c r="Y68" i="4" l="1"/>
  <c r="Y95" i="4"/>
  <c r="M48" i="4"/>
  <c r="AF48" i="4" s="1"/>
  <c r="AF57" i="4"/>
  <c r="AF86" i="4"/>
  <c r="AM72" i="4"/>
  <c r="AF19" i="4"/>
  <c r="Z33" i="4"/>
  <c r="AF62" i="4"/>
  <c r="Y22" i="4"/>
  <c r="Y65" i="4"/>
  <c r="AM57" i="4"/>
  <c r="AM77" i="4"/>
  <c r="AM16" i="4"/>
  <c r="AM19" i="4"/>
  <c r="AF25" i="4"/>
  <c r="AM42" i="4"/>
  <c r="AG9" i="4"/>
  <c r="AM28" i="4"/>
  <c r="Y35" i="4"/>
  <c r="AM95" i="4"/>
  <c r="Y27" i="4"/>
  <c r="AM25" i="4"/>
  <c r="Y63" i="4"/>
  <c r="AG23" i="4"/>
  <c r="AM14" i="4"/>
  <c r="AE8" i="4"/>
  <c r="AI8" i="4"/>
  <c r="P8" i="4"/>
  <c r="Y76" i="4"/>
  <c r="AF89" i="4"/>
  <c r="AF76" i="4"/>
  <c r="S17" i="4"/>
  <c r="AA8" i="4"/>
  <c r="S9" i="4"/>
  <c r="AM64" i="4"/>
  <c r="AM79" i="4"/>
  <c r="AM68" i="4"/>
  <c r="S43" i="4"/>
  <c r="AM84" i="4"/>
  <c r="AM91" i="4"/>
  <c r="AF35" i="4"/>
  <c r="AM89" i="4"/>
  <c r="AM87" i="4"/>
  <c r="AM83" i="4"/>
  <c r="AM73" i="4"/>
  <c r="AM65" i="4"/>
  <c r="AF63" i="4"/>
  <c r="Y58" i="4"/>
  <c r="Y26" i="4"/>
  <c r="AM12" i="4"/>
  <c r="AM96" i="4"/>
  <c r="AF91" i="4"/>
  <c r="Y89" i="4"/>
  <c r="Z40" i="4"/>
  <c r="AF26" i="4"/>
  <c r="AM47" i="4"/>
  <c r="AG33" i="4"/>
  <c r="AM49" i="4"/>
  <c r="AF13" i="4"/>
  <c r="AF14" i="4"/>
  <c r="AM26" i="4"/>
  <c r="AF34" i="4"/>
  <c r="AM82" i="4"/>
  <c r="AF47" i="4"/>
  <c r="M54" i="4"/>
  <c r="AM54" i="4" s="1"/>
  <c r="AM88" i="4"/>
  <c r="AF87" i="4"/>
  <c r="AM69" i="4"/>
  <c r="AM15" i="4"/>
  <c r="Y11" i="4"/>
  <c r="Z17" i="4"/>
  <c r="Y87" i="4"/>
  <c r="AM27" i="4"/>
  <c r="Y79" i="4"/>
  <c r="Y70" i="4"/>
  <c r="AM75" i="4"/>
  <c r="AM51" i="4"/>
  <c r="Y38" i="4"/>
  <c r="Y39" i="4"/>
  <c r="AF51" i="4"/>
  <c r="Y14" i="4"/>
  <c r="Y42" i="4"/>
  <c r="Y77" i="4"/>
  <c r="Y34" i="4"/>
  <c r="AF95" i="4"/>
  <c r="AF77" i="4"/>
  <c r="AF65" i="4"/>
  <c r="AF16" i="4"/>
  <c r="AM76" i="4"/>
  <c r="AG40" i="4"/>
  <c r="AF70" i="4"/>
  <c r="AM36" i="4"/>
  <c r="AF27" i="4"/>
  <c r="Y86" i="4"/>
  <c r="Y71" i="4"/>
  <c r="Y36" i="4"/>
  <c r="AF36" i="4"/>
  <c r="AM74" i="4"/>
  <c r="AM22" i="4"/>
  <c r="AM93" i="4"/>
  <c r="AM13" i="4"/>
  <c r="AF50" i="4"/>
  <c r="Y49" i="4"/>
  <c r="AF41" i="4"/>
  <c r="AM41" i="4"/>
  <c r="AM44" i="4"/>
  <c r="S46" i="4"/>
  <c r="Y25" i="4"/>
  <c r="AM50" i="4"/>
  <c r="AF49" i="4"/>
  <c r="AF66" i="4"/>
  <c r="AF20" i="4"/>
  <c r="Y15" i="4"/>
  <c r="Y47" i="4"/>
  <c r="Y44" i="4"/>
  <c r="AF80" i="4"/>
  <c r="Y59" i="4"/>
  <c r="AF22" i="4"/>
  <c r="AF73" i="4"/>
  <c r="AM11" i="4"/>
  <c r="Y93" i="4"/>
  <c r="AG48" i="4"/>
  <c r="M33" i="4"/>
  <c r="Z23" i="4"/>
  <c r="Y88" i="4"/>
  <c r="M43" i="4"/>
  <c r="Y69" i="4"/>
  <c r="Y50" i="4"/>
  <c r="AM59" i="4"/>
  <c r="AF15" i="4"/>
  <c r="Y61" i="4"/>
  <c r="Y74" i="4"/>
  <c r="Y51" i="4"/>
  <c r="AF90" i="4"/>
  <c r="AF84" i="4"/>
  <c r="AF74" i="4"/>
  <c r="AF37" i="4"/>
  <c r="AM90" i="4"/>
  <c r="Y19" i="4"/>
  <c r="AF69" i="4"/>
  <c r="Y13" i="4"/>
  <c r="AF39" i="4"/>
  <c r="Y73" i="4"/>
  <c r="AF94" i="4"/>
  <c r="AM94" i="4"/>
  <c r="AM63" i="4"/>
  <c r="AM70" i="4"/>
  <c r="AF81" i="4"/>
  <c r="M46" i="4"/>
  <c r="AM61" i="4"/>
  <c r="Y90" i="4"/>
  <c r="Y85" i="4"/>
  <c r="Y37" i="4"/>
  <c r="AF93" i="4"/>
  <c r="AF82" i="4"/>
  <c r="AF88" i="4"/>
  <c r="AM81" i="4"/>
  <c r="Y56" i="4"/>
  <c r="AM56" i="4"/>
  <c r="AF56" i="4"/>
  <c r="Y94" i="4"/>
  <c r="Y84" i="4"/>
  <c r="Y75" i="4"/>
  <c r="AF85" i="4"/>
  <c r="AF75" i="4"/>
  <c r="AF68" i="4"/>
  <c r="AM85" i="4"/>
  <c r="AM37" i="4"/>
  <c r="AG17" i="4"/>
  <c r="S23" i="4"/>
  <c r="AF45" i="4"/>
  <c r="AM66" i="4"/>
  <c r="AM20" i="4"/>
  <c r="AF59" i="4"/>
  <c r="AM38" i="4"/>
  <c r="AG46" i="4"/>
  <c r="AL8" i="4"/>
  <c r="AM80" i="4"/>
  <c r="AF96" i="4"/>
  <c r="Y28" i="4"/>
  <c r="Y97" i="4"/>
  <c r="Y92" i="4"/>
  <c r="Y91" i="4"/>
  <c r="Y81" i="4"/>
  <c r="Y83" i="4"/>
  <c r="AF83" i="4"/>
  <c r="AF79" i="4"/>
  <c r="Y82" i="4"/>
  <c r="Y80" i="4"/>
  <c r="Y78" i="4"/>
  <c r="AF78" i="4"/>
  <c r="AF58" i="4"/>
  <c r="AM58" i="4"/>
  <c r="AM55" i="4"/>
  <c r="AF55" i="4"/>
  <c r="Y55" i="4"/>
  <c r="AM53" i="4"/>
  <c r="AF53" i="4"/>
  <c r="AF52" i="4"/>
  <c r="AM52" i="4"/>
  <c r="Y52" i="4"/>
  <c r="M40" i="4"/>
  <c r="Y40" i="4" s="1"/>
  <c r="Y45" i="4"/>
  <c r="AM45" i="4"/>
  <c r="AM29" i="4"/>
  <c r="AF24" i="4"/>
  <c r="Y24" i="4"/>
  <c r="M23" i="4"/>
  <c r="AF11" i="4"/>
  <c r="AG43" i="4"/>
  <c r="S10" i="4"/>
  <c r="AF97" i="4"/>
  <c r="AM97" i="4"/>
  <c r="Y41" i="4"/>
  <c r="AM34" i="4"/>
  <c r="AF21" i="4"/>
  <c r="AM21" i="4"/>
  <c r="AF92" i="4"/>
  <c r="AM92" i="4"/>
  <c r="Y64" i="4"/>
  <c r="AF28" i="4"/>
  <c r="S33" i="4"/>
  <c r="Y21" i="4"/>
  <c r="AM71" i="4"/>
  <c r="AF71" i="4"/>
  <c r="M17" i="4"/>
  <c r="Y18" i="4"/>
  <c r="AM18" i="4"/>
  <c r="Y12" i="4"/>
  <c r="AF12" i="4"/>
  <c r="Z43" i="4"/>
  <c r="AF44" i="4"/>
  <c r="AF64" i="4"/>
  <c r="AF18" i="4"/>
  <c r="AM86" i="4"/>
  <c r="Y62" i="4"/>
  <c r="AM62" i="4"/>
  <c r="AK8" i="4"/>
  <c r="Y96" i="4"/>
  <c r="AF38" i="4"/>
  <c r="AM39" i="4"/>
  <c r="O8" i="4"/>
  <c r="Y48" i="4" l="1"/>
  <c r="AM48" i="4"/>
  <c r="AF33" i="4"/>
  <c r="AF23" i="4"/>
  <c r="AM46" i="4"/>
  <c r="M9" i="4"/>
  <c r="AF46" i="4"/>
  <c r="N8" i="4"/>
  <c r="Z8" i="4"/>
  <c r="R8" i="4"/>
  <c r="Y43" i="4"/>
  <c r="AF54" i="4"/>
  <c r="AF43" i="4"/>
  <c r="Y54" i="4"/>
  <c r="Q8" i="4"/>
  <c r="AJ8" i="4"/>
  <c r="AM43" i="4"/>
  <c r="Y33" i="4"/>
  <c r="Y46" i="4"/>
  <c r="AM33" i="4"/>
  <c r="AH8" i="4"/>
  <c r="AC8" i="4"/>
  <c r="AF40" i="4"/>
  <c r="AM40" i="4"/>
  <c r="AM23" i="4"/>
  <c r="Y23" i="4"/>
  <c r="AF10" i="4"/>
  <c r="Y10" i="4"/>
  <c r="AM10" i="4"/>
  <c r="Y17" i="4"/>
  <c r="AM17" i="4"/>
  <c r="AF17" i="4"/>
  <c r="AG8" i="4" l="1"/>
  <c r="M8" i="4"/>
  <c r="AM9" i="4"/>
  <c r="AM8" i="4" l="1"/>
  <c r="AF8" i="4"/>
  <c r="V8" i="4" l="1"/>
  <c r="X8" i="4"/>
  <c r="AF9" i="4"/>
  <c r="U8" i="4"/>
  <c r="W8" i="4"/>
  <c r="T8" i="4"/>
  <c r="Y9" i="4"/>
  <c r="S8" i="4" l="1"/>
  <c r="Y8" i="4" l="1"/>
</calcChain>
</file>

<file path=xl/sharedStrings.xml><?xml version="1.0" encoding="utf-8"?>
<sst xmlns="http://schemas.openxmlformats.org/spreadsheetml/2006/main" count="554" uniqueCount="320">
  <si>
    <t>Администрация города Благовещенска в лице управления архитектуры и градостроительства, МУ "ГУКС"</t>
  </si>
  <si>
    <t>Администрация города Благовещенска в лице управления архитектуры и градостроительства</t>
  </si>
  <si>
    <t>Расселение и ликвидация аварийного жилищного фонда на территории города Благовещенска</t>
  </si>
  <si>
    <t xml:space="preserve">капитальные вложения 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</si>
  <si>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"Обеспечение доступности коммунальных услуг, повышение качества и надежности жилищно-коммунального обслуживания населения"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</si>
  <si>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сети автомобильных дорог общего пользования Амурской области"
</t>
    </r>
  </si>
  <si>
    <t>Развитие пассажирского транспорта в городе Благовещенске</t>
  </si>
  <si>
    <r>
      <rPr>
        <b/>
        <u/>
        <sz val="12"/>
        <rFont val="Times New Roman"/>
        <family val="1"/>
        <charset val="204"/>
      </rPr>
      <t>Муниципальная программа</t>
    </r>
    <r>
      <rPr>
        <sz val="12"/>
        <rFont val="Times New Roman"/>
        <family val="1"/>
        <charset val="204"/>
      </rPr>
      <t xml:space="preserve"> "Развитие транспортной системы города Благовещенска"</t>
    </r>
  </si>
  <si>
    <r>
      <t xml:space="preserve">Осуществление муниципальными образованиями дорожной деятельности в отношении автомобильных дорог местного значения и сооружений на них, </t>
    </r>
    <r>
      <rPr>
        <i/>
        <sz val="12"/>
        <color indexed="8"/>
        <rFont val="Times New Roman"/>
        <family val="1"/>
        <charset val="204"/>
      </rPr>
      <t xml:space="preserve">в том числе: </t>
    </r>
  </si>
  <si>
    <r>
      <t xml:space="preserve">Расходы, направленные на модернизацию коммунальной инфраструктуры, </t>
    </r>
    <r>
      <rPr>
        <i/>
        <sz val="12"/>
        <color indexed="8"/>
        <rFont val="Times New Roman"/>
        <family val="1"/>
        <charset val="204"/>
      </rPr>
      <t>в том числе:</t>
    </r>
  </si>
  <si>
    <r>
      <t xml:space="preserve">Осуществление дорожной деятельности в рамках реализации национального проекта "Безопасные и качественные автомобильные дороги", </t>
    </r>
    <r>
      <rPr>
        <i/>
        <sz val="12"/>
        <color indexed="8"/>
        <rFont val="Times New Roman"/>
        <family val="1"/>
        <charset val="204"/>
      </rPr>
      <t>в том числе: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</si>
  <si>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сети автомобильных дорог общего пользования Амурской области"</t>
    </r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</si>
  <si>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или ограниченными в дееспособности по основаниям, указанным в статьях 29 и 30 Гражданского кодекса Российской Федерации</t>
  </si>
  <si>
    <t>Финансовое обеспечение государственных полномочий по организационному обеспечению деятельности административных комиссий</t>
  </si>
  <si>
    <t>Финансовое обеспечение государственных полномочий по созданию и организации деятельности комиссий по делам несовершеннолетних и защите их прав при администрациях городских округов и муниципальных районов</t>
  </si>
  <si>
    <t xml:space="preserve"> </t>
  </si>
  <si>
    <t xml:space="preserve">Наименование национального проекта Российской Федерации </t>
  </si>
  <si>
    <t>Наименование федерального проекта</t>
  </si>
  <si>
    <t>Наименование регионального проекта Амурской области</t>
  </si>
  <si>
    <t>МУ "ГУКС", Управление ЖКХ города  Благовещенска</t>
  </si>
  <si>
    <t>Плановый объем финансирования, тыс. руб.</t>
  </si>
  <si>
    <t>Прочие расходы</t>
  </si>
  <si>
    <t>Капитальные вложения</t>
  </si>
  <si>
    <t>Администрация  города Благовещенска, МКУ "ЭХС"</t>
  </si>
  <si>
    <t>Непрограммные расходы городского бюджета</t>
  </si>
  <si>
    <t xml:space="preserve"> остаток неиспользованных средств прошлых лет</t>
  </si>
  <si>
    <t>областной бюджет, в том числе:</t>
  </si>
  <si>
    <t>остаток неиспользованных средств прошлых лет</t>
  </si>
  <si>
    <t>Всего, в том числе:</t>
  </si>
  <si>
    <t>Администрация  города Благовещенска в лице управления экономического развития и инвестиций</t>
  </si>
  <si>
    <t>Управление по делам ГОЧС г.Благовещенска,Управление ЖКХ города  Благовещенска, МУ "ГУКС"</t>
  </si>
  <si>
    <t>Администрация  города Благовещенска в лице управления по развитию потребительского рынка и услуг</t>
  </si>
  <si>
    <t>Администрация  города Благовещенска, Управление ЖКХ города  Благовещенска, МУ "ГУКС"</t>
  </si>
  <si>
    <t>Администрация  города Благовещенска в лице управления по физической культуре, спорту и делам молодежи</t>
  </si>
  <si>
    <t xml:space="preserve">Наименование направления, подпрограммы государственной программы Российской Федерации </t>
  </si>
  <si>
    <t>% кассового исполнения от планового объема</t>
  </si>
  <si>
    <t>Фактически выполнено работ (освоено финансовых средств), тыс. руб.</t>
  </si>
  <si>
    <t xml:space="preserve">% выполнения (освоения) от планового объема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</si>
  <si>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</si>
  <si>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
</t>
  </si>
  <si>
    <t>Расходы на ремонт фасадов многоквартирных домов</t>
  </si>
  <si>
    <t xml:space="preserve">Повышение качества и надежности жилищно-коммунального обслуживания населения, обеспечение доступности коммунальных услуг
</t>
  </si>
  <si>
    <t xml:space="preserve">Благоустройство территории
города Благовещенска
</t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</si>
  <si>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>"Модернизация жилищно-коммунального комплекса, энергосбережение и повышение энергетической эффективности в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</si>
  <si>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"Обеспечение доступности коммунальных услуг, повышение качества и надежности жилищно-коммунального обслуживания населения"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</si>
  <si>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"Формирование современной городской среды на территории города Благовещенска на 2018-2024 годы"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</si>
  <si>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b/>
        <sz val="12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>Формирование современной городской среды на территории города Благовещенска на 2018-2024 годы"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</si>
  <si>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"Развитие малого и среднего предпринимательства и туризма на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</si>
  <si>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"Модернизация жилищно-коммунального комплекса, энергосбережение и повышение энергетической эффективности в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</si>
  <si>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"Экономическое развитие и инновационная экономика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</si>
  <si>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субъектов малого и среднего предпринимательства на территории Амурской области"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</si>
  <si>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"Обеспечение доступным и качественным жильем населения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</si>
  <si>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"Обеспечение доступным и комфортным жильем населения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</si>
  <si>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"Обеспечение доступным и качественным жильем населения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</si>
  <si>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"Обеспечение доступным и комфортным жильем населения города Благовещенска"</t>
    </r>
  </si>
  <si>
    <r>
      <rPr>
        <b/>
        <u/>
        <sz val="12"/>
        <rFont val="Times New Roman"/>
        <family val="1"/>
        <charset val="204"/>
      </rPr>
      <t xml:space="preserve">Государственная программа Российской Федерации </t>
    </r>
    <r>
      <rPr>
        <sz val="12"/>
        <rFont val="Times New Roman"/>
        <family val="1"/>
        <charset val="204"/>
      </rPr>
      <t>"Обеспечение доступным и комфортным жильем и коммунальными услугами граждан Российской Федерации"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</si>
  <si>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"Обеспечение жильем молодых семей"
</t>
    </r>
  </si>
  <si>
    <r>
      <rPr>
        <b/>
        <u/>
        <sz val="12"/>
        <color indexed="8"/>
        <rFont val="Times New Roman"/>
        <family val="1"/>
        <charset val="204"/>
      </rPr>
      <t>Муницапальная программа</t>
    </r>
    <r>
      <rPr>
        <sz val="12"/>
        <color indexed="8"/>
        <rFont val="Times New Roman"/>
        <family val="1"/>
        <charset val="204"/>
      </rPr>
      <t xml:space="preserve"> Обеспечение доступным и комфортным жильем населения города Благовещенска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</si>
  <si>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"Обеспечение реализации основных направлений государственной политики в сфере реализации государственной программы"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</si>
  <si>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Российской Федерации "Обеспечение доступным и комфортным жильем и коммунальными услугами граждан Российской Федерации"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</si>
  <si>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
</t>
    </r>
  </si>
  <si>
    <r>
      <rPr>
        <b/>
        <u/>
        <sz val="12"/>
        <rFont val="Times New Roman"/>
        <family val="1"/>
        <charset val="204"/>
      </rPr>
      <t>Государственная программа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"Обеспечение доступным и качественным жильем населения Амурской области"
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</si>
  <si>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sz val="12"/>
        <rFont val="Times New Roman"/>
        <family val="1"/>
        <charset val="204"/>
      </rPr>
      <t xml:space="preserve">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
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</si>
  <si>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</t>
    </r>
    <r>
      <rPr>
        <b/>
        <sz val="12"/>
        <color indexed="8"/>
        <rFont val="Times New Roman"/>
        <family val="1"/>
        <charset val="204"/>
      </rPr>
      <t xml:space="preserve">а </t>
    </r>
    <r>
      <rPr>
        <sz val="12"/>
        <color indexed="8"/>
        <rFont val="Times New Roman"/>
        <family val="1"/>
        <charset val="204"/>
      </rPr>
      <t>"Обеспечение доступным и комфортным жильем населения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</si>
  <si>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</si>
  <si>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"Улучшение жилищных условий отдельных категорий граждан, проживающих на территории области"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</si>
  <si>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транспортной системы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</si>
  <si>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транспортной системы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</si>
  <si>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"Повышение эффективности деятельности органов государственной власти и управления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</si>
  <si>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"Повышение эффективности управления государственными финансами и государственным долгом Амурской области"
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</si>
  <si>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"Развитие транспортной системы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</si>
  <si>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транспортной системы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</si>
  <si>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"Развитие транспортного комплекса"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</si>
  <si>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"Модернизация жилищно-коммунального комплекса, энергосбережение и повышение энергетической эффективности в Амурской области"
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</si>
  <si>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</si>
  <si>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</si>
  <si>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"Обеспечение доступности коммунальных услуг, повышение качества и надежности жилищно-коммунального обслуживания населения"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</si>
  <si>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"Модернизация жилищно-коммунального комплекса, энергосбережение и повышение энергетической эффективности в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</si>
  <si>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Мунипальная программа </t>
    </r>
    <r>
      <rPr>
        <sz val="12"/>
        <color indexed="8"/>
        <rFont val="Times New Roman"/>
        <family val="1"/>
        <charset val="204"/>
      </rPr>
      <t>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</si>
  <si>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"Повышение качества питьевого водоснабжения населения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</si>
  <si>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</si>
  <si>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b/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</si>
  <si>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 xml:space="preserve">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
</t>
    </r>
  </si>
  <si>
    <r>
      <rPr>
        <b/>
        <u/>
        <sz val="12"/>
        <color indexed="8"/>
        <rFont val="Times New Roman"/>
        <family val="1"/>
        <charset val="204"/>
      </rPr>
      <t xml:space="preserve">Направления (подпрограмма) </t>
    </r>
    <r>
      <rPr>
        <sz val="12"/>
        <color indexed="8"/>
        <rFont val="Times New Roman"/>
        <family val="1"/>
        <charset val="204"/>
      </rPr>
      <t xml:space="preserve">"Капитализация территории страны" 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</si>
  <si>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>"Повышение эффективности деятельности органов государственной власти и управления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</si>
  <si>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"Повышение эффективности использования государственного имущества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</si>
  <si>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градостроительной деятельности и управление земельными ресурсами на территории муниципального образования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</si>
  <si>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"Профилактика преступлений и правонарушений на территории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</si>
  <si>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"Профилактика правонарушений, посягающих на общественный порядок и общественную безопасность"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</si>
  <si>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"Обеспечение безопасности жизнедеятельности населения и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</si>
  <si>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"Охрана окружающей среды в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</si>
  <si>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</t>
    </r>
    <r>
      <rPr>
        <u/>
        <sz val="12"/>
        <color indexed="8"/>
        <rFont val="Times New Roman"/>
        <family val="1"/>
        <charset val="204"/>
      </rPr>
      <t xml:space="preserve">а </t>
    </r>
    <r>
      <rPr>
        <sz val="12"/>
        <color indexed="8"/>
        <rFont val="Times New Roman"/>
        <family val="1"/>
        <charset val="204"/>
      </rPr>
      <t xml:space="preserve">"Развитие водохозяйственного комплекса и охрана окружающей среды в Амурской области"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</si>
  <si>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сельского хозяйства и регулирование рынков сельскохозяйственной продукции, сырья и продовольствия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</si>
  <si>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"Обеспечение эпизоотического и ветеринарно-санитарного благополучия на территории области"
</t>
    </r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</si>
  <si>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реализации проекта "1000 дворов"), в том числе:</t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</si>
  <si>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"Обеспечение безопасности жизнедеятельности населения и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</si>
  <si>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 Российской Федерации</t>
    </r>
    <r>
      <rPr>
        <sz val="12"/>
        <color indexed="8"/>
        <rFont val="Times New Roman"/>
        <family val="1"/>
        <charset val="204"/>
      </rPr>
      <t xml:space="preserve"> "Обеспечение доступным и комфортным жильем и коммунальными услугами граждан Российской Федерации"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</si>
  <si>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"Охрана окружающей среды в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</si>
  <si>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водохозяйственного комплекса и охрана окружающей среды в Амурской области"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</si>
  <si>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"Охрана окружающей среды в Амурской области"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</si>
  <si>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и сохранение культуры и искусства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</si>
  <si>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 xml:space="preserve"> "Развитие и сохранение культуры в городе Благовещенске"</t>
    </r>
  </si>
  <si>
    <t>Библиотечное обслуживание</t>
  </si>
  <si>
    <t>Народное творчество и культурно-досуговая деятельность</t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</si>
  <si>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и сохранение культуры в городе Благовещенске"</t>
    </r>
  </si>
  <si>
    <r>
      <rPr>
        <b/>
        <u/>
        <sz val="12"/>
        <color indexed="8"/>
        <rFont val="Times New Roman"/>
        <family val="1"/>
        <charset val="204"/>
      </rPr>
      <t>Региональный проект</t>
    </r>
    <r>
      <rPr>
        <sz val="12"/>
        <color indexed="8"/>
        <rFont val="Times New Roman"/>
        <family val="1"/>
        <charset val="204"/>
      </rPr>
      <t xml:space="preserve"> "Культурная среда"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</si>
  <si>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"Дополнительное образование детей в сфере культуры"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</si>
  <si>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"Развитие и сохранение культуры в городе Благовещенске"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</si>
  <si>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"Народное творчество и досуговая деятельность"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</si>
  <si>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"Народное творчество
и культурно-досуговая деятельность"
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</si>
  <si>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"Развитие физической культуры и спорта на территории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</si>
  <si>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физической культуры и массового спорта"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</si>
  <si>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физической культуры и спорта в городе Благовещенске"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</si>
  <si>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"Развитие образования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</si>
  <si>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дошкольного, общего и дополнительного образования детей"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</si>
  <si>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образования города Благовещенска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</si>
  <si>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образования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</si>
  <si>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Муниципальная программа </t>
    </r>
    <r>
      <rPr>
        <sz val="12"/>
        <color indexed="8"/>
        <rFont val="Times New Roman"/>
        <family val="1"/>
        <charset val="204"/>
      </rPr>
      <t>"Развитие образования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</si>
  <si>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системы защиты прав детей"
</t>
    </r>
  </si>
  <si>
    <r>
      <rPr>
        <b/>
        <u/>
        <sz val="12"/>
        <color indexed="8"/>
        <rFont val="Times New Roman"/>
        <family val="1"/>
        <charset val="204"/>
      </rPr>
      <t>Муниципальная программа</t>
    </r>
    <r>
      <rPr>
        <sz val="12"/>
        <color indexed="8"/>
        <rFont val="Times New Roman"/>
        <family val="1"/>
        <charset val="204"/>
      </rPr>
      <t xml:space="preserve"> "Развитие образования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</si>
  <si>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Направление (подпрограмма)</t>
    </r>
    <r>
      <rPr>
        <sz val="12"/>
        <color indexed="8"/>
        <rFont val="Times New Roman"/>
        <family val="1"/>
        <charset val="204"/>
      </rPr>
      <t xml:space="preserve"> «Развитие дошкольного и общего образования» Комплекс процессных мероприятий "Современные механизмы и технологии дошкольного и общего образования"
</t>
    </r>
  </si>
  <si>
    <r>
      <rPr>
        <b/>
        <u/>
        <sz val="12"/>
        <color indexed="8"/>
        <rFont val="Times New Roman"/>
        <family val="1"/>
        <charset val="204"/>
      </rPr>
      <t>Региональный проект</t>
    </r>
    <r>
      <rPr>
        <sz val="12"/>
        <color indexed="8"/>
        <rFont val="Times New Roman"/>
        <family val="1"/>
        <charset val="204"/>
      </rPr>
      <t xml:space="preserve"> "Патриотическое воспитание граждан Российской Федерации"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</si>
  <si>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"Развитие дошкольного, общего и дополнительного образования детей"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</si>
  <si>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образования Амурской области" 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</si>
  <si>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системы социальной защиты населения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</si>
  <si>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"Социальная поддержка семьи и детей в Амурской области"
</t>
    </r>
  </si>
  <si>
    <r>
      <rPr>
        <b/>
        <u/>
        <sz val="12"/>
        <color indexed="8"/>
        <rFont val="Times New Roman"/>
        <family val="1"/>
        <charset val="204"/>
      </rPr>
      <t xml:space="preserve">Муниципальнгая программа </t>
    </r>
    <r>
      <rPr>
        <sz val="12"/>
        <color indexed="8"/>
        <rFont val="Times New Roman"/>
        <family val="1"/>
        <charset val="204"/>
      </rPr>
      <t>"Развитие образования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</si>
  <si>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 xml:space="preserve">"Развитие системы социальной защиты населения Амурской области"
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</si>
  <si>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"Социальная поддержка семьи и детей в Амурской области"
</t>
    </r>
  </si>
  <si>
    <r>
      <rPr>
        <b/>
        <u/>
        <sz val="12"/>
        <rFont val="Times New Roman"/>
        <family val="1"/>
        <charset val="204"/>
      </rPr>
      <t>Государственная программа</t>
    </r>
    <r>
      <rPr>
        <sz val="12"/>
        <rFont val="Times New Roman"/>
        <family val="1"/>
        <charset val="204"/>
      </rPr>
      <t xml:space="preserve"> "Развитие здравоохранения Амурской области"
</t>
    </r>
  </si>
  <si>
    <r>
      <rPr>
        <b/>
        <u/>
        <sz val="12"/>
        <rFont val="Times New Roman"/>
        <family val="1"/>
        <charset val="204"/>
      </rPr>
      <t>Подпрограмма</t>
    </r>
    <r>
      <rPr>
        <sz val="12"/>
        <rFont val="Times New Roman"/>
        <family val="1"/>
        <charset val="204"/>
      </rPr>
      <t xml:space="preserve"> "Обеспечение реализации основных направлений государственной политики в сфере реализации государственной программы"
</t>
    </r>
  </si>
  <si>
    <r>
      <rPr>
        <b/>
        <u/>
        <sz val="12"/>
        <rFont val="Times New Roman"/>
        <family val="1"/>
        <charset val="204"/>
      </rPr>
      <t>Государственная программа</t>
    </r>
    <r>
      <rPr>
        <sz val="12"/>
        <rFont val="Times New Roman"/>
        <family val="1"/>
        <charset val="204"/>
      </rPr>
      <t xml:space="preserve"> "Повышение эффективности деятельности органов государственной власти и управления Амурской области"
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</si>
  <si>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sz val="12"/>
        <rFont val="Times New Roman"/>
        <family val="1"/>
        <charset val="204"/>
      </rPr>
      <t xml:space="preserve">"Обеспечение реализации основных направлений государственной политики в отдельных сферах государственного управления на территории области"
</t>
    </r>
  </si>
  <si>
    <r>
      <rPr>
        <b/>
        <u/>
        <sz val="12"/>
        <rFont val="Times New Roman"/>
        <family val="1"/>
        <charset val="204"/>
      </rPr>
      <t>Государственная программа</t>
    </r>
    <r>
      <rPr>
        <sz val="12"/>
        <rFont val="Times New Roman"/>
        <family val="1"/>
        <charset val="204"/>
      </rPr>
      <t xml:space="preserve"> "Профилактика преступлений и правонарушений на территории Амурской области"
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</si>
  <si>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sz val="12"/>
        <rFont val="Times New Roman"/>
        <family val="1"/>
        <charset val="204"/>
      </rPr>
      <t xml:space="preserve">"Профилактика безнадзорности и правонарушений среди несовершеннолетних"
</t>
    </r>
  </si>
  <si>
    <r>
      <rPr>
        <b/>
        <u/>
        <sz val="12"/>
        <rFont val="Times New Roman"/>
        <family val="1"/>
        <charset val="204"/>
      </rPr>
      <t>Подпрограмма</t>
    </r>
    <r>
      <rPr>
        <sz val="12"/>
        <rFont val="Times New Roman"/>
        <family val="1"/>
        <charset val="204"/>
      </rPr>
      <t xml:space="preserve"> "Обеспечение реализации основных направлений государственной политики в отдельных сферах государственного управления на территории области"
</t>
    </r>
  </si>
  <si>
    <t>МУ "ГУКС", Управление архитектуры и градостроительства города  Благовещенска</t>
  </si>
  <si>
    <t xml:space="preserve">Администрация города Благовещенска в лице
земельного
управления
</t>
  </si>
  <si>
    <t>№</t>
  </si>
  <si>
    <t>Всего</t>
  </si>
  <si>
    <t>федеральный бюджет</t>
  </si>
  <si>
    <t>городской бюджет</t>
  </si>
  <si>
    <t>Наименование муниципальной программы города Благовещенска</t>
  </si>
  <si>
    <t>Наименование подпрограммы муниципальной программы города Благовещенска</t>
  </si>
  <si>
    <t>Наименование мероприятия муниципальной программы города Благовещенска</t>
  </si>
  <si>
    <t>мероприятия муниципальной программы города Благовещенска</t>
  </si>
  <si>
    <t>Участник мероприятия муниципальной программы города Благовещенска (ГРБС)</t>
  </si>
  <si>
    <t>Фактически профинансировано, тыс. руб.</t>
  </si>
  <si>
    <t>% финансирования от планового объема</t>
  </si>
  <si>
    <t>Кассовое исполнение, тыс. руб.</t>
  </si>
  <si>
    <t>-</t>
  </si>
  <si>
    <t>МУ "ГУКС"</t>
  </si>
  <si>
    <t>Администрация  города Благовещенска</t>
  </si>
  <si>
    <t>МУ "БГАЖЦ"</t>
  </si>
  <si>
    <t>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</si>
  <si>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>Улучшение жилищных условий отдельных категорий граждан, проживающих на территории города Благовещенска</t>
  </si>
  <si>
    <t>Осуществление дорожной деятельности в отношении автомобильных дорог общего пользования местного значения</t>
  </si>
  <si>
    <t>Управление по делам ГОЧС г.Благовещенска</t>
  </si>
  <si>
    <t>Управление ЖКХ города  Благовещенска</t>
  </si>
  <si>
    <t>Повышение качества и надежности жилищно-коммунального обслуживания населения, обеспечение доступности коммунальных услуг</t>
  </si>
  <si>
    <t xml:space="preserve"> МУ "ГУКС"</t>
  </si>
  <si>
    <t>Благоустройство территории города Благовещенска</t>
  </si>
  <si>
    <t>Профилактика нарушений общественного порядка,терроризма и экстремизма</t>
  </si>
  <si>
    <t>Охрана окружающей среды и обеспечение экологической безопасности населения города Благовещенска</t>
  </si>
  <si>
    <t>Управление культуры города</t>
  </si>
  <si>
    <t>внебюджетные средства</t>
  </si>
  <si>
    <t>Управление образования города  Благовещенска</t>
  </si>
  <si>
    <r>
      <rPr>
        <b/>
        <u/>
        <sz val="12"/>
        <color indexed="8"/>
        <rFont val="Times New Roman"/>
        <family val="1"/>
        <charset val="204"/>
      </rPr>
      <t>Мунипальная программа</t>
    </r>
    <r>
      <rPr>
        <sz val="12"/>
        <color indexed="8"/>
        <rFont val="Times New Roman"/>
        <family val="1"/>
        <charset val="204"/>
      </rPr>
      <t xml:space="preserve">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</t>
    </r>
  </si>
  <si>
    <r>
      <rPr>
        <b/>
        <u/>
        <sz val="12"/>
        <rFont val="Times New Roman"/>
        <family val="1"/>
        <charset val="204"/>
      </rPr>
      <t>Подпрограмма</t>
    </r>
    <r>
      <rPr>
        <sz val="12"/>
        <rFont val="Times New Roman"/>
        <family val="1"/>
        <charset val="204"/>
      </rPr>
      <t xml:space="preserve"> "Обеспечение доступности коммунальных услуг, повышение качества и надежности жилищно-коммунального обслуживания населения"
</t>
    </r>
  </si>
  <si>
    <t>Муниципальная программа "Обеспечение доступным и комфортным жильем населения города Благовещенска"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</si>
  <si>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"Переселение граждан из аварийного жилищного фонда, в том числе с учетом необходимости развития малоэтажного жилищного строительства на территории области"
</t>
    </r>
  </si>
  <si>
    <t>НП "Безопасные и качественные дороги"</t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</si>
  <si>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</t>
    </r>
    <r>
      <rPr>
        <sz val="12"/>
        <color indexed="8"/>
        <rFont val="Times New Roman"/>
        <family val="1"/>
        <charset val="204"/>
      </rPr>
      <t>"Экономическое развитие и инновационная экономика Амурской области"</t>
    </r>
  </si>
  <si>
    <r>
      <rPr>
        <b/>
        <u/>
        <sz val="12"/>
        <color theme="1"/>
        <rFont val="Times New Roman"/>
        <family val="1"/>
        <charset val="204"/>
      </rPr>
      <t>Подпрограмма</t>
    </r>
    <r>
      <rPr>
        <sz val="12"/>
        <color theme="1"/>
        <rFont val="Times New Roman"/>
        <family val="1"/>
        <charset val="204"/>
      </rPr>
      <t xml:space="preserve"> "Развитие экономического потенциала и формирование благоприятного инвестиционного климата на территории Амурской области"</t>
    </r>
  </si>
  <si>
    <r>
      <rPr>
        <b/>
        <u/>
        <sz val="12"/>
        <color indexed="8"/>
        <rFont val="Times New Roman"/>
        <family val="1"/>
        <charset val="204"/>
      </rPr>
      <t xml:space="preserve">Национальный проект </t>
    </r>
    <r>
      <rPr>
        <sz val="12"/>
        <color indexed="8"/>
        <rFont val="Times New Roman"/>
        <family val="1"/>
        <charset val="204"/>
      </rPr>
      <t>"Образование"</t>
    </r>
  </si>
  <si>
    <r>
      <rPr>
        <b/>
        <u/>
        <sz val="12"/>
        <rFont val="Times New Roman"/>
        <family val="1"/>
        <charset val="204"/>
      </rPr>
      <t>Государственная программа</t>
    </r>
    <r>
      <rPr>
        <sz val="12"/>
        <rFont val="Times New Roman"/>
        <family val="1"/>
        <charset val="204"/>
      </rPr>
      <t xml:space="preserve"> "Модернизация жилищно-коммунального комплекса, энергосбережение и повышение энергетической эффективности в Амурской области"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</si>
  <si>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</t>
    </r>
    <r>
      <rPr>
        <sz val="12"/>
        <color indexed="8"/>
        <rFont val="Times New Roman"/>
        <family val="1"/>
        <charset val="204"/>
      </rPr>
      <t xml:space="preserve"> "Развитие образования Амурской области"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</si>
  <si>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экономического потенциала и формирование благоприятного инвестиционного климата на территории Амурской области" </t>
    </r>
  </si>
  <si>
    <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"Обеспечение реализации основных направлений государственной политики в сфере реализации государственной программы"
</t>
    </r>
  </si>
  <si>
    <r>
      <t xml:space="preserve">Подпрограмма </t>
    </r>
    <r>
      <rPr>
        <sz val="12"/>
        <color indexed="8"/>
        <rFont val="Times New Roman"/>
        <family val="1"/>
        <charset val="204"/>
      </rPr>
      <t>"Обеспечение реализации основных направлений государственной политики в сфере реализации государственной программы"</t>
    </r>
    <r>
      <rPr>
        <b/>
        <u/>
        <sz val="12"/>
        <color indexed="8"/>
        <rFont val="Times New Roman"/>
        <family val="1"/>
        <charset val="204"/>
      </rPr>
      <t xml:space="preserve">
</t>
    </r>
  </si>
  <si>
    <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"Развитие дошкольного, общего и дополнительного образования детей"
</t>
    </r>
  </si>
  <si>
    <t>Наименование государственной программы Амурской области</t>
  </si>
  <si>
    <t>Наименование подпрограммы государственной программы Амурской области</t>
  </si>
  <si>
    <t xml:space="preserve">Наименование государственной программы Российской Федерации </t>
  </si>
  <si>
    <r>
      <rPr>
        <b/>
        <u/>
        <sz val="12"/>
        <rFont val="Times New Roman"/>
        <family val="1"/>
        <charset val="204"/>
      </rPr>
      <t>Муниципальная программа</t>
    </r>
    <r>
      <rPr>
        <sz val="12"/>
        <rFont val="Times New Roman"/>
        <family val="1"/>
        <charset val="204"/>
      </rPr>
      <t xml:space="preserve"> "Развитие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Благовещенска"
</t>
    </r>
  </si>
  <si>
    <r>
      <t xml:space="preserve">Реализация программ формирования современной городской среды </t>
    </r>
    <r>
      <rPr>
        <sz val="12"/>
        <color rgb="FF00B050"/>
        <rFont val="Times New Roman"/>
        <family val="1"/>
        <charset val="204"/>
      </rPr>
      <t>(благоустроено 6 дворовых и 1 общественная территория)</t>
    </r>
  </si>
  <si>
    <r>
      <t xml:space="preserve"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(в части реализации проекта "1000 дворов") </t>
    </r>
    <r>
      <rPr>
        <sz val="12"/>
        <color rgb="FF00B050"/>
        <rFont val="Times New Roman"/>
        <family val="1"/>
        <charset val="204"/>
      </rPr>
      <t>(благоустроено 25 дворовых территорий)</t>
    </r>
  </si>
  <si>
    <t>прочие расходы</t>
  </si>
  <si>
    <r>
      <t xml:space="preserve">Обеспечение переселения граждан из аварийного жилищного фонда, проживающих на территории, планируемой к комплексной застройке </t>
    </r>
    <r>
      <rPr>
        <sz val="12"/>
        <color rgb="FF00B050"/>
        <rFont val="Times New Roman"/>
        <family val="1"/>
        <charset val="204"/>
      </rPr>
      <t>(выкуплена 1 квартира),</t>
    </r>
    <r>
      <rPr>
        <sz val="12"/>
        <color indexed="8"/>
        <rFont val="Times New Roman"/>
        <family val="1"/>
        <charset val="204"/>
      </rPr>
      <t xml:space="preserve"> в том числе:</t>
    </r>
  </si>
  <si>
    <r>
      <t xml:space="preserve"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реализации проекта «1000 дворов») </t>
    </r>
    <r>
      <rPr>
        <i/>
        <sz val="12"/>
        <color indexed="62"/>
        <rFont val="Times New Roman"/>
        <family val="1"/>
        <charset val="204"/>
      </rPr>
      <t>(завершение строительства объекта «Большой городской центр «Трибуна Холл»»)</t>
    </r>
    <r>
      <rPr>
        <sz val="12"/>
        <color indexed="8"/>
        <rFont val="Times New Roman"/>
        <family val="1"/>
        <charset val="204"/>
      </rPr>
      <t xml:space="preserve">, за счет средств областного бюджета </t>
    </r>
    <r>
      <rPr>
        <sz val="12"/>
        <color rgb="FF00B050"/>
        <rFont val="Times New Roman"/>
        <family val="1"/>
        <charset val="204"/>
      </rPr>
      <t>(техническая готовность объекта составила 41,5%)</t>
    </r>
  </si>
  <si>
    <r>
      <t xml:space="preserve">прочие расходы </t>
    </r>
    <r>
      <rPr>
        <sz val="12"/>
        <color rgb="FF00B050"/>
        <rFont val="Times New Roman"/>
        <family val="1"/>
        <charset val="204"/>
      </rPr>
      <t>(отремонтированы сети теплоснабжения - 0,92 км)</t>
    </r>
  </si>
  <si>
    <r>
      <t xml:space="preserve">капитальные вложения </t>
    </r>
    <r>
      <rPr>
        <sz val="12"/>
        <color rgb="FF00B050"/>
        <rFont val="Times New Roman"/>
        <family val="1"/>
        <charset val="204"/>
      </rPr>
      <t>(получено положительное заключение экспертизы по объекту: "Строительство тепловой сети в квартале 342 г. Благовещенск, Амурская область", смонтирован и введен в эксплуатацию котел и котельное оборудование на мун.котельной ДОС расположенной в пос.Моховая падь; заменено 0,998 км сетей водоснабжения, 0,68 км сетей водоотведения; выполнена реконструкция тепловой сети - 0,71 км, сетей электроснабжения - 1,2 км)</t>
    </r>
  </si>
  <si>
    <r>
      <t>Создание объектов инфраструктуры, необходимых для реализации новых инвестиционных проектов в сферах транспорта общего пользования,жилищно строительства, строительства аэропортовой инфраструктуры, в соответствии с постановлением Правительства Российской Федерации от 19.10.2020 № 1704</t>
    </r>
    <r>
      <rPr>
        <sz val="12"/>
        <color rgb="FF00B050"/>
        <rFont val="Times New Roman"/>
        <family val="1"/>
        <charset val="204"/>
      </rPr>
      <t xml:space="preserve"> (выполнены инженерные изыскания, разработка подготовки проектной и рабочей документации и строительство объекта «Строительство газовой котельной в Северном планировочном районе г. Благовещенск, Амурская область», срок ввода объекта в эксплуатацию - 2024 год)</t>
    </r>
    <r>
      <rPr>
        <sz val="12"/>
        <color indexed="8"/>
        <rFont val="Times New Roman"/>
        <family val="1"/>
        <charset val="204"/>
      </rPr>
      <t xml:space="preserve">
</t>
    </r>
  </si>
  <si>
    <r>
      <t>Расходы, связанные с организацией единой теплоснабжающей организацией теплоснабжения в ценовых зонах теплоснабжения</t>
    </r>
    <r>
      <rPr>
        <sz val="12"/>
        <color rgb="FF00B050"/>
        <rFont val="Times New Roman"/>
        <family val="1"/>
        <charset val="204"/>
      </rPr>
      <t xml:space="preserve"> (предоставлена субсидия АО "ДГК")</t>
    </r>
  </si>
  <si>
    <r>
      <t xml:space="preserve">Расходы,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 </t>
    </r>
    <r>
      <rPr>
        <sz val="12"/>
        <color rgb="FF00B050"/>
        <rFont val="Times New Roman"/>
        <family val="1"/>
        <charset val="204"/>
      </rPr>
      <t>(предоставлена субсидия ФГКУ "ПУ ФСБ России по Амурской области" )</t>
    </r>
  </si>
  <si>
    <r>
      <t xml:space="preserve">Реализация мероприятий в транспортной сфере, одобренных Президиумом (штабом) Правительственной комиссии по региональному развитию в Российской Федерации" </t>
    </r>
    <r>
      <rPr>
        <sz val="12"/>
        <color rgb="FF159B1B"/>
        <rFont val="Times New Roman"/>
        <family val="1"/>
        <charset val="204"/>
      </rPr>
      <t>(предусмотрена реконструкция автомобильной дороги по ул. Горького от ул. Первомайская до ул. Лазо г. Благовещенск. Срок выполнения работ по контракту заключенному с АО "Асфальт" - 29.03.2024)</t>
    </r>
  </si>
  <si>
    <r>
      <t>Реконструкция и модернизация объектов инфраструктуры, необходимых для реализации новых инвестиционных проектов в сферах транспорта общего пользования, жилищного строительства, строительства аэропортовой инфраструктуры, в соответствии с постановлением Правительства Российской Федерации от 19.10.2020 № 1704</t>
    </r>
    <r>
      <rPr>
        <i/>
        <sz val="12"/>
        <color indexed="8"/>
        <rFont val="Times New Roman"/>
        <family val="1"/>
        <charset val="204"/>
      </rPr>
      <t>, в том числе:</t>
    </r>
  </si>
  <si>
    <r>
      <t xml:space="preserve">Разработка проектно-сметной документации для строительства и реконструкции (модернизации) объектов питьевого водоснабжения </t>
    </r>
    <r>
      <rPr>
        <sz val="12"/>
        <color rgb="FF159B1B"/>
        <rFont val="Times New Roman"/>
        <family val="1"/>
        <charset val="204"/>
      </rPr>
      <t>(ведется работа по разработке проектно-сметной документации для строительства объекта "Строительство станции обезжелезивания с. Белогорье")</t>
    </r>
  </si>
  <si>
    <r>
      <t xml:space="preserve">Финансовое обеспечение государственных полномочий Амурской области по компенсации организациям, осуществляющим горячее водоснабжение, холодное водоснабжение и (или) водоотведение, выпадающих доходов возникающих при применении льготных тарифов </t>
    </r>
    <r>
      <rPr>
        <sz val="12"/>
        <color rgb="FF159B1B"/>
        <rFont val="Times New Roman"/>
        <family val="1"/>
        <charset val="204"/>
      </rPr>
      <t>(предоставлена субсидия ООО "АКС")</t>
    </r>
  </si>
  <si>
    <r>
      <t xml:space="preserve">Проведение комплексных кадастровых работ                  </t>
    </r>
    <r>
      <rPr>
        <sz val="12"/>
        <color rgb="FF159B1B"/>
        <rFont val="Times New Roman"/>
        <family val="1"/>
        <charset val="204"/>
      </rPr>
      <t>(проведены комплексные кадастровые работы в отношении 72 кварталов городского округа)</t>
    </r>
  </si>
  <si>
    <r>
      <t xml:space="preserve">Софинансирование расходов, связанных с развитием аппаратно-программного комплекса "Безопасный город" </t>
    </r>
    <r>
      <rPr>
        <sz val="12"/>
        <color rgb="FF159B1B"/>
        <rFont val="Times New Roman"/>
        <family val="1"/>
        <charset val="204"/>
      </rPr>
      <t>(приобретено 10 IP-камер видеонаблюдения, бессрочные права на программное обеспечение Macroscop)</t>
    </r>
  </si>
  <si>
    <r>
      <t xml:space="preserve">Капитальные вложения в объекты муниципальной собственности (Берегоукрепление и реконструкция набережной р.Амур, г. Благовещенск (4-й этап строительства: 1 пусковой комплекс, 2 пусковой комплекс, 3 пусковой комплекс (участок № 10)), 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 </t>
    </r>
    <r>
      <rPr>
        <sz val="12"/>
        <color rgb="FF159B1B"/>
        <rFont val="Times New Roman"/>
        <family val="1"/>
        <charset val="204"/>
      </rPr>
      <t>(техническая готовность: 2 пусковой комплекс (участок № 10) - 100%; 1 пусковой комплекс, 3 пусковой комплекс (участок № 10) - 81,3%)</t>
    </r>
  </si>
  <si>
    <r>
      <t xml:space="preserve">Развитие сети учреждений культурно-досугового типа </t>
    </r>
    <r>
      <rPr>
        <sz val="12"/>
        <color rgb="FF159B1B"/>
        <rFont val="Times New Roman"/>
        <family val="1"/>
        <charset val="204"/>
      </rPr>
      <t>(осуществлен капитальный ремонт ДК Садовое, включая благоустройство территории)</t>
    </r>
  </si>
  <si>
    <r>
      <t xml:space="preserve">Совершенствование материально-технической базы для занятий физической культурой и спортом в муниципальных образованиях области </t>
    </r>
    <r>
      <rPr>
        <sz val="12"/>
        <color rgb="FF159B1B"/>
        <rFont val="Times New Roman"/>
        <family val="1"/>
        <charset val="204"/>
      </rPr>
      <t xml:space="preserve">(выполнен капитальный ремонт спортивной площадки, расположенной п. Моховая Падь) </t>
    </r>
  </si>
  <si>
    <r>
      <t xml:space="preserve"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</t>
    </r>
    <r>
      <rPr>
        <sz val="12"/>
        <color rgb="FF159B1B"/>
        <rFont val="Times New Roman"/>
        <family val="1"/>
        <charset val="204"/>
      </rPr>
      <t>(выплачена компенсация за 11 022 детей)</t>
    </r>
  </si>
  <si>
    <r>
      <t xml:space="preserve"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 </t>
    </r>
    <r>
      <rPr>
        <sz val="12"/>
        <color rgb="FF159B1B"/>
        <rFont val="Times New Roman"/>
        <family val="1"/>
        <charset val="204"/>
      </rPr>
      <t>(обеспечено бесплатным двухразовым питанием 463 детей)</t>
    </r>
  </si>
  <si>
    <r>
  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sz val="12"/>
        <color rgb="FF159B1B"/>
        <rFont val="Times New Roman"/>
        <family val="1"/>
        <charset val="204"/>
      </rPr>
      <t>(выплачено вознаграждение 939 педагогам)</t>
    </r>
  </si>
  <si>
    <r>
      <t xml:space="preserve">Создание условий для осуществления присмотра и ухода за детьми в возрасте от 1,5 до 3 лет (субсидия негосударственным организациям, осуществляющим образовательную деятельность, и индивидуальным предпринимателям, осуществляющим образовательную деятельность по образовательным программам дошкольного образования) </t>
    </r>
    <r>
      <rPr>
        <sz val="12"/>
        <color rgb="FF159B1B"/>
        <rFont val="Times New Roman"/>
        <family val="1"/>
        <charset val="204"/>
      </rPr>
      <t>(выдано 332 сертификата на детей в возрасте от 1,5 до 3 лет)</t>
    </r>
  </si>
  <si>
    <r>
  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  </r>
    <r>
      <rPr>
        <sz val="12"/>
        <color rgb="FF159B1B"/>
        <rFont val="Times New Roman"/>
        <family val="1"/>
        <charset val="204"/>
      </rPr>
      <t>(обеспечено бесплатным горячим питанием 12 864 обучающихся 1 - 4 классов)</t>
    </r>
  </si>
  <si>
    <r>
      <t xml:space="preserve"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 </t>
    </r>
    <r>
      <rPr>
        <sz val="12"/>
        <color rgb="FF159B1B"/>
        <rFont val="Times New Roman"/>
        <family val="1"/>
        <charset val="204"/>
      </rPr>
      <t>(обеспечено бесплатным питанием детей из многодетных семей - 744 чел., детей военнослужащих и сотрудников некоторых федеральных государственных органов - 34 чел.)</t>
    </r>
  </si>
  <si>
    <r>
  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  </r>
    <r>
      <rPr>
        <sz val="12"/>
        <color rgb="FF159B1B"/>
        <rFont val="Times New Roman"/>
        <family val="1"/>
        <charset val="204"/>
      </rPr>
      <t>(во всех общеобразовательных организациях города введены должности советников директора)</t>
    </r>
  </si>
  <si>
    <r>
      <t xml:space="preserve"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 </t>
    </r>
    <r>
      <rPr>
        <sz val="12"/>
        <color rgb="FF159B1B"/>
        <rFont val="Times New Roman"/>
        <family val="1"/>
        <charset val="204"/>
      </rPr>
      <t>(уровень обеспечения государственных полномочий - 100%)</t>
    </r>
  </si>
  <si>
    <r>
      <t xml:space="preserve">Организация и проведение мероприятий по благоустройству территорий общеобразовательных организаций </t>
    </r>
    <r>
      <rPr>
        <sz val="12"/>
        <color rgb="FF159B1B"/>
        <rFont val="Times New Roman"/>
        <family val="1"/>
        <charset val="204"/>
      </rPr>
      <t>(осуществлено благоустройство территорий МАОУ "Школа № 13")</t>
    </r>
  </si>
  <si>
    <r>
      <t xml:space="preserve">Проведение мероприятий по энергосбережению в части замены в образовательных организациях деревянных окон на металлопластиковые </t>
    </r>
    <r>
      <rPr>
        <sz val="12"/>
        <color rgb="FF159B1B"/>
        <rFont val="Times New Roman"/>
        <family val="1"/>
        <charset val="204"/>
      </rPr>
      <t>(осуществлена замена окон в МАДОУ "ДС № 3", МАДОУ "ДС № 32")</t>
    </r>
  </si>
  <si>
    <r>
      <t xml:space="preserve">Благоустройство территорий дошкольных образовательных организаций </t>
    </r>
    <r>
      <rPr>
        <sz val="12"/>
        <color rgb="FF159B1B"/>
        <rFont val="Times New Roman"/>
        <family val="1"/>
        <charset val="204"/>
      </rPr>
      <t>(приобретено, доставлено, смонтировано игровое оборудование в МАДОУ "ДС № 5",  МАДОУ "ДС № 19")</t>
    </r>
  </si>
  <si>
    <r>
      <t xml:space="preserve"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</t>
    </r>
    <r>
      <rPr>
        <sz val="12"/>
        <color rgb="FF159B1B"/>
        <rFont val="Times New Roman"/>
        <family val="1"/>
        <charset val="204"/>
      </rPr>
      <t>(созданы необходимые условия для осуществления полномочий 15 специалистам)</t>
    </r>
  </si>
  <si>
    <r>
      <t xml:space="preserve"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 </t>
    </r>
    <r>
      <rPr>
        <sz val="12"/>
        <color rgb="FF159B1B"/>
        <rFont val="Times New Roman"/>
        <family val="1"/>
        <charset val="204"/>
      </rPr>
      <t>(количество опекаемых детей - 358 чел., количество приемных родителей, получающих вознаграждение - 65 чел.)</t>
    </r>
  </si>
  <si>
    <r>
      <t xml:space="preserve">Частичная оплата стоимости путевок для детей работающих граждан в организации отдыха и оздоровления детей в каникулярное время </t>
    </r>
    <r>
      <rPr>
        <sz val="12"/>
        <color rgb="FF159B1B"/>
        <rFont val="Times New Roman"/>
        <family val="1"/>
        <charset val="204"/>
      </rPr>
      <t>(предоставлена частичная оплата стоимости путевок за 1 988 детей)</t>
    </r>
  </si>
  <si>
    <t>Информация об участии города Благовещенска в государственных программах Российской Федерации и Амурской области за 2023 год</t>
  </si>
  <si>
    <r>
      <t xml:space="preserve"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 </t>
    </r>
    <r>
      <rPr>
        <sz val="12"/>
        <color rgb="FF00B050"/>
        <rFont val="Times New Roman"/>
        <family val="1"/>
        <charset val="204"/>
      </rPr>
      <t>(расходы по содержанию работника МКУ "БГАЖЦ")</t>
    </r>
  </si>
  <si>
    <r>
      <t>Реализация инфраструктурных проектов, источником финансового обеспечения которых являются бюджетные кредиты</t>
    </r>
    <r>
      <rPr>
        <sz val="12"/>
        <color rgb="FF023D9C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(ведется работа по подготовке проектной документации по объекту: "Реконструкция очистных сооружений канализации г. Благовещенска", готовность проектной документации - 50%)</t>
    </r>
  </si>
  <si>
    <r>
      <t xml:space="preserve">Поддержка административного центра Амурской области </t>
    </r>
    <r>
      <rPr>
        <sz val="12"/>
        <color rgb="FF159B1B"/>
        <rFont val="Times New Roman"/>
        <family val="1"/>
        <charset val="204"/>
      </rPr>
      <t>(выполнено благоустройство 2 общественных территорий; ремонт фасадов 4 адм.зданий и 4 МКД, ремонт цоколей 13 МКД, размещение баннеров на 2 МКД, архитектурно-художественная подсветка на 5 адм.зданиях и 3 МКД)</t>
    </r>
  </si>
  <si>
    <t xml:space="preserve">прочие расходы </t>
  </si>
  <si>
    <t>капитальные вложения</t>
  </si>
  <si>
    <r>
      <t xml:space="preserve">Региональная поддержка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 </t>
    </r>
    <r>
      <rPr>
        <sz val="12"/>
        <color rgb="FF00B050"/>
        <rFont val="Times New Roman"/>
        <family val="1"/>
        <charset val="204"/>
      </rPr>
      <t>(оказана поддержка 17 субъектам МСП, а также физическим лицам, не являющимся индивидуальными предпринимателями и применяющим специальный налоговый режим, в том числе 2 субъекта получили поддержку по двум направлениям)</t>
    </r>
  </si>
  <si>
    <r>
  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  </r>
    <r>
      <rPr>
        <sz val="12"/>
        <color rgb="FF159B1B"/>
        <rFont val="Times New Roman"/>
        <family val="1"/>
        <charset val="204"/>
      </rPr>
      <t>(предоставлены жилые помещения 27 детям-сиротам и детям, оставшимся без попечения родителей, лицам из их числа по договорам найма специализированных жилых помещений)</t>
    </r>
    <r>
      <rPr>
        <sz val="12"/>
        <color indexed="8"/>
        <rFont val="Times New Roman"/>
        <family val="1"/>
        <charset val="204"/>
      </rPr>
      <t xml:space="preserve">, </t>
    </r>
    <r>
      <rPr>
        <i/>
        <sz val="12"/>
        <color indexed="8"/>
        <rFont val="Times New Roman"/>
        <family val="1"/>
        <charset val="204"/>
      </rPr>
      <t>в том числе:</t>
    </r>
  </si>
  <si>
    <r>
      <t xml:space="preserve">прочие расходы </t>
    </r>
    <r>
      <rPr>
        <sz val="12"/>
        <color rgb="FF159B1B"/>
        <rFont val="Times New Roman"/>
        <family val="1"/>
        <charset val="204"/>
      </rPr>
      <t xml:space="preserve">(перечислено возмещение в городской бюджет за 6 квартир, предоставленных из муниципального жилищного фонда детям-сиротам) </t>
    </r>
  </si>
  <si>
    <r>
      <t xml:space="preserve">капитальные вложения </t>
    </r>
    <r>
      <rPr>
        <sz val="12"/>
        <color rgb="FF159B1B"/>
        <rFont val="Times New Roman"/>
        <family val="1"/>
        <charset val="204"/>
      </rPr>
      <t>(произведена окончательную оплата по 5 контрактам, заключенных в 2022 году на приобретение 20 квартир, также в 2023 году приобретено и оплачено 1 жилое помещение для детей - сирот)</t>
    </r>
  </si>
  <si>
    <r>
  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 </t>
    </r>
    <r>
      <rPr>
        <sz val="12"/>
        <color rgb="FF159B1B"/>
        <rFont val="Times New Roman"/>
        <family val="1"/>
        <charset val="204"/>
      </rPr>
      <t>(осуществлены расходы на организацию государственных полномочий - приобретены канцелярские товары и бумага для МКУ "БГАЖЦ")</t>
    </r>
  </si>
  <si>
    <r>
      <t>Финансовое обеспечение государственных полномочий по проведению текущего или капитального ремонта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color rgb="FF159B1B"/>
        <rFont val="Times New Roman"/>
        <family val="1"/>
        <charset val="204"/>
      </rPr>
      <t>(отремонтировано 1 жилое помещение)</t>
    </r>
  </si>
  <si>
    <r>
      <t xml:space="preserve">Финансовое обеспечение предоставления гражданам, стоящим на учете, мер социальной поддержки в виде единовременной денежной выплаты для улучшения жилищных условий, приобретения земельного участка для индивидуального жилищного строительства </t>
    </r>
    <r>
      <rPr>
        <sz val="12"/>
        <color rgb="FF159B1B"/>
        <rFont val="Times New Roman"/>
        <family val="1"/>
        <charset val="204"/>
      </rPr>
      <t>(выдан 91 сертификат, из них 67 ИЖС, 24 сады)</t>
    </r>
  </si>
  <si>
    <r>
      <t xml:space="preserve">Капитальные вложения в объекты муниципальной собственности </t>
    </r>
    <r>
      <rPr>
        <sz val="12"/>
        <color rgb="FF159B1B"/>
        <rFont val="Times New Roman"/>
        <family val="1"/>
        <charset val="204"/>
      </rPr>
      <t>(расселено 2 муниципальные квартиры)</t>
    </r>
  </si>
  <si>
    <r>
      <t>прочие расходы</t>
    </r>
    <r>
      <rPr>
        <sz val="12"/>
        <color rgb="FF159B1B"/>
        <rFont val="Times New Roman"/>
        <family val="1"/>
        <charset val="204"/>
      </rPr>
      <t xml:space="preserve"> (приведено 1,69 км автодорог к нормативным требованиям; отремонтировано 0,89 км тротуаров, 2,9 км ливневой канализации, 2,75 км кабельной канализации,  0,167 км автомобильных парковок и пешеходных дорожек; установлено 5 остановочных павильонов; модернизировано 7 светофорных объектов; обслужено 24 комплекса фотовидеофиксации; проведена диагностика, оценка транспортно-эксплуатационного состояния автомобильных дорог общего пользования местного значения города Благовещенска - 2 шт.)</t>
    </r>
  </si>
  <si>
    <r>
      <t xml:space="preserve">капитальные вложения </t>
    </r>
    <r>
      <rPr>
        <sz val="12"/>
        <color rgb="FF159B1B"/>
        <rFont val="Times New Roman"/>
        <family val="1"/>
        <charset val="204"/>
      </rPr>
      <t>(выполнены работы по разработке обоснования инвестиций по объекту «Строительство автодорожного путепровода через ж/д станцию"; выполнены ПИР по объекту: "Реконструкция автомобильной дороги по ул. Горького от ул. Первомайская до ул. Лазо г. Благовещенск, Амурская область")</t>
    </r>
  </si>
  <si>
    <r>
      <t>Выравнивание обеспеченности муниципальных образований по реализации ими отдельных расходных обязательств (предоставление субсидии казенным предприятиям на возмещение затрат, связанных с выполнением заказа по содержанию и ремонту улично-дорожной сети)</t>
    </r>
    <r>
      <rPr>
        <sz val="12"/>
        <color rgb="FF159B1B"/>
        <rFont val="Times New Roman"/>
        <family val="1"/>
        <charset val="204"/>
      </rPr>
      <t xml:space="preserve"> (протяженность УДС подлежащая механизированной уборке в соответствии с нормативными требованиями составила 237,78 км, площадь выполненого ямочного ремонта 9,9 тыс.кв.м)</t>
    </r>
  </si>
  <si>
    <r>
      <t xml:space="preserve">Оказание поддержки бюджетам муниципальных образований, связанной с организацией транспортного обслуживания населения </t>
    </r>
    <r>
      <rPr>
        <sz val="12"/>
        <color rgb="FF159B1B"/>
        <rFont val="Times New Roman"/>
        <family val="1"/>
        <charset val="204"/>
      </rPr>
      <t>(выплата лизинговых платежей за приобретенные в 2021 - 2022 годах 18 автобусов)</t>
    </r>
  </si>
  <si>
    <r>
      <t xml:space="preserve">Реализация мероприятий по приобретению подвижного состава пассажирского транспорта общего пользования, источником финансового обеспечения которых являются специализированные казначейские кредиты </t>
    </r>
    <r>
      <rPr>
        <sz val="12"/>
        <color rgb="FF159B1B"/>
        <rFont val="Times New Roman"/>
        <family val="1"/>
        <charset val="204"/>
      </rPr>
      <t>(осуществлена поставка 8 автобусов большого класса ЛиАЗ 529265 и 1 автобуса большого класса КаВЗ 4270-А2)</t>
    </r>
  </si>
  <si>
    <r>
      <t xml:space="preserve">прочие расходы </t>
    </r>
    <r>
      <rPr>
        <sz val="12"/>
        <color rgb="FF159B1B"/>
        <rFont val="Times New Roman"/>
        <family val="1"/>
        <charset val="204"/>
      </rPr>
      <t>(приведены к нормативным требованиям посредством проведения ремонта автомобильные дороги общей протяженностью - 4,8 км, нарастающим итогом с 2019 года протяженностью - 40,7 км)</t>
    </r>
  </si>
  <si>
    <r>
      <t xml:space="preserve">капитальные вложения </t>
    </r>
    <r>
      <rPr>
        <sz val="12"/>
        <color rgb="FF159B1B"/>
        <rFont val="Times New Roman"/>
        <family val="1"/>
        <charset val="204"/>
      </rPr>
      <t>(выполнены работы по подготовке проектной и рабочей документации реконструкции объекта: "Реконструкция ул. Тепличная города Благовещенска" 1 этап.  ПСД не принята по причине отсутствия положительного заключения от ГАУ "Амургосэкспертиза")</t>
    </r>
  </si>
  <si>
    <r>
      <t xml:space="preserve">Реализация мероприятий в сфере коммунальной инфраструктуры и благоустройства территорий, одобренных Президиумом (штабом) Правительственной комиссии по региональному развитию в Российской Федерации) </t>
    </r>
    <r>
      <rPr>
        <sz val="12"/>
        <color rgb="FF159B1B"/>
        <rFont val="Times New Roman"/>
        <family val="1"/>
        <charset val="204"/>
      </rPr>
      <t>(предусмотрено выполнение ПИР по объекту: «Проектирование газовой котельной в 524 квартале г. Благовещенска, для обеспечения подключения объектов капитального строительства территории комплексного развития 352 квартала г. Благовещенск", заключен мун.контракт на два года)</t>
    </r>
  </si>
  <si>
    <r>
      <t xml:space="preserve">Реконструкция канализационного коллектора, г. Благовещенск </t>
    </r>
    <r>
      <rPr>
        <sz val="12"/>
        <color rgb="FF00B050"/>
        <rFont val="Times New Roman"/>
        <family val="1"/>
        <charset val="204"/>
      </rPr>
      <t xml:space="preserve"> (готовность проектной документации - 65%, техническая готовность объекта - 20%)</t>
    </r>
  </si>
  <si>
    <r>
      <t xml:space="preserve">Реконструкция объектов инженерной инфраструктуры, г. Благовещенск, Аэропорт </t>
    </r>
    <r>
      <rPr>
        <sz val="12"/>
        <color rgb="FF00B050"/>
        <rFont val="Times New Roman"/>
        <family val="1"/>
        <charset val="204"/>
      </rPr>
      <t>(готовность проектной документации - 50%, техническая готовность объекта - 10%)</t>
    </r>
  </si>
  <si>
    <r>
      <t xml:space="preserve">Сети и объекты водоотведения </t>
    </r>
    <r>
      <rPr>
        <sz val="12"/>
        <color rgb="FF159B1B"/>
        <rFont val="Times New Roman"/>
        <family val="1"/>
        <charset val="204"/>
      </rPr>
      <t>(предоставлена субсидия ООО "Специализированный застройщик "ПИК-Благовещенск" на финансовое обеспечение затрат по подключению (технологическому присоединению) к сетям инженерно-технического обеспечения объектов, создаваемых на территории города Благовещенска)</t>
    </r>
  </si>
  <si>
    <t>Управление ЖКХ города  Благовещенска, МУ "ГУКС", Управление культуры города</t>
  </si>
  <si>
    <r>
      <t xml:space="preserve"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  </t>
    </r>
    <r>
      <rPr>
        <sz val="12"/>
        <color rgb="FF159B1B"/>
        <rFont val="Times New Roman"/>
        <family val="1"/>
        <charset val="204"/>
      </rPr>
      <t>(отловлено для дальнейшего чипирования, прививания и стерилизации - 766 животных)</t>
    </r>
  </si>
  <si>
    <r>
      <t xml:space="preserve">Капитальные вложения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Федерации, источником финансового обеспечения которых являются бюджетные кредиты на пополнение остатка средств на едином счете бюджета в целях опережающего финансового обеспечения </t>
    </r>
    <r>
      <rPr>
        <sz val="12"/>
        <color rgb="FF159B1B"/>
        <rFont val="Times New Roman"/>
        <family val="1"/>
        <charset val="204"/>
      </rPr>
      <t>(техническая готовность объекта «Берегоукрепление и реконструкция набережной р. Амур, г. Благовещенск (завершение строительства 2 очереди 1 пускового комплекса участка № 5, 2 пускового комплекса участка № 5 и участка № 6 в составе 3-го этапа строительства объекта) - 78,2%)</t>
    </r>
  </si>
  <si>
    <r>
      <t xml:space="preserve">Государственная поддержка отрасли культуры (оснащение музыкальными инструментами детских школ искусств и училищ) </t>
    </r>
    <r>
      <rPr>
        <sz val="12"/>
        <color rgb="FF159B1B"/>
        <rFont val="Times New Roman"/>
        <family val="1"/>
        <charset val="204"/>
      </rPr>
      <t>(центральная детская школа искусств им. М.Ф. Кнауф-Каминской оснащена музыкальными инструментами, оборудованием и учебными материалами (пианино Н.Рубинштейн НР-121, рояль Н.Рубинштейн НР-180; хоровые станки))</t>
    </r>
  </si>
  <si>
    <r>
      <t>Поддержка проектов развития территорий Амурской области, основанных на местных инициативах</t>
    </r>
    <r>
      <rPr>
        <sz val="12"/>
        <color rgb="FF159B1B"/>
        <rFont val="Times New Roman"/>
        <family val="1"/>
        <charset val="204"/>
      </rPr>
      <t xml:space="preserve"> (выполнены работы по обустройству спортивной площадки в с. Садовое)</t>
    </r>
  </si>
  <si>
    <r>
      <t xml:space="preserve"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образования, принимающих участие в специальной военной операции) </t>
    </r>
    <r>
      <rPr>
        <sz val="12"/>
        <color rgb="FF159B1B"/>
        <rFont val="Times New Roman"/>
        <family val="1"/>
        <charset val="204"/>
      </rPr>
      <t>(обеспечено бесплатным питанием - 141 чел.)</t>
    </r>
  </si>
  <si>
    <r>
      <t>Создание новых мест в общеобразовательных организациях в связи с ростом числа обучающихся, вызванным демографическим фактором</t>
    </r>
    <r>
      <rPr>
        <sz val="12"/>
        <color rgb="FF159B1B"/>
        <rFont val="Times New Roman"/>
        <family val="1"/>
        <charset val="204"/>
      </rPr>
      <t xml:space="preserve"> (в соответствии с заключенным концессионным соглашением «О создании и эксплуатации объекта образования «Общеобразовательная школа на 1 200 мест в Северном планировочном районе г. Благовещенск, Амурская область» ООО "ПИК Образовательные проекты - Благовещенск" перечислен капитальный грант за 2023 год)</t>
    </r>
  </si>
  <si>
    <r>
      <t xml:space="preserve"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</t>
    </r>
    <r>
      <rPr>
        <sz val="12"/>
        <color rgb="FF159B1B"/>
        <rFont val="Times New Roman"/>
        <family val="1"/>
        <charset val="204"/>
      </rPr>
      <t>(число детей, обеспеченных единовременным пособием, переданных на воспитание в семьи, составило 62 чел.)</t>
    </r>
  </si>
  <si>
    <r>
      <t xml:space="preserve"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 </t>
    </r>
    <r>
      <rPr>
        <sz val="12"/>
        <color rgb="FF159B1B"/>
        <rFont val="Times New Roman"/>
        <family val="1"/>
        <charset val="204"/>
      </rPr>
      <t>(предоставлена дополнительная гарантия по социальной поддержке 8 детям-сиротам и детям, оставшимся без попечения родителей, достигшим 18 лет, но продолжающих обучение в образовательных организациях)</t>
    </r>
  </si>
  <si>
    <r>
      <t>Обеспечение мероприятий по переселению граждан из аварийного жилищного фонда</t>
    </r>
    <r>
      <rPr>
        <sz val="12"/>
        <color rgb="FF159B1B"/>
        <rFont val="Times New Roman"/>
        <family val="1"/>
        <charset val="204"/>
      </rPr>
      <t>(количество граждан, переселенного из аварийного жилищного фонда составило 118 чел. Площадь расселенных аварийных домов составила 1,476 тыс.кв.м)</t>
    </r>
    <r>
      <rPr>
        <sz val="12"/>
        <rFont val="Times New Roman"/>
        <family val="1"/>
        <charset val="204"/>
      </rPr>
      <t xml:space="preserve">, в том числе: </t>
    </r>
  </si>
  <si>
    <r>
      <t xml:space="preserve"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реализации проекта "1000 дворов"), за счет средств областного бюджета </t>
    </r>
    <r>
      <rPr>
        <sz val="12"/>
        <color rgb="FF00B050"/>
        <rFont val="Times New Roman"/>
        <family val="1"/>
        <charset val="204"/>
      </rPr>
      <t>(приобретено в муниципальную собственность 106 жилых помещений - расселены 105 квартир общей площадью 2 642 кв. м, количество переселенных граждан - 288 чел.)</t>
    </r>
  </si>
  <si>
    <r>
      <t xml:space="preserve">Реализация мероприятий по обеспечению жильём молодых семей </t>
    </r>
    <r>
      <rPr>
        <sz val="12"/>
        <color rgb="FF00B050"/>
        <rFont val="Times New Roman"/>
        <family val="1"/>
        <charset val="204"/>
      </rPr>
      <t>(выдано свидетельство 1 молодой семье, общее количество граждан, входящих в состав семьи - 4 чел.)</t>
    </r>
  </si>
  <si>
    <r>
      <rPr>
        <b/>
        <u/>
        <sz val="12"/>
        <color indexed="8"/>
        <rFont val="Times New Roman"/>
        <family val="1"/>
        <charset val="204"/>
      </rPr>
      <t>Комплексная государственная программа Российской Федерации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"Социально-экономическое развитие Дальневосточного федерального округа"</t>
    </r>
  </si>
  <si>
    <r>
      <t>Строительство 2-й очереди водозабора "Северный"</t>
    </r>
    <r>
      <rPr>
        <sz val="12"/>
        <color rgb="FF159B1B"/>
        <rFont val="Times New Roman"/>
        <family val="1"/>
        <charset val="204"/>
      </rPr>
      <t xml:space="preserve"> (заключен договор с ООО "Дальневосточная буровая компания» на проведение обследования конструкций зданий, сооружений и инженерных сетей объекта незавершенного строительства "Реконструкция водозабора Северного жилого района, г.Благовещенск, Амурская область" с целью определения возможности их использования при дальнейшем строительстве 2-й очереди водозабора "Северный")</t>
    </r>
  </si>
  <si>
    <r>
      <rPr>
        <b/>
        <u/>
        <sz val="12"/>
        <color indexed="8"/>
        <rFont val="Times New Roman"/>
        <family val="1"/>
        <charset val="204"/>
      </rPr>
      <t>Федеральный проект</t>
    </r>
    <r>
      <rPr>
        <sz val="12"/>
        <color indexed="8"/>
        <rFont val="Times New Roman"/>
        <family val="1"/>
        <charset val="204"/>
      </rPr>
      <t xml:space="preserve"> "Формирование комфортной городской среды"</t>
    </r>
  </si>
  <si>
    <r>
      <rPr>
        <b/>
        <u/>
        <sz val="12"/>
        <color indexed="8"/>
        <rFont val="Times New Roman"/>
        <family val="1"/>
        <charset val="204"/>
      </rPr>
      <t>Региональный проект</t>
    </r>
    <r>
      <rPr>
        <sz val="12"/>
        <color indexed="8"/>
        <rFont val="Times New Roman"/>
        <family val="1"/>
        <charset val="204"/>
      </rPr>
      <t xml:space="preserve"> Амурской области "Чистая вода"</t>
    </r>
  </si>
  <si>
    <r>
      <rPr>
        <b/>
        <u/>
        <sz val="12"/>
        <color indexed="8"/>
        <rFont val="Times New Roman"/>
        <family val="1"/>
        <charset val="204"/>
      </rPr>
      <t>Комплексная государственная программа Российской Федерации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"Социально-экономическое развитие Дальневосточного федерального округа» (федеральный проект "Развитие отдельных территорий и центров экономического роста субъектов Российской Федерации, входящих в состав Дальневосточного федерального округа")</t>
    </r>
  </si>
  <si>
    <r>
      <rPr>
        <b/>
        <u/>
        <sz val="12"/>
        <color indexed="8"/>
        <rFont val="Times New Roman"/>
        <family val="1"/>
        <charset val="204"/>
      </rPr>
      <t xml:space="preserve">Федеральный проект </t>
    </r>
    <r>
      <rPr>
        <sz val="12"/>
        <color indexed="8"/>
        <rFont val="Times New Roman"/>
        <family val="1"/>
        <charset val="204"/>
      </rPr>
      <t>"Формирование комфортной городской среды"</t>
    </r>
  </si>
  <si>
    <r>
      <rPr>
        <b/>
        <u/>
        <sz val="12"/>
        <color indexed="8"/>
        <rFont val="Times New Roman"/>
        <family val="1"/>
        <charset val="204"/>
      </rPr>
      <t>Национальный проект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"Жилье и городская среда"</t>
    </r>
  </si>
  <si>
    <r>
      <t xml:space="preserve"> </t>
    </r>
    <r>
      <rPr>
        <b/>
        <u/>
        <sz val="12"/>
        <color indexed="8"/>
        <rFont val="Times New Roman"/>
        <family val="1"/>
        <charset val="204"/>
      </rPr>
      <t>Государственная программа Российской Федерации</t>
    </r>
    <r>
      <rPr>
        <sz val="12"/>
        <color indexed="8"/>
        <rFont val="Times New Roman"/>
        <family val="1"/>
        <charset val="204"/>
      </rPr>
      <t xml:space="preserve"> "Обеспечение доступным и комфортным жильём и коммунальными услугами граждан Российской Федерации" 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</si>
  <si>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"Создание условий для обеспечения качественными услугами жилищно-коммунального хозяйства граждан Российской Федерации"</t>
    </r>
  </si>
  <si>
    <r>
      <rPr>
        <b/>
        <u/>
        <sz val="12"/>
        <color indexed="8"/>
        <rFont val="Times New Roman"/>
        <family val="1"/>
        <charset val="204"/>
      </rPr>
      <t xml:space="preserve">Региональный проект </t>
    </r>
    <r>
      <rPr>
        <sz val="12"/>
        <color indexed="8"/>
        <rFont val="Times New Roman"/>
        <family val="1"/>
        <charset val="204"/>
      </rPr>
      <t>Амурской области "Формирование комфортной городской среды"</t>
    </r>
  </si>
  <si>
    <r>
      <t xml:space="preserve"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реализации проекта "1000 дворов") </t>
    </r>
    <r>
      <rPr>
        <i/>
        <sz val="12"/>
        <color indexed="62"/>
        <rFont val="Times New Roman"/>
        <family val="1"/>
        <charset val="204"/>
      </rPr>
      <t>(завершение строительства объекта "Большой городской центр "Трибуна Холл")</t>
    </r>
    <r>
      <rPr>
        <sz val="12"/>
        <rFont val="Times New Roman"/>
        <family val="1"/>
        <charset val="204"/>
      </rPr>
      <t xml:space="preserve">, за счет средств федерального бюджета </t>
    </r>
    <r>
      <rPr>
        <sz val="12"/>
        <color rgb="FF00B050"/>
        <rFont val="Times New Roman"/>
        <family val="1"/>
        <charset val="204"/>
      </rPr>
      <t>(техническая готовность объекта составила 41,5%)</t>
    </r>
  </si>
  <si>
    <r>
      <t xml:space="preserve">Капитальные вложения в объекты муниципальной собственности (Большой городской центр "Трибуна Холл" г. Благовещенск, Амурская область) </t>
    </r>
    <r>
      <rPr>
        <sz val="12"/>
        <color rgb="FF00B050"/>
        <rFont val="Times New Roman"/>
        <family val="1"/>
        <charset val="204"/>
      </rPr>
      <t>(техническая готовность объекта составила 41,5%)</t>
    </r>
  </si>
  <si>
    <r>
      <rPr>
        <b/>
        <u/>
        <sz val="12"/>
        <color indexed="8"/>
        <rFont val="Times New Roman"/>
        <family val="1"/>
        <charset val="204"/>
      </rPr>
      <t>Национальный проект</t>
    </r>
    <r>
      <rPr>
        <sz val="12"/>
        <color indexed="8"/>
        <rFont val="Times New Roman"/>
        <family val="1"/>
        <charset val="204"/>
      </rPr>
      <t xml:space="preserve"> "Жилье и городская среда"</t>
    </r>
  </si>
  <si>
    <r>
      <rPr>
        <b/>
        <u/>
        <sz val="12"/>
        <color indexed="8"/>
        <rFont val="Times New Roman"/>
        <family val="1"/>
        <charset val="204"/>
      </rPr>
      <t>Федеральный проект</t>
    </r>
    <r>
      <rPr>
        <sz val="12"/>
        <color indexed="8"/>
        <rFont val="Times New Roman"/>
        <family val="1"/>
        <charset val="204"/>
      </rPr>
      <t xml:space="preserve"> "Обеспечение устойчивого сокращения непригодного для проживания жилищного фонда"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</si>
  <si>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 Российской Федерации</t>
    </r>
    <r>
      <rPr>
        <sz val="12"/>
        <color indexed="8"/>
        <rFont val="Times New Roman"/>
        <family val="1"/>
        <charset val="204"/>
      </rPr>
      <t xml:space="preserve"> "Обеспечение доступным и комфортным жильем и коммунальными услугами граждан Российской Федерации" 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</si>
  <si>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"Создание условий для обеспечения доступным и комфортным жильем граждан России"</t>
    </r>
  </si>
  <si>
    <r>
      <rPr>
        <b/>
        <u/>
        <sz val="12"/>
        <color indexed="8"/>
        <rFont val="Times New Roman"/>
        <family val="1"/>
        <charset val="204"/>
      </rPr>
      <t>Региональный проект Амурской области</t>
    </r>
    <r>
      <rPr>
        <sz val="12"/>
        <color indexed="8"/>
        <rFont val="Times New Roman"/>
        <family val="1"/>
        <charset val="204"/>
      </rPr>
      <t xml:space="preserve"> "Обеспечение устойчивого сокращения непригодного для проживания жилищного фонда"</t>
    </r>
  </si>
  <si>
    <r>
      <rPr>
        <b/>
        <u/>
        <sz val="12"/>
        <rFont val="Times New Roman"/>
        <family val="1"/>
        <charset val="204"/>
      </rPr>
      <t>Комплексная государственная программа Российской Федерации</t>
    </r>
    <r>
      <rPr>
        <sz val="12"/>
        <rFont val="Times New Roman"/>
        <family val="1"/>
        <charset val="204"/>
      </rPr>
      <t xml:space="preserve"> "Социально-экономическое развитие Дальневосточного федерального округа"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</si>
  <si>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"Создание условий для обеспечения доступным и комфортным жильем граждан России"</t>
    </r>
  </si>
  <si>
    <r>
      <rPr>
        <b/>
        <u/>
        <sz val="12"/>
        <color indexed="8"/>
        <rFont val="Times New Roman"/>
        <family val="1"/>
        <charset val="204"/>
      </rPr>
      <t xml:space="preserve">Региональный проект </t>
    </r>
    <r>
      <rPr>
        <sz val="12"/>
        <color indexed="8"/>
        <rFont val="Times New Roman"/>
        <family val="1"/>
        <charset val="204"/>
      </rPr>
      <t>Амурской области  "Региональная и местная дорожная сеть" (краткое наименование: "Дорожная сеть")</t>
    </r>
  </si>
  <si>
    <r>
      <rPr>
        <b/>
        <u/>
        <sz val="12"/>
        <color indexed="8"/>
        <rFont val="Times New Roman"/>
        <family val="1"/>
        <charset val="204"/>
      </rPr>
      <t xml:space="preserve">Федеральный проект </t>
    </r>
    <r>
      <rPr>
        <sz val="12"/>
        <color indexed="8"/>
        <rFont val="Times New Roman"/>
        <family val="1"/>
        <charset val="204"/>
      </rPr>
      <t>"Обеспечение качественно нового уровня развития инфраструктуры культуры" (краткое наименование: "Культурная среда")</t>
    </r>
  </si>
  <si>
    <r>
      <rPr>
        <b/>
        <u/>
        <sz val="12"/>
        <color indexed="8"/>
        <rFont val="Times New Roman"/>
        <family val="1"/>
        <charset val="204"/>
      </rPr>
      <t xml:space="preserve">Национальный проект </t>
    </r>
    <r>
      <rPr>
        <sz val="12"/>
        <color indexed="8"/>
        <rFont val="Times New Roman"/>
        <family val="1"/>
        <charset val="204"/>
      </rPr>
      <t>"Культура"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</si>
  <si>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 Российской Федераци</t>
    </r>
    <r>
      <rPr>
        <sz val="12"/>
        <color indexed="8"/>
        <rFont val="Times New Roman"/>
        <family val="1"/>
        <charset val="204"/>
      </rPr>
      <t xml:space="preserve">и "Развитие культуры" </t>
    </r>
  </si>
  <si>
    <r>
      <rPr>
        <b/>
        <u/>
        <sz val="12"/>
        <color indexed="8"/>
        <rFont val="Times New Roman"/>
        <family val="1"/>
        <charset val="204"/>
      </rPr>
      <t>Подпрограмма государственной программы Российской Федерации</t>
    </r>
    <r>
      <rPr>
        <sz val="12"/>
        <color indexed="8"/>
        <rFont val="Times New Roman"/>
        <family val="1"/>
        <charset val="204"/>
      </rPr>
      <t xml:space="preserve"> "Наследие"</t>
    </r>
  </si>
  <si>
    <r>
      <rPr>
        <b/>
        <u/>
        <sz val="12"/>
        <color indexed="8"/>
        <rFont val="Times New Roman"/>
        <family val="1"/>
        <charset val="204"/>
      </rPr>
      <t>Региональный проект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"Культурная среда"</t>
    </r>
  </si>
  <si>
    <r>
      <t>Создание модельных муниципальных библиотек</t>
    </r>
    <r>
      <rPr>
        <sz val="12"/>
        <color rgb="FF159B1B"/>
        <rFont val="Times New Roman"/>
        <family val="1"/>
        <charset val="204"/>
      </rPr>
      <t xml:space="preserve"> (переоснащена по модельному стандарту муниципальная библиотека "Солнечная" МБУК "МИБС")</t>
    </r>
  </si>
  <si>
    <r>
      <rPr>
        <b/>
        <u/>
        <sz val="12"/>
        <color indexed="8"/>
        <rFont val="Times New Roman"/>
        <family val="1"/>
        <charset val="204"/>
      </rPr>
      <t>Национальный проект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"Культура"</t>
    </r>
  </si>
  <si>
    <r>
      <rPr>
        <b/>
        <u/>
        <sz val="12"/>
        <color indexed="8"/>
        <rFont val="Times New Roman"/>
        <family val="1"/>
        <charset val="204"/>
      </rPr>
      <t>Федеральный проект</t>
    </r>
    <r>
      <rPr>
        <sz val="12"/>
        <color indexed="8"/>
        <rFont val="Times New Roman"/>
        <family val="1"/>
        <charset val="204"/>
      </rPr>
      <t xml:space="preserve"> "Обеспечение качественно нового уровня развития инфраструктуры культуры" (краткое наименование: "Культурная среда")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</si>
  <si>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 Российской Федерации</t>
    </r>
    <r>
      <rPr>
        <sz val="12"/>
        <color indexed="8"/>
        <rFont val="Times New Roman"/>
        <family val="1"/>
        <charset val="204"/>
      </rPr>
      <t xml:space="preserve"> "Развитие культуры" </t>
    </r>
  </si>
  <si>
    <r>
      <rPr>
        <b/>
        <u/>
        <sz val="12"/>
        <color indexed="8"/>
        <rFont val="Times New Roman"/>
        <family val="1"/>
        <charset val="204"/>
      </rPr>
      <t>Подпрограмма государственной программы Российской Федераци</t>
    </r>
    <r>
      <rPr>
        <sz val="12"/>
        <color indexed="8"/>
        <rFont val="Times New Roman"/>
        <family val="1"/>
        <charset val="204"/>
      </rPr>
      <t>и "Наследие"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</si>
  <si>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Российской Федерации </t>
    </r>
    <r>
      <rPr>
        <sz val="12"/>
        <color indexed="8"/>
        <rFont val="Times New Roman"/>
        <family val="1"/>
        <charset val="204"/>
      </rPr>
      <t>"Развитие образования"</t>
    </r>
  </si>
  <si>
    <r>
      <rPr>
        <b/>
        <u/>
        <sz val="12"/>
        <color indexed="8"/>
        <rFont val="Times New Roman"/>
        <family val="1"/>
        <charset val="204"/>
      </rPr>
      <t xml:space="preserve">Направление (подпрограмма) </t>
    </r>
    <r>
      <rPr>
        <sz val="12"/>
        <color indexed="8"/>
        <rFont val="Times New Roman"/>
        <family val="1"/>
        <charset val="204"/>
      </rPr>
      <t xml:space="preserve">"Развитие дошкольного и общего образования" Комплекс процессных мероприятий "Современные механизмы и технологии дошкольного и общего образования"
</t>
    </r>
  </si>
  <si>
    <r>
      <rPr>
        <b/>
        <u/>
        <sz val="12"/>
        <color indexed="8"/>
        <rFont val="Times New Roman"/>
        <family val="1"/>
        <charset val="204"/>
      </rPr>
      <t>Государственная программа Российской Федерации</t>
    </r>
    <r>
      <rPr>
        <sz val="12"/>
        <color indexed="8"/>
        <rFont val="Times New Roman"/>
        <family val="1"/>
        <charset val="204"/>
      </rPr>
      <t xml:space="preserve"> "Развитие образования" </t>
    </r>
  </si>
  <si>
    <r>
      <rPr>
        <b/>
        <u/>
        <sz val="12"/>
        <color indexed="8"/>
        <rFont val="Times New Roman"/>
        <family val="1"/>
        <charset val="204"/>
      </rPr>
      <t xml:space="preserve">Федеральный проект </t>
    </r>
    <r>
      <rPr>
        <sz val="12"/>
        <color indexed="8"/>
        <rFont val="Times New Roman"/>
        <family val="1"/>
        <charset val="204"/>
      </rPr>
      <t>"Патриотическое воспитание граждан РФ"</t>
    </r>
  </si>
  <si>
    <r>
      <rPr>
        <b/>
        <sz val="12"/>
        <color indexed="8"/>
        <rFont val="Times New Roman"/>
        <family val="1"/>
        <charset val="204"/>
      </rPr>
      <t xml:space="preserve">Направление </t>
    </r>
    <r>
      <rPr>
        <b/>
        <u/>
        <sz val="12"/>
        <color indexed="8"/>
        <rFont val="Times New Roman"/>
        <family val="1"/>
        <charset val="204"/>
      </rPr>
      <t>(подпрограмма)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"Развитие дошкольного и общего образования" </t>
    </r>
  </si>
  <si>
    <r>
      <rPr>
        <b/>
        <u/>
        <sz val="12"/>
        <color indexed="8"/>
        <rFont val="Times New Roman"/>
        <family val="1"/>
        <charset val="204"/>
      </rPr>
      <t xml:space="preserve">Федеральный проект </t>
    </r>
    <r>
      <rPr>
        <sz val="12"/>
        <color indexed="8"/>
        <rFont val="Times New Roman"/>
        <family val="1"/>
        <charset val="204"/>
      </rPr>
      <t>"Современная школа"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</si>
  <si>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Российской Федерации </t>
    </r>
    <r>
      <rPr>
        <sz val="12"/>
        <color indexed="8"/>
        <rFont val="Times New Roman"/>
        <family val="1"/>
        <charset val="204"/>
      </rPr>
      <t xml:space="preserve">"Развитие образования" 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</si>
  <si>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 xml:space="preserve"> "Развитие дошкольного и общего образования"</t>
    </r>
  </si>
  <si>
    <r>
      <rPr>
        <b/>
        <u/>
        <sz val="12"/>
        <color indexed="8"/>
        <rFont val="Times New Roman"/>
        <family val="1"/>
        <charset val="204"/>
      </rPr>
      <t>Региональный проект</t>
    </r>
    <r>
      <rPr>
        <sz val="12"/>
        <color indexed="8"/>
        <rFont val="Times New Roman"/>
        <family val="1"/>
        <charset val="204"/>
      </rPr>
      <t xml:space="preserve"> Амурской области "Современная школа"</t>
    </r>
  </si>
  <si>
    <r>
      <t xml:space="preserve">Создание новых мест в общеобразовательных организациях </t>
    </r>
    <r>
      <rPr>
        <sz val="12"/>
        <color rgb="FF159B1B"/>
        <rFont val="Times New Roman"/>
        <family val="1"/>
        <charset val="204"/>
      </rPr>
      <t>(техническая готовность объекта "Школа на 1500 мест в квартале 406 г.Благовещенск, Амурская область" - 100%)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</si>
  <si>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 </t>
    </r>
    <r>
      <rPr>
        <sz val="12"/>
        <color indexed="8"/>
        <rFont val="Times New Roman"/>
        <family val="1"/>
        <charset val="204"/>
      </rPr>
      <t>"Развитие дошкольного и общего образования"</t>
    </r>
  </si>
  <si>
    <r>
      <rPr>
        <b/>
        <u/>
        <sz val="12"/>
        <color indexed="8"/>
        <rFont val="Times New Roman"/>
        <family val="1"/>
        <charset val="204"/>
      </rPr>
      <t xml:space="preserve">Региональный проект </t>
    </r>
    <r>
      <rPr>
        <sz val="12"/>
        <color indexed="8"/>
        <rFont val="Times New Roman"/>
        <family val="1"/>
        <charset val="204"/>
      </rPr>
      <t>Амурской области "Современная школа"</t>
    </r>
  </si>
  <si>
    <r>
      <rPr>
        <b/>
        <u/>
        <sz val="12"/>
        <color indexed="8"/>
        <rFont val="Times New Roman"/>
        <family val="1"/>
        <charset val="204"/>
      </rPr>
      <t xml:space="preserve">Государственная программа Российской Федерации </t>
    </r>
    <r>
      <rPr>
        <sz val="12"/>
        <color indexed="8"/>
        <rFont val="Times New Roman"/>
        <family val="1"/>
        <charset val="204"/>
      </rPr>
      <t>"Национальная система пространственных данных" (</t>
    </r>
    <r>
      <rPr>
        <sz val="12"/>
        <color rgb="FF0070C0"/>
        <rFont val="Times New Roman"/>
        <family val="1"/>
        <charset val="204"/>
      </rPr>
      <t>Федеральный проект "Национальная система пространственных данных"</t>
    </r>
    <r>
      <rPr>
        <sz val="12"/>
        <color indexed="8"/>
        <rFont val="Times New Roman"/>
        <family val="1"/>
        <charset val="204"/>
      </rPr>
      <t>)</t>
    </r>
    <r>
      <rPr>
        <b/>
        <sz val="12"/>
        <color indexed="8"/>
        <rFont val="Times New Roman"/>
        <family val="1"/>
        <charset val="204"/>
      </rPr>
      <t xml:space="preserve">
</t>
    </r>
  </si>
  <si>
    <r>
      <rPr>
        <b/>
        <u/>
        <sz val="12"/>
        <rFont val="Times New Roman"/>
        <family val="1"/>
        <charset val="204"/>
      </rPr>
      <t>Комплексная государственная программа Российской Федерации</t>
    </r>
    <r>
      <rPr>
        <sz val="12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"Социально-экономическое развитие Дальневосточного федерального округа"
(</t>
    </r>
    <r>
      <rPr>
        <sz val="12"/>
        <color rgb="FF0070C0"/>
        <rFont val="Times New Roman"/>
        <family val="1"/>
        <charset val="204"/>
      </rPr>
      <t>Федеральный проек</t>
    </r>
    <r>
      <rPr>
        <sz val="12"/>
        <color indexed="30"/>
        <rFont val="Times New Roman"/>
        <family val="1"/>
        <charset val="204"/>
      </rPr>
      <t xml:space="preserve">т </t>
    </r>
    <r>
      <rPr>
        <sz val="12"/>
        <color indexed="8"/>
        <rFont val="Times New Roman"/>
        <family val="1"/>
        <charset val="204"/>
      </rPr>
      <t>"Развитие отдельных территорий и центров экономического роста субъектов Российской Федерации, входящих в состав Дальневосточного федерального округа"</t>
    </r>
    <r>
      <rPr>
        <sz val="12"/>
        <color indexed="30"/>
        <rFont val="Times New Roman"/>
        <family val="1"/>
        <charset val="204"/>
      </rPr>
      <t xml:space="preserve"> - </t>
    </r>
    <r>
      <rPr>
        <sz val="12"/>
        <color rgb="FF0070C0"/>
        <rFont val="Times New Roman"/>
        <family val="1"/>
        <charset val="204"/>
      </rPr>
      <t>структурный элемент, не входящий в направления (подпрограммы))</t>
    </r>
    <r>
      <rPr>
        <sz val="12"/>
        <color indexed="30"/>
        <rFont val="Times New Roman"/>
        <family val="1"/>
        <charset val="204"/>
      </rPr>
      <t xml:space="preserve">
</t>
    </r>
  </si>
  <si>
    <r>
      <rPr>
        <b/>
        <u/>
        <sz val="12"/>
        <rFont val="Times New Roman"/>
        <family val="1"/>
        <charset val="204"/>
      </rPr>
      <t>Подпрограмма</t>
    </r>
    <r>
      <rPr>
        <sz val="12"/>
        <rFont val="Times New Roman"/>
        <family val="1"/>
        <charset val="204"/>
      </rPr>
      <t xml:space="preserve"> "Создание условий для обеспечения доступным и комфортным жильем граждан Российской Федерации" /
Федеральный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
</t>
    </r>
  </si>
  <si>
    <r>
      <rPr>
        <b/>
        <u/>
        <sz val="12"/>
        <color indexed="8"/>
        <rFont val="Times New Roman"/>
        <family val="1"/>
        <charset val="204"/>
      </rPr>
      <t>Направление (подпрограмма)</t>
    </r>
    <r>
      <rPr>
        <sz val="12"/>
        <color indexed="8"/>
        <rFont val="Times New Roman"/>
        <family val="1"/>
        <charset val="204"/>
      </rPr>
      <t xml:space="preserve"> "Создание условий для обеспечения доступным и комфортным жильем граждан Российской Федерации</t>
    </r>
    <r>
      <rPr>
        <sz val="12"/>
        <rFont val="Times New Roman"/>
        <family val="1"/>
        <charset val="204"/>
      </rPr>
      <t>"/ Федеральный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</si>
  <si>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туризма в городе Благовещенске"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</si>
  <si>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малого и среднего предпринимательства в городе Благовещенске"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</si>
  <si>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"Переселение граждан из аварийного жилищного фонда на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</si>
  <si>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"Переселение граждан из аварийного жилищного фонда на территории города Благовещенска"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</si>
  <si>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"Обеспечение жильем молодых семей"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</si>
  <si>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"Обеспечение доступным и комфортным жильем населения города Благовещенска" и прочие расходы"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</si>
  <si>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  </r>
  </si>
  <si>
    <t xml:space="preserve">Государственная программа Российской Федерации "Развитие культуры" </t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</si>
  <si>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дошкольного, общего и дополнительного образования детей"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</si>
  <si>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дошкольного, общего и дополнительного образования детей"</t>
    </r>
  </si>
  <si>
    <r>
      <rPr>
        <b/>
        <u/>
        <sz val="12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дошкольного, общего и дополнительного образования детей"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</si>
  <si>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"Развитие дошкольного, общего и дополнительного образования детей"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</si>
  <si>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системы защиты прав детей"</t>
    </r>
  </si>
  <si>
    <r>
      <rPr>
        <b/>
        <u/>
        <sz val="12"/>
        <color indexed="8"/>
        <rFont val="Times New Roman"/>
        <family val="1"/>
        <charset val="204"/>
      </rPr>
      <t>Подпрограмма</t>
    </r>
    <r>
      <rPr>
        <sz val="12"/>
        <color indexed="8"/>
        <rFont val="Times New Roman"/>
        <family val="1"/>
        <charset val="204"/>
      </rPr>
      <t xml:space="preserve"> "Развитие системы защиты прав детей"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</si>
  <si>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</t>
    </r>
    <r>
      <rPr>
        <sz val="12"/>
        <color indexed="8"/>
        <rFont val="Times New Roman"/>
        <family val="1"/>
        <charset val="204"/>
      </rPr>
      <t>"Развитие системы защиты прав детей"</t>
    </r>
  </si>
  <si>
    <r>
      <t xml:space="preserve">Капитальные вложения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 (Берегоукрепление и реконструкция набережной р.Амур, г.Благовещенск (завершение строительства 2 очереди 1 пускового комплекс а участка №5,2 пускового комплекса участка №5, 2 пускового комплекса участка №5и №6 в составе 3-го этапа строительства объекта) </t>
    </r>
    <r>
      <rPr>
        <sz val="12"/>
        <color rgb="FF159B1B"/>
        <rFont val="Times New Roman"/>
        <family val="1"/>
        <charset val="204"/>
      </rPr>
      <t>(техническая готовность - 90%)</t>
    </r>
  </si>
  <si>
    <r>
      <rPr>
        <b/>
        <u/>
        <sz val="12"/>
        <color indexed="8"/>
        <rFont val="Times New Roman"/>
        <family val="1"/>
        <charset val="204"/>
      </rPr>
      <t xml:space="preserve">Направление (подпрограмма) </t>
    </r>
    <r>
      <rPr>
        <sz val="12"/>
        <color indexed="8"/>
        <rFont val="Times New Roman"/>
        <family val="1"/>
        <charset val="204"/>
      </rPr>
      <t>«Создание условий для обеспечения качественными услугами жилищно-коммунального хозяйства граждан Российской Федерации»
(</t>
    </r>
    <r>
      <rPr>
        <sz val="12"/>
        <color rgb="FF0070C0"/>
        <rFont val="Times New Roman"/>
        <family val="1"/>
        <charset val="204"/>
      </rPr>
      <t>Федеральные проекты, не входящие в состав национальных проектов -  Федеральный проект "Содействие развитию инфраструктуры субъектов Российской Федерации (муниципальных образований)</t>
    </r>
    <r>
      <rPr>
        <sz val="12"/>
        <color indexed="8"/>
        <rFont val="Times New Roman"/>
        <family val="1"/>
        <charset val="204"/>
      </rPr>
      <t xml:space="preserve">")
</t>
    </r>
  </si>
  <si>
    <r>
      <t xml:space="preserve"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образовательных организациях </t>
    </r>
    <r>
      <rPr>
        <sz val="11.5"/>
        <color rgb="FF159B1B"/>
        <rFont val="Times New Roman"/>
        <family val="1"/>
        <charset val="204"/>
      </rPr>
      <t>(численность детей от 1 года до 8 лет, охваченных программами дошкольного образования - 12 080 чел., численность обучающихся по программам общего образования в общеобразовательных организациях - 29,4 тыс. человек)</t>
    </r>
  </si>
  <si>
    <r>
      <t xml:space="preserve">Модернизация систем общего образования </t>
    </r>
    <r>
      <rPr>
        <sz val="12"/>
        <color rgb="FF159B1B"/>
        <rFont val="Times New Roman"/>
        <family val="1"/>
        <charset val="204"/>
      </rPr>
      <t xml:space="preserve">(осуществлен капитальный ремонт школьного стадиона МАОУ «Алексеевская гимназия», проведено благоустройство пришкольной территории и оснащение ее необходимым оборудованием, проведены ремонтно-реставрационные работы помещений, изготовлена и приобретена мебель в отношении МАОУ "Алексеевская гимназия г. Благовещенска")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</si>
</sst>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\-#,##0.0\ "/>
  </numFmts>
  <fonts count="3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36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color indexed="6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023D9C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159B1B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.5"/>
      <color rgb="FF159B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40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/>
    <xf numFmtId="0" fontId="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0" borderId="0" xfId="0" applyFont="1" applyFill="1"/>
    <xf numFmtId="0" fontId="1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0" fillId="0" borderId="1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2" fontId="21" fillId="0" borderId="3" xfId="0" applyNumberFormat="1" applyFont="1" applyFill="1" applyBorder="1" applyAlignment="1">
      <alignment horizontal="left" vertical="top" wrapText="1"/>
    </xf>
    <xf numFmtId="2" fontId="4" fillId="0" borderId="3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4" fillId="2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9" fillId="0" borderId="0" xfId="0" applyFont="1" applyFill="1" applyAlignment="1">
      <alignment horizontal="right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159B1B"/>
      <color rgb="FF008E40"/>
      <color rgb="FF117522"/>
      <color rgb="FF023D9C"/>
      <color rgb="FF66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01"/>
  <sheetViews>
    <sheetView tabSelected="1" view="pageBreakPreview" zoomScale="85" zoomScaleNormal="85" zoomScaleSheetLayoutView="85" workbookViewId="0">
      <selection activeCell="AO4" sqref="AO4"/>
    </sheetView>
  </sheetViews>
  <sheetFormatPr defaultColWidth="9.140625" defaultRowHeight="15.75" x14ac:dyDescent="0.25"/>
  <cols>
    <col min="1" max="1" width="5" style="7" customWidth="1"/>
    <col min="2" max="2" width="19.7109375" style="7" customWidth="1"/>
    <col min="3" max="3" width="18.5703125" style="7" customWidth="1"/>
    <col min="4" max="4" width="20.85546875" style="7" customWidth="1"/>
    <col min="5" max="5" width="20.140625" style="7" customWidth="1"/>
    <col min="6" max="6" width="20.85546875" style="7" customWidth="1"/>
    <col min="7" max="7" width="22.7109375" style="7" customWidth="1"/>
    <col min="8" max="8" width="21" style="7" customWidth="1"/>
    <col min="9" max="9" width="20.5703125" style="7" customWidth="1"/>
    <col min="10" max="10" width="19.7109375" style="7" customWidth="1"/>
    <col min="11" max="11" width="36.5703125" style="7" customWidth="1"/>
    <col min="12" max="12" width="21.28515625" style="19" customWidth="1"/>
    <col min="13" max="13" width="16.28515625" style="67" customWidth="1"/>
    <col min="14" max="14" width="16" style="7" customWidth="1"/>
    <col min="15" max="15" width="15.42578125" style="7" customWidth="1"/>
    <col min="16" max="16" width="15.5703125" style="7" customWidth="1"/>
    <col min="17" max="17" width="13.140625" style="7" customWidth="1"/>
    <col min="18" max="18" width="12.140625" style="7" customWidth="1"/>
    <col min="19" max="19" width="15.140625" style="6" customWidth="1"/>
    <col min="20" max="20" width="14.28515625" style="7" customWidth="1"/>
    <col min="21" max="21" width="15.42578125" style="7" customWidth="1"/>
    <col min="22" max="22" width="16.85546875" style="7" customWidth="1"/>
    <col min="23" max="23" width="13.28515625" style="7" customWidth="1"/>
    <col min="24" max="24" width="12" style="7" customWidth="1"/>
    <col min="25" max="25" width="11.5703125" style="6" customWidth="1"/>
    <col min="26" max="26" width="15.28515625" style="6" customWidth="1"/>
    <col min="27" max="28" width="14.85546875" style="7" customWidth="1"/>
    <col min="29" max="29" width="17.28515625" style="7" customWidth="1"/>
    <col min="30" max="30" width="13" style="7" customWidth="1"/>
    <col min="31" max="31" width="12.7109375" style="7" customWidth="1"/>
    <col min="32" max="32" width="12.85546875" style="6" customWidth="1"/>
    <col min="33" max="33" width="14.5703125" style="6" customWidth="1"/>
    <col min="34" max="34" width="13.5703125" style="7" customWidth="1"/>
    <col min="35" max="35" width="14.5703125" style="7" customWidth="1"/>
    <col min="36" max="36" width="15.28515625" style="7" customWidth="1"/>
    <col min="37" max="37" width="13" style="7" customWidth="1"/>
    <col min="38" max="38" width="12" style="7" customWidth="1"/>
    <col min="39" max="39" width="12.42578125" style="6" customWidth="1"/>
    <col min="40" max="43" width="9.140625" style="17"/>
    <col min="44" max="44" width="11.28515625" style="17" bestFit="1" customWidth="1"/>
    <col min="45" max="76" width="9.140625" style="17"/>
    <col min="77" max="16384" width="9.140625" style="7"/>
  </cols>
  <sheetData>
    <row r="1" spans="1:39" ht="26.25" customHeight="1" x14ac:dyDescent="0.3">
      <c r="M1" s="24"/>
      <c r="AI1" s="18"/>
      <c r="AM1" s="72"/>
    </row>
    <row r="2" spans="1:39" ht="47.25" customHeight="1" x14ac:dyDescent="0.25">
      <c r="A2" s="130" t="s">
        <v>218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</row>
    <row r="3" spans="1:39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20"/>
      <c r="U3" s="18"/>
      <c r="AB3" s="18"/>
      <c r="AI3" s="18"/>
    </row>
    <row r="4" spans="1:39" ht="36" customHeight="1" x14ac:dyDescent="0.25">
      <c r="A4" s="95" t="s">
        <v>138</v>
      </c>
      <c r="B4" s="89" t="s">
        <v>16</v>
      </c>
      <c r="C4" s="86" t="s">
        <v>17</v>
      </c>
      <c r="D4" s="95" t="s">
        <v>183</v>
      </c>
      <c r="E4" s="117" t="s">
        <v>34</v>
      </c>
      <c r="F4" s="86" t="s">
        <v>18</v>
      </c>
      <c r="G4" s="89" t="s">
        <v>181</v>
      </c>
      <c r="H4" s="95" t="s">
        <v>182</v>
      </c>
      <c r="I4" s="95" t="s">
        <v>142</v>
      </c>
      <c r="J4" s="127" t="s">
        <v>143</v>
      </c>
      <c r="K4" s="86" t="s">
        <v>144</v>
      </c>
      <c r="L4" s="105" t="s">
        <v>146</v>
      </c>
      <c r="M4" s="124" t="s">
        <v>20</v>
      </c>
      <c r="N4" s="125"/>
      <c r="O4" s="125"/>
      <c r="P4" s="125"/>
      <c r="Q4" s="125"/>
      <c r="R4" s="126"/>
      <c r="S4" s="89" t="s">
        <v>147</v>
      </c>
      <c r="T4" s="133"/>
      <c r="U4" s="133"/>
      <c r="V4" s="133"/>
      <c r="W4" s="133"/>
      <c r="X4" s="127"/>
      <c r="Y4" s="86" t="s">
        <v>148</v>
      </c>
      <c r="Z4" s="112" t="s">
        <v>149</v>
      </c>
      <c r="AA4" s="113"/>
      <c r="AB4" s="113"/>
      <c r="AC4" s="113"/>
      <c r="AD4" s="113"/>
      <c r="AE4" s="114"/>
      <c r="AF4" s="86" t="s">
        <v>35</v>
      </c>
      <c r="AG4" s="112" t="s">
        <v>36</v>
      </c>
      <c r="AH4" s="113"/>
      <c r="AI4" s="113"/>
      <c r="AJ4" s="113"/>
      <c r="AK4" s="113"/>
      <c r="AL4" s="114"/>
      <c r="AM4" s="86" t="s">
        <v>37</v>
      </c>
    </row>
    <row r="5" spans="1:39" ht="15" customHeight="1" x14ac:dyDescent="0.25">
      <c r="A5" s="95"/>
      <c r="B5" s="90"/>
      <c r="C5" s="87"/>
      <c r="D5" s="95"/>
      <c r="E5" s="120"/>
      <c r="F5" s="87"/>
      <c r="G5" s="90"/>
      <c r="H5" s="95"/>
      <c r="I5" s="95"/>
      <c r="J5" s="128"/>
      <c r="K5" s="87"/>
      <c r="L5" s="106" t="s">
        <v>145</v>
      </c>
      <c r="M5" s="131" t="s">
        <v>139</v>
      </c>
      <c r="N5" s="86" t="s">
        <v>140</v>
      </c>
      <c r="O5" s="86" t="s">
        <v>26</v>
      </c>
      <c r="P5" s="110" t="s">
        <v>25</v>
      </c>
      <c r="Q5" s="86" t="s">
        <v>141</v>
      </c>
      <c r="R5" s="86" t="s">
        <v>165</v>
      </c>
      <c r="S5" s="95" t="s">
        <v>139</v>
      </c>
      <c r="T5" s="86" t="s">
        <v>140</v>
      </c>
      <c r="U5" s="86" t="s">
        <v>26</v>
      </c>
      <c r="V5" s="110" t="s">
        <v>27</v>
      </c>
      <c r="W5" s="86" t="s">
        <v>141</v>
      </c>
      <c r="X5" s="86" t="s">
        <v>165</v>
      </c>
      <c r="Y5" s="87"/>
      <c r="Z5" s="95" t="s">
        <v>139</v>
      </c>
      <c r="AA5" s="86" t="s">
        <v>140</v>
      </c>
      <c r="AB5" s="86" t="s">
        <v>26</v>
      </c>
      <c r="AC5" s="110" t="s">
        <v>27</v>
      </c>
      <c r="AD5" s="86" t="s">
        <v>141</v>
      </c>
      <c r="AE5" s="86" t="s">
        <v>165</v>
      </c>
      <c r="AF5" s="87"/>
      <c r="AG5" s="95" t="s">
        <v>139</v>
      </c>
      <c r="AH5" s="86" t="s">
        <v>140</v>
      </c>
      <c r="AI5" s="86" t="s">
        <v>26</v>
      </c>
      <c r="AJ5" s="110" t="s">
        <v>27</v>
      </c>
      <c r="AK5" s="86" t="s">
        <v>141</v>
      </c>
      <c r="AL5" s="86" t="s">
        <v>165</v>
      </c>
      <c r="AM5" s="87"/>
    </row>
    <row r="6" spans="1:39" ht="69" customHeight="1" x14ac:dyDescent="0.25">
      <c r="A6" s="95"/>
      <c r="B6" s="91"/>
      <c r="C6" s="88"/>
      <c r="D6" s="95"/>
      <c r="E6" s="123"/>
      <c r="F6" s="88"/>
      <c r="G6" s="91"/>
      <c r="H6" s="95"/>
      <c r="I6" s="95"/>
      <c r="J6" s="129"/>
      <c r="K6" s="88"/>
      <c r="L6" s="107"/>
      <c r="M6" s="131"/>
      <c r="N6" s="88"/>
      <c r="O6" s="88"/>
      <c r="P6" s="111"/>
      <c r="Q6" s="88"/>
      <c r="R6" s="109"/>
      <c r="S6" s="95"/>
      <c r="T6" s="88"/>
      <c r="U6" s="88"/>
      <c r="V6" s="111"/>
      <c r="W6" s="88"/>
      <c r="X6" s="109"/>
      <c r="Y6" s="88"/>
      <c r="Z6" s="95"/>
      <c r="AA6" s="88"/>
      <c r="AB6" s="88"/>
      <c r="AC6" s="111"/>
      <c r="AD6" s="88"/>
      <c r="AE6" s="109"/>
      <c r="AF6" s="88"/>
      <c r="AG6" s="95"/>
      <c r="AH6" s="88"/>
      <c r="AI6" s="88"/>
      <c r="AJ6" s="111"/>
      <c r="AK6" s="88"/>
      <c r="AL6" s="109"/>
      <c r="AM6" s="88"/>
    </row>
    <row r="7" spans="1:39" x14ac:dyDescent="0.25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7">
        <v>12</v>
      </c>
      <c r="M7" s="68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  <c r="T7" s="46">
        <v>20</v>
      </c>
      <c r="U7" s="46">
        <v>21</v>
      </c>
      <c r="V7" s="46">
        <v>22</v>
      </c>
      <c r="W7" s="46">
        <v>23</v>
      </c>
      <c r="X7" s="46">
        <v>24</v>
      </c>
      <c r="Y7" s="46">
        <v>25</v>
      </c>
      <c r="Z7" s="46">
        <v>26</v>
      </c>
      <c r="AA7" s="46">
        <v>27</v>
      </c>
      <c r="AB7" s="46">
        <v>28</v>
      </c>
      <c r="AC7" s="46">
        <v>29</v>
      </c>
      <c r="AD7" s="46">
        <v>30</v>
      </c>
      <c r="AE7" s="46">
        <v>31</v>
      </c>
      <c r="AF7" s="46">
        <v>32</v>
      </c>
      <c r="AG7" s="46">
        <v>33</v>
      </c>
      <c r="AH7" s="46">
        <v>34</v>
      </c>
      <c r="AI7" s="46">
        <v>35</v>
      </c>
      <c r="AJ7" s="46">
        <v>36</v>
      </c>
      <c r="AK7" s="46">
        <v>37</v>
      </c>
      <c r="AL7" s="46">
        <v>38</v>
      </c>
      <c r="AM7" s="46">
        <v>39</v>
      </c>
    </row>
    <row r="8" spans="1:39" ht="37.5" customHeight="1" x14ac:dyDescent="0.25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8" t="s">
        <v>28</v>
      </c>
      <c r="M8" s="69">
        <f>N8+O8+Q8+R8</f>
        <v>12868078.015069999</v>
      </c>
      <c r="N8" s="9">
        <f>N9+N10</f>
        <v>3412529.6</v>
      </c>
      <c r="O8" s="9">
        <f>O9+O10</f>
        <v>9207919</v>
      </c>
      <c r="P8" s="9">
        <f>P9+P10</f>
        <v>660924.39999999991</v>
      </c>
      <c r="Q8" s="9">
        <f>Q9+Q10</f>
        <v>244048.71507000003</v>
      </c>
      <c r="R8" s="9">
        <f>R9+R10</f>
        <v>3580.7</v>
      </c>
      <c r="S8" s="9">
        <f>T8+U8+W8+X8</f>
        <v>11929573.699999999</v>
      </c>
      <c r="T8" s="9">
        <f>T9+T10</f>
        <v>3412528.4</v>
      </c>
      <c r="U8" s="9">
        <f>U9+U10</f>
        <v>8323539.5999999996</v>
      </c>
      <c r="V8" s="9">
        <f>V9+V10</f>
        <v>538255.29999999993</v>
      </c>
      <c r="W8" s="9">
        <f>W9+W10</f>
        <v>189925</v>
      </c>
      <c r="X8" s="9">
        <f>X9+X10</f>
        <v>3580.7</v>
      </c>
      <c r="Y8" s="9">
        <f t="shared" ref="Y8:Y11" si="0">S8/M8*100</f>
        <v>92.706725013860634</v>
      </c>
      <c r="Z8" s="9">
        <f>AA8+AB8+AD8+AE8</f>
        <v>11918287.399999999</v>
      </c>
      <c r="AA8" s="9">
        <f>AA9+AA10</f>
        <v>3412528.4</v>
      </c>
      <c r="AB8" s="9">
        <f>AB9+AB10</f>
        <v>8312909.2999999998</v>
      </c>
      <c r="AC8" s="9">
        <f>AC9+AC10</f>
        <v>538255.29999999993</v>
      </c>
      <c r="AD8" s="9">
        <f>AD9+AD10</f>
        <v>189269</v>
      </c>
      <c r="AE8" s="9">
        <f>AE9+AE10</f>
        <v>3580.7</v>
      </c>
      <c r="AF8" s="9">
        <f>Z8/M8*100</f>
        <v>92.6190172770348</v>
      </c>
      <c r="AG8" s="9">
        <f>AH8+AI8+AK8+AL8</f>
        <v>6007397.5</v>
      </c>
      <c r="AH8" s="9">
        <f>AH9+AH10</f>
        <v>944189.7</v>
      </c>
      <c r="AI8" s="9">
        <f>AI9+AI10</f>
        <v>4949533.8999999994</v>
      </c>
      <c r="AJ8" s="9">
        <f>AJ9+AJ10</f>
        <v>363644.2</v>
      </c>
      <c r="AK8" s="9">
        <f>AK9+AK10</f>
        <v>110093.19999999998</v>
      </c>
      <c r="AL8" s="9">
        <f>AL9+AL10</f>
        <v>3580.7</v>
      </c>
      <c r="AM8" s="9">
        <f t="shared" ref="AM8:AM13" si="1">AG8/M8*100</f>
        <v>46.684497039609539</v>
      </c>
    </row>
    <row r="9" spans="1:39" ht="37.5" customHeight="1" x14ac:dyDescent="0.25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20"/>
      <c r="L9" s="8" t="s">
        <v>22</v>
      </c>
      <c r="M9" s="69">
        <f>N9+O9+Q9+R9</f>
        <v>8211625.4000000004</v>
      </c>
      <c r="N9" s="9">
        <f>N13+N14+N15+N18+N20+N25+N35+N38+N29+N42+N45+N46+N47+N48+N51+N56+N57+N63+N55+N65+N66+N87+N88+N32</f>
        <v>2833255.6</v>
      </c>
      <c r="O9" s="9">
        <f>O13+O14+O15+O18+O20+O25+O35+O38+O29+O42+O45+O46+O47+O48+O51+O56+O57+O63+O55+O65+O66+O87+O88+O32</f>
        <v>5214533.9000000004</v>
      </c>
      <c r="P9" s="9">
        <f>P13+P14+P15+P18+P20+P25+P35+P38+P29+P42+P45+P46+P47+P48+P51+P56+P57+P63+P55+P65+P66+P87+P88+P32</f>
        <v>649868.79999999993</v>
      </c>
      <c r="Q9" s="9">
        <f>Q13+Q14+Q15+Q18+Q20+Q25+Q35+Q38+Q29+Q42+Q45+Q46+Q47+Q48+Q51+Q56+Q57+Q63+Q55+Q65+Q66+Q87+Q88+Q32</f>
        <v>163835.90000000002</v>
      </c>
      <c r="R9" s="9">
        <f>R13+R14+R15+R18+R20+R25+R35+R38+R29+R42+R45+R46+R47+R48+R51+R56+R57+R63+R55+R65+R66+R87+R88+R32</f>
        <v>0</v>
      </c>
      <c r="S9" s="9">
        <f>T9+U9+W9+X9</f>
        <v>7538313.2000000011</v>
      </c>
      <c r="T9" s="9">
        <f>T13+T14+T15+T18+T20+T25+T35+T38+T29+T42+T45+T46+T47+T48+T51+T56+T57+T63+T55+T65+T66+T87+T88+T32</f>
        <v>2833255.6</v>
      </c>
      <c r="U9" s="9">
        <f>U13+U14+U15+U18+U20+U25+U35+U38+U29+U42+U45+U46+U47+U48+U51+U56+U57+U63+U55+U65+U66+U87+U88+U32</f>
        <v>4575660.6000000006</v>
      </c>
      <c r="V9" s="9">
        <f>V13+V14+V15+V18+V20+V25+V35+V38+V29+V42+V45+V46+V47+V48+V51+V56+V57+V63+V55+V65+V66+V87+V88+V32</f>
        <v>527617.1</v>
      </c>
      <c r="W9" s="9">
        <f>W13+W14+W15+W18+W20+W25+W35+W38+W29+W42+W45+W46+W47+W48+W51+W56+W57+W63+W55+W65+W66+W87+W88+W32</f>
        <v>129397</v>
      </c>
      <c r="X9" s="9">
        <f>X13+X14+X15+X18+X20+X25+X35+X38+X29+X42+X45+X46+X47+X48+X51+X56+X57+X63+X55+X65+X66+X87+X88+X32</f>
        <v>0</v>
      </c>
      <c r="Y9" s="9">
        <f t="shared" si="0"/>
        <v>91.800500300464279</v>
      </c>
      <c r="Z9" s="9">
        <f>AA9+AB9+AD9+AE9</f>
        <v>7527563.9000000004</v>
      </c>
      <c r="AA9" s="9">
        <f>AA13+AA14+AA15+AA18+AA20+AA25+AA35+AA38+AA29+AA42+AA45+AA46+AA47+AA48+AA51+AA56+AA57+AA63+AA55+AA65+AA66+AA87+AA88+AA32</f>
        <v>2833255.6</v>
      </c>
      <c r="AB9" s="9">
        <f>AB13+AB14+AB15+AB18+AB20+AB25+AB35+AB38+AB29+AB42+AB45+AB46+AB47+AB48+AB51+AB56+AB57+AB63+AB55+AB65+AB66+AB87+AB88+AB32</f>
        <v>4565030.3000000007</v>
      </c>
      <c r="AC9" s="9">
        <f>AC13+AC14+AC15+AC18+AC20+AC25+AC35+AC38+AC29+AC42+AC45+AC46+AC47+AC48+AC51+AC56+AC57+AC63+AC55+AC65+AC66+AC87+AC88+AC32</f>
        <v>527617.1</v>
      </c>
      <c r="AD9" s="9">
        <f>AD13+AD14+AD15+AD18+AD20+AD25+AD35+AD38+AD29+AD42+AD45+AD46+AD47+AD48+AD51+AD56+AD57+AD63+AD55+AD65+AD66+AD87+AD88+AD32</f>
        <v>129278</v>
      </c>
      <c r="AE9" s="9">
        <f>AE13+AE14+AE15+AE18+AE20+AE25+AE35+AE38+AE29+AE42+AE45+AE46+AE47+AE48+AE51+AE56+AE57+AE63+AE55+AE65+AE66+AE87+AE88+AE32</f>
        <v>0</v>
      </c>
      <c r="AF9" s="9">
        <f>S9/M9*100</f>
        <v>91.800500300464279</v>
      </c>
      <c r="AG9" s="9">
        <f>AH9+AI9+AK9+AL9</f>
        <v>1685998.5</v>
      </c>
      <c r="AH9" s="9">
        <f>AH13+AH14+AH15+AH18+AH20+AH25+AH35+AH38+AH29+AH42+AH45+AH46+AH47+AH48+AH51+AH56+AH57+AH63+AH55+AH65+AH66+AH87+AH88+AH32</f>
        <v>402713</v>
      </c>
      <c r="AI9" s="9">
        <f>AI13+AI14+AI15+AI18+AI20+AI25+AI35+AI38+AI29+AI42+AI45+AI46+AI47+AI48+AI51+AI56+AI57+AI63+AI55+AI65+AI66+AI87+AI88+AI32</f>
        <v>1231895.1000000001</v>
      </c>
      <c r="AJ9" s="9">
        <f>AJ13+AJ14+AJ15+AJ18+AJ20+AJ25+AJ35+AJ38+AJ29+AJ42+AJ45+AJ46+AJ47+AJ48+AJ51+AJ56+AJ57+AJ63+AJ55+AJ65+AJ66+AJ87+AJ88+AJ32</f>
        <v>353006</v>
      </c>
      <c r="AK9" s="9">
        <f>AK13+AK14+AK15+AK18+AK20+AK25+AK35+AK38+AK29+AK42+AK45+AK46+AK47+AK48+AK51+AK56+AK57+AK63+AK55+AK65+AK66+AK87+AK88+AK32</f>
        <v>51390.399999999994</v>
      </c>
      <c r="AL9" s="9">
        <f>AL13+AL14+AL15+AL18+AL20+AL25+AL35+AL38+AL29+AL42+AL45+AL46+AL47+AL48+AL51+AL56+AL57+AL63+AL55+AL65+AL66+AL87+AL88+AL32</f>
        <v>0</v>
      </c>
      <c r="AM9" s="9">
        <f t="shared" si="1"/>
        <v>20.531848664212081</v>
      </c>
    </row>
    <row r="10" spans="1:39" ht="39" customHeight="1" x14ac:dyDescent="0.25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3"/>
      <c r="L10" s="8" t="s">
        <v>21</v>
      </c>
      <c r="M10" s="69">
        <f>N10+O10+Q10+R10</f>
        <v>4656452.6150699994</v>
      </c>
      <c r="N10" s="9">
        <f>N11+N12+N16+N19+N21+N22+N24+N26+N27+N28+N31+N34+N36+N37+N41+N44+N39+N52+N53+N58+N59+N60+N61+N62+N64+N68+N69+N70+N71+N72+N73+N74+N75+N76+N77+N78+N79+N80+N81+N82+N83+N84+N85+N86+N89+N90+N91+N92+N93+N94+N95+N96+N97</f>
        <v>579274</v>
      </c>
      <c r="O10" s="9">
        <f>O11+O12+O16+O19+O21+O22+O24+O26+O27+O28+O31+O34+O36+O37+O41+O44+O39+O52+O53+O58+O59+O60+O61+O62+O64+O68+O69+O70+O71+O72+O73+O74+O75+O76+O77+O78+O79+O80+O81+O82+O83+O84+O85+O86+O89+O90+O91+O92+O93+O94+O95+O96+O97</f>
        <v>3993385.0999999992</v>
      </c>
      <c r="P10" s="9">
        <f>P11+P12+P16+P19+P21+P22+P24+P26+P27+P28+P31+P34+P36+P37+P41+P44+P39+P52+P53+P58+P59+P60+P61+P62+P64+P68+P69+P70+P71+P72+P73+P74+P75+P76+P77+P78+P79+P80+P81+P82+P83+P84+P85+P86+P89+P90+P91+P92+P93+P94+P95+P96+P97</f>
        <v>11055.599999999999</v>
      </c>
      <c r="Q10" s="9">
        <f>Q11+Q12+Q16+Q19+Q21+Q22+Q24+Q26+Q27+Q28+Q31+Q34+Q36+Q37+Q41+Q44+Q39+Q52+Q53+Q58+Q59+Q60+Q61+Q62+Q64+Q68+Q69+Q70+Q71+Q72+Q73+Q74+Q75+Q76+Q77+Q78+Q79+Q80+Q81+Q82+Q83+Q84+Q85+Q86+Q89+Q90+Q91+Q92+Q93+Q94+Q95+Q96+Q97</f>
        <v>80212.815069999997</v>
      </c>
      <c r="R10" s="9">
        <f>R11+R12+R16+R19+R21+R22+R24+R26+R27+R28+R31+R34+R36+R37+R41+R44+R39+R52+R53+R58+R59+R60+R61+R62+R64+R68+R69+R70+R71+R72+R73+R74+R75+R76+R77+R78+R79+R80+R81+R82+R83+R84+R85+R86+R89+R90+R91+R92+R93+R94+R95+R96+R97</f>
        <v>3580.7</v>
      </c>
      <c r="S10" s="9">
        <f>T10+U10+W10+X10</f>
        <v>4391260.4999999991</v>
      </c>
      <c r="T10" s="9">
        <f>T11+T12+T16+T19+T21+T22+T24+T26+T27+T28+T31+T34+T36+T37+T41+T44+T39+T52+T53+T58+T59+T60+T61+T62+T64+T68+T69+T70+T71+T72+T73+T74+T75+T76+T77+T78+T79+T80+T81+T82+T83+T84+T85+T86+T89+T90+T91+T92+T93+T94+T95+T96+T97</f>
        <v>579272.79999999993</v>
      </c>
      <c r="U10" s="9">
        <f>U11+U12+U16+U19+U21+U22+U24+U26+U27+U28+U31+U34+U36+U37+U41+U44+U39+U52+U53+U58+U59+U60+U61+U62+U64+U68+U69+U70+U71+U72+U73+U74+U75+U76+U77+U78+U79+U80+U81+U82+U83+U84+U85+U86+U89+U90+U91+U92+U93+U94+U95+U96+U97</f>
        <v>3747878.9999999991</v>
      </c>
      <c r="V10" s="9">
        <f>V11+V12+V16+V19+V21+V22+V24+V26+V27+V28+V31+V34+V36+V37+V41+V44+V39+V52+V53+V58+V59+V60+V61+V62+V64+V68+V69+V70+V71+V72+V73+V74+V75+V76+V77+V78+V79+V80+V81+V82+V83+V84+V85+V86+V89+V90+V91+V92+V93+V94+V95+V96+V97</f>
        <v>10638.2</v>
      </c>
      <c r="W10" s="9">
        <f>W11+W12+W16+W19+W21+W22+W24+W26+W27+W28+W31+W34+W36+W37+W41+W44+W39+W52+W53+W58+W59+W60+W61+W62+W64+W68+W69+W70+W71+W72+W73+W74+W75+W76+W77+W78+W79+W80+W81+W82+W83+W84+W85+W86+W89+W90+W91+W92+W93+W94+W95+W96+W97</f>
        <v>60527.999999999993</v>
      </c>
      <c r="X10" s="9">
        <f>X11+X12+X16+X19+X21+X22+X24+X26+X27+X28+X31+X34+X36+X37+X41+X44+X39+X52+X53+X58+X59+X60+X61+X62+X64+X68+X69+X70+X71+X72+X73+X74+X75+X76+X77+X78+X79+X80+X81+X82+X83+X84+X85+X86+X89+X90+X91+X92+X93+X94+X95+X96+X97</f>
        <v>3580.7</v>
      </c>
      <c r="Y10" s="9">
        <f t="shared" si="0"/>
        <v>94.304846693559369</v>
      </c>
      <c r="Z10" s="9">
        <f>AA10+AB10+AD10+AE10</f>
        <v>4390723.4999999991</v>
      </c>
      <c r="AA10" s="9">
        <f>AA11+AA12+AA16+AA19+AA21+AA22+AA24+AA26+AA27+AA28+AA31+AA34+AA36+AA37+AA41+AA44+AA39+AA52+AA53+AA58+AA59+AA60+AA61+AA62+AA64+AA68+AA69+AA70+AA71+AA72+AA73+AA74+AA75+AA76+AA77+AA78+AA79+AA80+AA81+AA82+AA83+AA84+AA85+AA86+AA89+AA90+AA91+AA92+AA93+AA94+AA95+AA96+AA97</f>
        <v>579272.79999999993</v>
      </c>
      <c r="AB10" s="9">
        <f>AB11+AB12+AB16+AB19+AB21+AB22+AB24+AB26+AB27+AB28+AB31+AB34+AB36+AB37+AB41+AB44+AB39+AB52+AB53+AB58+AB59+AB60+AB61+AB62+AB64+AB68+AB69+AB70+AB71+AB72+AB73+AB74+AB75+AB76+AB77+AB78+AB79+AB80+AB81+AB82+AB83+AB84+AB85+AB86+AB89+AB90+AB91+AB92+AB93+AB94+AB95+AB96+AB97</f>
        <v>3747878.9999999991</v>
      </c>
      <c r="AC10" s="9">
        <f>AC11+AC12+AC16+AC19+AC21+AC22+AC24+AC26+AC27+AC28+AC31+AC34+AC36+AC37+AC41+AC44+AC39+AC52+AC53+AC58+AC59+AC60+AC61+AC62+AC64+AC68+AC69+AC70+AC71+AC72+AC73+AC74+AC75+AC76+AC77+AC78+AC79+AC80+AC81+AC82+AC83+AC84+AC85+AC86+AC89+AC90+AC91+AC92+AC93+AC94+AC95+AC96+AC97</f>
        <v>10638.2</v>
      </c>
      <c r="AD10" s="9">
        <f>AD11+AD12+AD16+AD19+AD21+AD22+AD24+AD26+AD27+AD28+AD31+AD34+AD36+AD37+AD41+AD44+AD39+AD52+AD53+AD58+AD59+AD60+AD61+AD62+AD64+AD68+AD69+AD70+AD71+AD72+AD73+AD74+AD75+AD76+AD77+AD78+AD79+AD80+AD81+AD82+AD83+AD84+AD85+AD86+AD89+AD90+AD91+AD92+AD93+AD94+AD95+AD96+AD97</f>
        <v>59990.999999999993</v>
      </c>
      <c r="AE10" s="9">
        <f>AE11+AE12+AE16+AE19+AE21+AE22+AE24+AE26+AE27+AE28+AE31+AE34+AE36+AE37+AE41+AE44+AE39+AE52+AE53+AE58+AE59+AE60+AE61+AE62+AE64+AE68+AE69+AE70+AE71+AE72+AE73+AE74+AE75+AE76+AE77+AE78+AE79+AE80+AE81+AE82+AE83+AE84+AE85+AE86+AE89+AE90+AE91+AE92+AE93+AE94+AE95+AE96+AE97</f>
        <v>3580.7</v>
      </c>
      <c r="AF10" s="9">
        <f>Z10/M10*100</f>
        <v>94.293314309480934</v>
      </c>
      <c r="AG10" s="9">
        <f>AH10+AI10+AK10+AL10</f>
        <v>4321398.9999999991</v>
      </c>
      <c r="AH10" s="9">
        <f>AH11+AH12+AH16+AH19+AH21+AH22+AH24+AH26+AH27+AH28+AH31+AH34+AH36+AH37+AH41+AH44+AH39+AH52+AH53+AH58+AH59+AH60+AH61+AH62+AH64+AH68+AH69+AH70+AH71+AH72+AH73+AH74+AH75+AH76+AH77+AH78+AH79+AH80+AH81+AH82+AH83+AH84+AH85+AH86+AH89+AH90+AH91+AH92+AH93+AH94+AH95+AH96+AH97</f>
        <v>541476.69999999995</v>
      </c>
      <c r="AI10" s="9">
        <f>AI11+AI12+AI16+AI19+AI21+AI22+AI24+AI26+AI27+AI28+AI31+AI34+AI36+AI37+AI41+AI44+AI39+AI52+AI53+AI58+AI59+AI60+AI61+AI62+AI64+AI68+AI69+AI70+AI71+AI72+AI73+AI74+AI75+AI76+AI77+AI78+AI79+AI80+AI81+AI82+AI83+AI84+AI85+AI86+AI89+AI90+AI91+AI92+AI93+AI94+AI95+AI96+AI97</f>
        <v>3717638.7999999993</v>
      </c>
      <c r="AJ10" s="9">
        <f>AJ11+AJ12+AJ16+AJ19+AJ21+AJ22+AJ24+AJ26+AJ27+AJ28+AJ31+AJ34+AJ36+AJ37+AJ41+AJ44+AJ39+AJ52+AJ53+AJ58+AJ59+AJ60+AJ61+AJ62+AJ64+AJ68+AJ69+AJ70+AJ71+AJ72+AJ73+AJ74+AJ75+AJ76+AJ77+AJ78+AJ79+AJ80+AJ81+AJ82+AJ83+AJ84+AJ85+AJ86+AJ89+AJ90+AJ91+AJ92+AJ93+AJ94+AJ95+AJ96+AJ97</f>
        <v>10638.2</v>
      </c>
      <c r="AK10" s="9">
        <f>AK11+AK12+AK16+AK19+AK21+AK22+AK24+AK26+AK27+AK28+AK31+AK34+AK36+AK37+AK41+AK44+AK39+AK52+AK53+AK58+AK59+AK60+AK61+AK62+AK64+AK68+AK69+AK70+AK71+AK72+AK73+AK74+AK75+AK76+AK77+AK78+AK79+AK80+AK81+AK82+AK83+AK84+AK85+AK86+AK89+AK90+AK91+AK92+AK93+AK94+AK95+AK96+AK97</f>
        <v>58702.799999999996</v>
      </c>
      <c r="AL10" s="9">
        <f>AL11+AL12+AL16+AL19+AL21+AL22+AL24+AL26+AL27+AL28+AL31+AL34+AL36+AL37+AL41+AL44+AL39+AL52+AL53+AL58+AL59+AL60+AL61+AL62+AL64+AL68+AL69+AL70+AL71+AL72+AL73+AL74+AL75+AL76+AL77+AL78+AL79+AL80+AL81+AL82+AL83+AL84+AL85+AL86+AL89+AL90+AL91+AL92+AL93+AL94+AL95+AL96+AL97</f>
        <v>3580.7</v>
      </c>
      <c r="AM10" s="9">
        <f t="shared" si="1"/>
        <v>92.804530771221778</v>
      </c>
    </row>
    <row r="11" spans="1:39" ht="208.5" customHeight="1" x14ac:dyDescent="0.25">
      <c r="A11" s="2">
        <v>1</v>
      </c>
      <c r="B11" s="27" t="s">
        <v>261</v>
      </c>
      <c r="C11" s="27" t="s">
        <v>260</v>
      </c>
      <c r="D11" s="27" t="s">
        <v>262</v>
      </c>
      <c r="E11" s="27" t="s">
        <v>263</v>
      </c>
      <c r="F11" s="27" t="s">
        <v>264</v>
      </c>
      <c r="G11" s="27" t="s">
        <v>43</v>
      </c>
      <c r="H11" s="1" t="s">
        <v>44</v>
      </c>
      <c r="I11" s="1" t="s">
        <v>45</v>
      </c>
      <c r="J11" s="23" t="s">
        <v>150</v>
      </c>
      <c r="K11" s="21" t="s">
        <v>185</v>
      </c>
      <c r="L11" s="12" t="s">
        <v>19</v>
      </c>
      <c r="M11" s="69">
        <f>SUM(N11:R11)</f>
        <v>97647</v>
      </c>
      <c r="N11" s="14">
        <v>93770.4</v>
      </c>
      <c r="O11" s="14">
        <v>2900.1</v>
      </c>
      <c r="P11" s="11">
        <v>0</v>
      </c>
      <c r="Q11" s="11">
        <v>976.5</v>
      </c>
      <c r="R11" s="11">
        <v>0</v>
      </c>
      <c r="S11" s="9">
        <f>SUM(T11:X11)</f>
        <v>97647</v>
      </c>
      <c r="T11" s="11">
        <v>93770.4</v>
      </c>
      <c r="U11" s="11">
        <v>2900.1</v>
      </c>
      <c r="V11" s="11">
        <v>0</v>
      </c>
      <c r="W11" s="11">
        <v>976.5</v>
      </c>
      <c r="X11" s="11">
        <v>0</v>
      </c>
      <c r="Y11" s="9">
        <f t="shared" si="0"/>
        <v>100</v>
      </c>
      <c r="Z11" s="9">
        <f>SUM(AA11:AE11)</f>
        <v>97647</v>
      </c>
      <c r="AA11" s="11">
        <v>93770.4</v>
      </c>
      <c r="AB11" s="11">
        <v>2900.1</v>
      </c>
      <c r="AC11" s="11">
        <v>0</v>
      </c>
      <c r="AD11" s="11">
        <v>976.5</v>
      </c>
      <c r="AE11" s="11">
        <v>0</v>
      </c>
      <c r="AF11" s="9">
        <f t="shared" ref="AF11:AF65" si="2">Z11/M11*100</f>
        <v>100</v>
      </c>
      <c r="AG11" s="9">
        <f>SUM(AH11:AL11)</f>
        <v>97647</v>
      </c>
      <c r="AH11" s="11">
        <v>93770.4</v>
      </c>
      <c r="AI11" s="11">
        <v>2900.1</v>
      </c>
      <c r="AJ11" s="11">
        <v>0</v>
      </c>
      <c r="AK11" s="11">
        <v>976.5</v>
      </c>
      <c r="AL11" s="11">
        <v>0</v>
      </c>
      <c r="AM11" s="9">
        <f t="shared" si="1"/>
        <v>100</v>
      </c>
    </row>
    <row r="12" spans="1:39" ht="409.5" customHeight="1" x14ac:dyDescent="0.25">
      <c r="A12" s="2">
        <v>2</v>
      </c>
      <c r="B12" s="1"/>
      <c r="C12" s="1"/>
      <c r="D12" s="27" t="s">
        <v>298</v>
      </c>
      <c r="E12" s="3"/>
      <c r="F12" s="3"/>
      <c r="G12" s="1" t="s">
        <v>48</v>
      </c>
      <c r="H12" s="1" t="s">
        <v>44</v>
      </c>
      <c r="I12" s="27" t="s">
        <v>46</v>
      </c>
      <c r="J12" s="23" t="s">
        <v>150</v>
      </c>
      <c r="K12" s="27" t="s">
        <v>186</v>
      </c>
      <c r="L12" s="12" t="s">
        <v>158</v>
      </c>
      <c r="M12" s="69">
        <f>SUM(N12:R12)</f>
        <v>168201.5</v>
      </c>
      <c r="N12" s="11">
        <v>168201.5</v>
      </c>
      <c r="O12" s="11">
        <v>0</v>
      </c>
      <c r="P12" s="11">
        <v>0</v>
      </c>
      <c r="Q12" s="11">
        <v>0</v>
      </c>
      <c r="R12" s="11">
        <v>0</v>
      </c>
      <c r="S12" s="9">
        <f>SUM(T12:X12)</f>
        <v>168201.5</v>
      </c>
      <c r="T12" s="11">
        <v>168201.5</v>
      </c>
      <c r="U12" s="11">
        <v>0</v>
      </c>
      <c r="V12" s="11">
        <v>0</v>
      </c>
      <c r="W12" s="11">
        <v>0</v>
      </c>
      <c r="X12" s="11">
        <v>0</v>
      </c>
      <c r="Y12" s="9">
        <f t="shared" ref="Y12:Y65" si="3">S12/M12*100</f>
        <v>100</v>
      </c>
      <c r="Z12" s="9">
        <f t="shared" ref="Z12:Z96" si="4">SUM(AA12:AE12)</f>
        <v>168201.5</v>
      </c>
      <c r="AA12" s="11">
        <v>168201.5</v>
      </c>
      <c r="AB12" s="11">
        <v>0</v>
      </c>
      <c r="AC12" s="11">
        <v>0</v>
      </c>
      <c r="AD12" s="11">
        <v>0</v>
      </c>
      <c r="AE12" s="11">
        <v>0</v>
      </c>
      <c r="AF12" s="9">
        <f t="shared" si="2"/>
        <v>100</v>
      </c>
      <c r="AG12" s="9">
        <f t="shared" ref="AG12:AG97" si="5">SUM(AH12:AL12)</f>
        <v>168201.5</v>
      </c>
      <c r="AH12" s="11">
        <v>168201.5</v>
      </c>
      <c r="AI12" s="11">
        <v>0</v>
      </c>
      <c r="AJ12" s="11">
        <v>0</v>
      </c>
      <c r="AK12" s="11">
        <v>0</v>
      </c>
      <c r="AL12" s="11">
        <v>0</v>
      </c>
      <c r="AM12" s="9">
        <f t="shared" si="1"/>
        <v>100</v>
      </c>
    </row>
    <row r="13" spans="1:39" ht="189.75" customHeight="1" x14ac:dyDescent="0.25">
      <c r="A13" s="2">
        <v>3</v>
      </c>
      <c r="B13" s="1"/>
      <c r="C13" s="1"/>
      <c r="D13" s="1"/>
      <c r="E13" s="3"/>
      <c r="F13" s="3"/>
      <c r="G13" s="1" t="s">
        <v>43</v>
      </c>
      <c r="H13" s="27" t="s">
        <v>44</v>
      </c>
      <c r="I13" s="1" t="s">
        <v>47</v>
      </c>
      <c r="J13" s="27" t="s">
        <v>301</v>
      </c>
      <c r="K13" s="27" t="s">
        <v>266</v>
      </c>
      <c r="L13" s="12" t="s">
        <v>136</v>
      </c>
      <c r="M13" s="70">
        <f>N13+O13+Q13+R13</f>
        <v>366369.5</v>
      </c>
      <c r="N13" s="11">
        <v>0</v>
      </c>
      <c r="O13" s="11">
        <v>344387.3</v>
      </c>
      <c r="P13" s="11">
        <v>220376.2</v>
      </c>
      <c r="Q13" s="11">
        <v>21982.2</v>
      </c>
      <c r="R13" s="11">
        <v>0</v>
      </c>
      <c r="S13" s="9">
        <f>T13+U13+W13+X13</f>
        <v>139144.4</v>
      </c>
      <c r="T13" s="11">
        <v>0</v>
      </c>
      <c r="U13" s="11">
        <v>130795.7</v>
      </c>
      <c r="V13" s="14">
        <v>130795.7</v>
      </c>
      <c r="W13" s="14">
        <v>8348.7000000000007</v>
      </c>
      <c r="X13" s="11">
        <v>0</v>
      </c>
      <c r="Y13" s="9">
        <f>S13/M13*100</f>
        <v>37.979253185650002</v>
      </c>
      <c r="Z13" s="9">
        <f>AA13+AB13+AD13+AE13</f>
        <v>139144.4</v>
      </c>
      <c r="AA13" s="11">
        <v>0</v>
      </c>
      <c r="AB13" s="11">
        <v>130795.7</v>
      </c>
      <c r="AC13" s="14">
        <v>130795.7</v>
      </c>
      <c r="AD13" s="14">
        <v>8348.7000000000007</v>
      </c>
      <c r="AE13" s="11">
        <v>0</v>
      </c>
      <c r="AF13" s="9">
        <f>Z13/M13*100</f>
        <v>37.979253185650002</v>
      </c>
      <c r="AG13" s="9">
        <f>AH13+AI13+AK13+AL13</f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9">
        <f t="shared" si="1"/>
        <v>0</v>
      </c>
    </row>
    <row r="14" spans="1:39" ht="389.25" customHeight="1" x14ac:dyDescent="0.25">
      <c r="A14" s="2">
        <v>4</v>
      </c>
      <c r="B14" s="1"/>
      <c r="C14" s="1"/>
      <c r="D14" s="27" t="s">
        <v>259</v>
      </c>
      <c r="E14" s="1"/>
      <c r="F14" s="1"/>
      <c r="G14" s="1"/>
      <c r="H14" s="1"/>
      <c r="I14" s="1" t="s">
        <v>47</v>
      </c>
      <c r="J14" s="27" t="s">
        <v>301</v>
      </c>
      <c r="K14" s="27" t="s">
        <v>265</v>
      </c>
      <c r="L14" s="12" t="s">
        <v>136</v>
      </c>
      <c r="M14" s="70">
        <f>SUM(N14:R14)</f>
        <v>875000</v>
      </c>
      <c r="N14" s="11">
        <v>875000</v>
      </c>
      <c r="O14" s="11">
        <v>0</v>
      </c>
      <c r="P14" s="11">
        <v>0</v>
      </c>
      <c r="Q14" s="11">
        <v>0</v>
      </c>
      <c r="R14" s="11">
        <v>0</v>
      </c>
      <c r="S14" s="9">
        <f>SUM(T14:X14)</f>
        <v>875000</v>
      </c>
      <c r="T14" s="11">
        <v>875000</v>
      </c>
      <c r="U14" s="11">
        <v>0</v>
      </c>
      <c r="V14" s="11">
        <v>0</v>
      </c>
      <c r="W14" s="11">
        <v>0</v>
      </c>
      <c r="X14" s="11">
        <v>0</v>
      </c>
      <c r="Y14" s="9">
        <f t="shared" si="3"/>
        <v>100</v>
      </c>
      <c r="Z14" s="9">
        <f>SUM(AA14:AE14)</f>
        <v>875000</v>
      </c>
      <c r="AA14" s="11">
        <v>875000</v>
      </c>
      <c r="AB14" s="11">
        <v>0</v>
      </c>
      <c r="AC14" s="11">
        <v>0</v>
      </c>
      <c r="AD14" s="11">
        <v>0</v>
      </c>
      <c r="AE14" s="11">
        <v>0</v>
      </c>
      <c r="AF14" s="9">
        <f t="shared" si="2"/>
        <v>100</v>
      </c>
      <c r="AG14" s="9">
        <f>SUM(AH14:AL14)</f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9">
        <f t="shared" ref="AM14:AM66" si="6">AG14/M14*100</f>
        <v>0</v>
      </c>
    </row>
    <row r="15" spans="1:39" ht="218.25" customHeight="1" x14ac:dyDescent="0.25">
      <c r="A15" s="2">
        <v>5</v>
      </c>
      <c r="B15" s="1"/>
      <c r="C15" s="1"/>
      <c r="D15" s="1"/>
      <c r="E15" s="1"/>
      <c r="F15" s="1"/>
      <c r="G15" s="27" t="s">
        <v>172</v>
      </c>
      <c r="H15" s="27" t="s">
        <v>177</v>
      </c>
      <c r="I15" s="1" t="s">
        <v>47</v>
      </c>
      <c r="J15" s="27" t="s">
        <v>301</v>
      </c>
      <c r="K15" s="27" t="s">
        <v>189</v>
      </c>
      <c r="L15" s="12" t="s">
        <v>136</v>
      </c>
      <c r="M15" s="70">
        <f>SUM(N15:R15)</f>
        <v>17380.900000000001</v>
      </c>
      <c r="N15" s="11">
        <v>0</v>
      </c>
      <c r="O15" s="11">
        <v>17380.900000000001</v>
      </c>
      <c r="P15" s="11">
        <v>0</v>
      </c>
      <c r="Q15" s="11">
        <v>0</v>
      </c>
      <c r="R15" s="11">
        <v>0</v>
      </c>
      <c r="S15" s="9">
        <f>SUM(T15:X15)</f>
        <v>17380.900000000001</v>
      </c>
      <c r="T15" s="11">
        <v>0</v>
      </c>
      <c r="U15" s="11">
        <v>17380.900000000001</v>
      </c>
      <c r="V15" s="11">
        <v>0</v>
      </c>
      <c r="W15" s="11">
        <v>0</v>
      </c>
      <c r="X15" s="11">
        <v>0</v>
      </c>
      <c r="Y15" s="9">
        <f t="shared" si="3"/>
        <v>100</v>
      </c>
      <c r="Z15" s="9">
        <f>SUM(AA15:AE15)</f>
        <v>17380.900000000001</v>
      </c>
      <c r="AA15" s="11">
        <v>0</v>
      </c>
      <c r="AB15" s="11">
        <v>17380.900000000001</v>
      </c>
      <c r="AC15" s="11">
        <v>0</v>
      </c>
      <c r="AD15" s="11">
        <v>0</v>
      </c>
      <c r="AE15" s="11">
        <v>0</v>
      </c>
      <c r="AF15" s="9">
        <f t="shared" si="2"/>
        <v>100</v>
      </c>
      <c r="AG15" s="9">
        <f>SUM(AH15:AL15)</f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9">
        <f t="shared" si="6"/>
        <v>0</v>
      </c>
    </row>
    <row r="16" spans="1:39" ht="346.5" customHeight="1" x14ac:dyDescent="0.25">
      <c r="A16" s="2">
        <v>6</v>
      </c>
      <c r="B16" s="1"/>
      <c r="C16" s="1"/>
      <c r="D16" s="1"/>
      <c r="E16" s="1"/>
      <c r="F16" s="1"/>
      <c r="G16" s="1" t="s">
        <v>49</v>
      </c>
      <c r="H16" s="1" t="s">
        <v>50</v>
      </c>
      <c r="I16" s="1" t="s">
        <v>47</v>
      </c>
      <c r="J16" s="27" t="s">
        <v>302</v>
      </c>
      <c r="K16" s="27" t="s">
        <v>224</v>
      </c>
      <c r="L16" s="12" t="s">
        <v>29</v>
      </c>
      <c r="M16" s="70">
        <f>SUM(N16:R16)</f>
        <v>19330.5</v>
      </c>
      <c r="N16" s="11">
        <v>0</v>
      </c>
      <c r="O16" s="11">
        <v>18170.7</v>
      </c>
      <c r="P16" s="11">
        <v>0</v>
      </c>
      <c r="Q16" s="11">
        <v>1159.8</v>
      </c>
      <c r="R16" s="11">
        <v>0</v>
      </c>
      <c r="S16" s="9">
        <f t="shared" ref="S16:S97" si="7">SUM(T16:X16)</f>
        <v>19330.5</v>
      </c>
      <c r="T16" s="11">
        <v>0</v>
      </c>
      <c r="U16" s="11">
        <v>18170.7</v>
      </c>
      <c r="V16" s="11">
        <v>0</v>
      </c>
      <c r="W16" s="11">
        <v>1159.8</v>
      </c>
      <c r="X16" s="11">
        <v>0</v>
      </c>
      <c r="Y16" s="9">
        <f t="shared" si="3"/>
        <v>100</v>
      </c>
      <c r="Z16" s="9">
        <f t="shared" si="4"/>
        <v>19330.5</v>
      </c>
      <c r="AA16" s="11">
        <v>0</v>
      </c>
      <c r="AB16" s="11">
        <v>18170.7</v>
      </c>
      <c r="AC16" s="11">
        <v>0</v>
      </c>
      <c r="AD16" s="11">
        <v>1159.8</v>
      </c>
      <c r="AE16" s="11">
        <v>0</v>
      </c>
      <c r="AF16" s="9">
        <f t="shared" si="2"/>
        <v>100</v>
      </c>
      <c r="AG16" s="9">
        <f t="shared" si="5"/>
        <v>19330.5</v>
      </c>
      <c r="AH16" s="11">
        <v>0</v>
      </c>
      <c r="AI16" s="11">
        <v>18170.7</v>
      </c>
      <c r="AJ16" s="11">
        <v>0</v>
      </c>
      <c r="AK16" s="11">
        <v>1159.8</v>
      </c>
      <c r="AL16" s="11">
        <v>0</v>
      </c>
      <c r="AM16" s="9">
        <f t="shared" si="6"/>
        <v>100</v>
      </c>
    </row>
    <row r="17" spans="1:76" ht="170.25" customHeight="1" x14ac:dyDescent="0.25">
      <c r="A17" s="79">
        <v>7</v>
      </c>
      <c r="B17" s="98" t="s">
        <v>267</v>
      </c>
      <c r="C17" s="98" t="s">
        <v>268</v>
      </c>
      <c r="D17" s="98" t="s">
        <v>269</v>
      </c>
      <c r="E17" s="98" t="s">
        <v>270</v>
      </c>
      <c r="F17" s="98" t="s">
        <v>271</v>
      </c>
      <c r="G17" s="98" t="s">
        <v>51</v>
      </c>
      <c r="H17" s="98" t="s">
        <v>170</v>
      </c>
      <c r="I17" s="98" t="s">
        <v>52</v>
      </c>
      <c r="J17" s="98" t="s">
        <v>303</v>
      </c>
      <c r="K17" s="39" t="s">
        <v>252</v>
      </c>
      <c r="L17" s="12" t="s">
        <v>153</v>
      </c>
      <c r="M17" s="69">
        <f>M18+M19</f>
        <v>264855.3</v>
      </c>
      <c r="N17" s="11">
        <f t="shared" ref="N17:X17" si="8">N18+N19</f>
        <v>0</v>
      </c>
      <c r="O17" s="11">
        <f>O18+O19</f>
        <v>261610.7</v>
      </c>
      <c r="P17" s="11">
        <f t="shared" si="8"/>
        <v>160537.40000000002</v>
      </c>
      <c r="Q17" s="11">
        <f>Q18+Q19</f>
        <v>3244.6</v>
      </c>
      <c r="R17" s="11">
        <f t="shared" si="8"/>
        <v>0</v>
      </c>
      <c r="S17" s="9">
        <f t="shared" si="8"/>
        <v>158844.70000000001</v>
      </c>
      <c r="T17" s="9">
        <f t="shared" si="8"/>
        <v>0</v>
      </c>
      <c r="U17" s="9">
        <f t="shared" si="8"/>
        <v>158256.90000000002</v>
      </c>
      <c r="V17" s="9">
        <f t="shared" si="8"/>
        <v>158198</v>
      </c>
      <c r="W17" s="9">
        <f t="shared" si="8"/>
        <v>587.79999999999995</v>
      </c>
      <c r="X17" s="9">
        <f t="shared" si="8"/>
        <v>0</v>
      </c>
      <c r="Y17" s="9">
        <f>S17/M17*100</f>
        <v>59.974144372417705</v>
      </c>
      <c r="Z17" s="9">
        <f t="shared" ref="Z17:AE17" si="9">Z18+Z19</f>
        <v>158844.70000000001</v>
      </c>
      <c r="AA17" s="9">
        <f t="shared" si="9"/>
        <v>0</v>
      </c>
      <c r="AB17" s="9">
        <f t="shared" si="9"/>
        <v>158256.90000000002</v>
      </c>
      <c r="AC17" s="9">
        <f t="shared" si="9"/>
        <v>158198</v>
      </c>
      <c r="AD17" s="9">
        <f t="shared" si="9"/>
        <v>587.79999999999995</v>
      </c>
      <c r="AE17" s="9">
        <f t="shared" si="9"/>
        <v>0</v>
      </c>
      <c r="AF17" s="9">
        <f t="shared" si="2"/>
        <v>59.974144372417705</v>
      </c>
      <c r="AG17" s="15">
        <f t="shared" ref="AG17:AL17" si="10">AG18+AG19</f>
        <v>115029.3</v>
      </c>
      <c r="AH17" s="15">
        <f t="shared" si="10"/>
        <v>0</v>
      </c>
      <c r="AI17" s="15">
        <f t="shared" si="10"/>
        <v>114441.5</v>
      </c>
      <c r="AJ17" s="15">
        <f t="shared" si="10"/>
        <v>114382.6</v>
      </c>
      <c r="AK17" s="15">
        <f t="shared" si="10"/>
        <v>587.79999999999995</v>
      </c>
      <c r="AL17" s="15">
        <f t="shared" si="10"/>
        <v>0</v>
      </c>
      <c r="AM17" s="15">
        <f>AG17/M17*100</f>
        <v>43.430997982672046</v>
      </c>
    </row>
    <row r="18" spans="1:76" ht="27" customHeight="1" x14ac:dyDescent="0.25">
      <c r="A18" s="80"/>
      <c r="B18" s="99"/>
      <c r="C18" s="99"/>
      <c r="D18" s="99"/>
      <c r="E18" s="99"/>
      <c r="F18" s="99"/>
      <c r="G18" s="99"/>
      <c r="H18" s="99"/>
      <c r="I18" s="99"/>
      <c r="J18" s="99"/>
      <c r="K18" s="40" t="s">
        <v>223</v>
      </c>
      <c r="L18" s="12" t="s">
        <v>153</v>
      </c>
      <c r="M18" s="70">
        <f>N18+O18+Q18+R18</f>
        <v>162600.29999999999</v>
      </c>
      <c r="N18" s="11">
        <v>0</v>
      </c>
      <c r="O18" s="11">
        <v>162222.9</v>
      </c>
      <c r="P18" s="11">
        <v>158061.70000000001</v>
      </c>
      <c r="Q18" s="11">
        <v>377.4</v>
      </c>
      <c r="R18" s="11">
        <v>0</v>
      </c>
      <c r="S18" s="9">
        <f>T18+U18+W18+X18</f>
        <v>156517.1</v>
      </c>
      <c r="T18" s="11">
        <v>0</v>
      </c>
      <c r="U18" s="11">
        <v>156139.70000000001</v>
      </c>
      <c r="V18" s="11">
        <v>156139.70000000001</v>
      </c>
      <c r="W18" s="11">
        <v>377.4</v>
      </c>
      <c r="X18" s="11">
        <v>0</v>
      </c>
      <c r="Y18" s="9">
        <f>S18/M18*100</f>
        <v>96.258801490526167</v>
      </c>
      <c r="Z18" s="9">
        <f>AA18+AB18+AD18+AE18</f>
        <v>156517.1</v>
      </c>
      <c r="AA18" s="11">
        <v>0</v>
      </c>
      <c r="AB18" s="11">
        <v>156139.70000000001</v>
      </c>
      <c r="AC18" s="11">
        <v>156139.70000000001</v>
      </c>
      <c r="AD18" s="11">
        <v>377.4</v>
      </c>
      <c r="AE18" s="11">
        <v>0</v>
      </c>
      <c r="AF18" s="9">
        <f t="shared" si="2"/>
        <v>96.258801490526167</v>
      </c>
      <c r="AG18" s="9">
        <f>AH18+AI18+AK18+AL18</f>
        <v>112701.7</v>
      </c>
      <c r="AH18" s="11">
        <v>0</v>
      </c>
      <c r="AI18" s="11">
        <v>112324.3</v>
      </c>
      <c r="AJ18" s="11">
        <v>112324.3</v>
      </c>
      <c r="AK18" s="11">
        <v>377.4</v>
      </c>
      <c r="AL18" s="11">
        <v>0</v>
      </c>
      <c r="AM18" s="9">
        <f t="shared" si="6"/>
        <v>69.312110740263094</v>
      </c>
    </row>
    <row r="19" spans="1:76" s="5" customFormat="1" ht="23.25" customHeight="1" x14ac:dyDescent="0.25">
      <c r="A19" s="81"/>
      <c r="B19" s="100"/>
      <c r="C19" s="100"/>
      <c r="D19" s="100"/>
      <c r="E19" s="100"/>
      <c r="F19" s="100"/>
      <c r="G19" s="100"/>
      <c r="H19" s="100"/>
      <c r="I19" s="100"/>
      <c r="J19" s="100"/>
      <c r="K19" s="40" t="s">
        <v>222</v>
      </c>
      <c r="L19" s="12" t="s">
        <v>153</v>
      </c>
      <c r="M19" s="69">
        <f>N19+O19+Q19+R19</f>
        <v>102255</v>
      </c>
      <c r="N19" s="11">
        <v>0</v>
      </c>
      <c r="O19" s="11">
        <v>99387.8</v>
      </c>
      <c r="P19" s="11">
        <v>2475.6999999999998</v>
      </c>
      <c r="Q19" s="11">
        <v>2867.2</v>
      </c>
      <c r="R19" s="11">
        <v>0</v>
      </c>
      <c r="S19" s="9">
        <f>T19+U19+W19+X19</f>
        <v>2327.6</v>
      </c>
      <c r="T19" s="11">
        <v>0</v>
      </c>
      <c r="U19" s="11">
        <v>2117.1999999999998</v>
      </c>
      <c r="V19" s="11">
        <v>2058.3000000000002</v>
      </c>
      <c r="W19" s="11">
        <v>210.4</v>
      </c>
      <c r="X19" s="11">
        <v>0</v>
      </c>
      <c r="Y19" s="9">
        <f t="shared" si="3"/>
        <v>2.2762701090411226</v>
      </c>
      <c r="Z19" s="9">
        <f>AA19+AB19+AD19+AE19</f>
        <v>2327.6</v>
      </c>
      <c r="AA19" s="11">
        <v>0</v>
      </c>
      <c r="AB19" s="11">
        <v>2117.1999999999998</v>
      </c>
      <c r="AC19" s="11">
        <v>2058.3000000000002</v>
      </c>
      <c r="AD19" s="11">
        <v>210.4</v>
      </c>
      <c r="AE19" s="11">
        <v>0</v>
      </c>
      <c r="AF19" s="9">
        <f>Z19/M19*100</f>
        <v>2.2762701090411226</v>
      </c>
      <c r="AG19" s="9">
        <f>AH19+AI19+AK19+AL19</f>
        <v>2327.6</v>
      </c>
      <c r="AH19" s="11">
        <v>0</v>
      </c>
      <c r="AI19" s="11">
        <v>2117.1999999999998</v>
      </c>
      <c r="AJ19" s="11">
        <v>2058.3000000000002</v>
      </c>
      <c r="AK19" s="11">
        <v>210.4</v>
      </c>
      <c r="AL19" s="11">
        <v>0</v>
      </c>
      <c r="AM19" s="9">
        <f t="shared" si="6"/>
        <v>2.2762701090411226</v>
      </c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pans="1:76" s="5" customFormat="1" ht="279.75" customHeight="1" x14ac:dyDescent="0.25">
      <c r="A20" s="48">
        <v>8</v>
      </c>
      <c r="B20" s="52"/>
      <c r="C20" s="52"/>
      <c r="D20" s="53" t="s">
        <v>272</v>
      </c>
      <c r="E20" s="54" t="s">
        <v>273</v>
      </c>
      <c r="F20" s="55" t="s">
        <v>271</v>
      </c>
      <c r="G20" s="56" t="s">
        <v>53</v>
      </c>
      <c r="H20" s="54" t="s">
        <v>170</v>
      </c>
      <c r="I20" s="56" t="s">
        <v>54</v>
      </c>
      <c r="J20" s="54" t="s">
        <v>304</v>
      </c>
      <c r="K20" s="27" t="s">
        <v>253</v>
      </c>
      <c r="L20" s="12" t="s">
        <v>153</v>
      </c>
      <c r="M20" s="70">
        <f>N20+O20+Q20+R20</f>
        <v>87061.8</v>
      </c>
      <c r="N20" s="11">
        <v>0</v>
      </c>
      <c r="O20" s="11">
        <v>87061.8</v>
      </c>
      <c r="P20" s="11">
        <v>87061.8</v>
      </c>
      <c r="Q20" s="11">
        <v>0</v>
      </c>
      <c r="R20" s="11">
        <v>0</v>
      </c>
      <c r="S20" s="9">
        <f>T20+U20+W20+X20</f>
        <v>87061.8</v>
      </c>
      <c r="T20" s="11">
        <v>0</v>
      </c>
      <c r="U20" s="11">
        <v>87061.8</v>
      </c>
      <c r="V20" s="11">
        <v>87061.8</v>
      </c>
      <c r="W20" s="11">
        <v>0</v>
      </c>
      <c r="X20" s="11">
        <v>0</v>
      </c>
      <c r="Y20" s="9">
        <f t="shared" si="3"/>
        <v>100</v>
      </c>
      <c r="Z20" s="9">
        <f>AA20+AB20+AD20+AE20</f>
        <v>87061.8</v>
      </c>
      <c r="AA20" s="11">
        <v>0</v>
      </c>
      <c r="AB20" s="11">
        <v>87061.8</v>
      </c>
      <c r="AC20" s="11">
        <v>87061.8</v>
      </c>
      <c r="AD20" s="11">
        <v>0</v>
      </c>
      <c r="AE20" s="11">
        <v>0</v>
      </c>
      <c r="AF20" s="9">
        <f>Z20/M20*100</f>
        <v>100</v>
      </c>
      <c r="AG20" s="9">
        <f>AH20+AI20+AK20+AL20</f>
        <v>87061.8</v>
      </c>
      <c r="AH20" s="11">
        <v>0</v>
      </c>
      <c r="AI20" s="11">
        <v>87061.8</v>
      </c>
      <c r="AJ20" s="11">
        <v>87061.8</v>
      </c>
      <c r="AK20" s="11">
        <v>0</v>
      </c>
      <c r="AL20" s="11">
        <v>0</v>
      </c>
      <c r="AM20" s="9">
        <f t="shared" si="6"/>
        <v>100</v>
      </c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1:76" s="5" customFormat="1" ht="401.25" customHeight="1" x14ac:dyDescent="0.25">
      <c r="A21" s="2">
        <v>9</v>
      </c>
      <c r="B21" s="1"/>
      <c r="C21" s="1"/>
      <c r="D21" s="21" t="s">
        <v>55</v>
      </c>
      <c r="E21" s="21" t="s">
        <v>299</v>
      </c>
      <c r="F21" s="36"/>
      <c r="G21" s="1" t="s">
        <v>51</v>
      </c>
      <c r="H21" s="1" t="s">
        <v>56</v>
      </c>
      <c r="I21" s="1" t="s">
        <v>57</v>
      </c>
      <c r="J21" s="27" t="s">
        <v>305</v>
      </c>
      <c r="K21" s="27" t="s">
        <v>254</v>
      </c>
      <c r="L21" s="12" t="s">
        <v>153</v>
      </c>
      <c r="M21" s="69">
        <f t="shared" ref="M21:M29" si="11">SUM(N21:R21)</f>
        <v>6500</v>
      </c>
      <c r="N21" s="11">
        <v>2250.1999999999998</v>
      </c>
      <c r="O21" s="11">
        <v>493.9</v>
      </c>
      <c r="P21" s="11">
        <v>0</v>
      </c>
      <c r="Q21" s="11">
        <v>175.2</v>
      </c>
      <c r="R21" s="11">
        <v>3580.7</v>
      </c>
      <c r="S21" s="9">
        <f>SUM(T21:X21)</f>
        <v>6500</v>
      </c>
      <c r="T21" s="11">
        <v>2250.1999999999998</v>
      </c>
      <c r="U21" s="11">
        <v>493.9</v>
      </c>
      <c r="V21" s="11">
        <v>0</v>
      </c>
      <c r="W21" s="11">
        <v>175.2</v>
      </c>
      <c r="X21" s="11">
        <v>3580.7</v>
      </c>
      <c r="Y21" s="9">
        <f>S21/M21*100</f>
        <v>100</v>
      </c>
      <c r="Z21" s="9">
        <f>SUM(AA21:AE21)</f>
        <v>6500</v>
      </c>
      <c r="AA21" s="11">
        <v>2250.1999999999998</v>
      </c>
      <c r="AB21" s="11">
        <v>493.9</v>
      </c>
      <c r="AC21" s="11">
        <v>0</v>
      </c>
      <c r="AD21" s="11">
        <v>175.2</v>
      </c>
      <c r="AE21" s="11">
        <v>3580.7</v>
      </c>
      <c r="AF21" s="9">
        <f>Z21/M21*100</f>
        <v>100</v>
      </c>
      <c r="AG21" s="9">
        <f>SUM(AH21:AL21)</f>
        <v>6500</v>
      </c>
      <c r="AH21" s="11">
        <v>2250.1999999999998</v>
      </c>
      <c r="AI21" s="11">
        <v>493.9</v>
      </c>
      <c r="AJ21" s="11">
        <v>0</v>
      </c>
      <c r="AK21" s="11">
        <v>175.2</v>
      </c>
      <c r="AL21" s="11">
        <v>3580.7</v>
      </c>
      <c r="AM21" s="9">
        <f>AG21/M21*100</f>
        <v>100</v>
      </c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</row>
    <row r="22" spans="1:76" s="5" customFormat="1" ht="314.25" customHeight="1" x14ac:dyDescent="0.25">
      <c r="A22" s="2">
        <v>10</v>
      </c>
      <c r="B22" s="1"/>
      <c r="C22" s="1"/>
      <c r="D22" s="3"/>
      <c r="E22" s="1"/>
      <c r="F22" s="1"/>
      <c r="G22" s="1" t="s">
        <v>43</v>
      </c>
      <c r="H22" s="1" t="s">
        <v>58</v>
      </c>
      <c r="I22" s="1" t="s">
        <v>52</v>
      </c>
      <c r="J22" s="27" t="s">
        <v>306</v>
      </c>
      <c r="K22" s="27" t="s">
        <v>219</v>
      </c>
      <c r="L22" s="12" t="s">
        <v>153</v>
      </c>
      <c r="M22" s="69">
        <f t="shared" si="11"/>
        <v>1.8</v>
      </c>
      <c r="N22" s="11">
        <v>0</v>
      </c>
      <c r="O22" s="11">
        <v>1.8</v>
      </c>
      <c r="P22" s="11">
        <v>0</v>
      </c>
      <c r="Q22" s="11">
        <v>0</v>
      </c>
      <c r="R22" s="11">
        <v>0</v>
      </c>
      <c r="S22" s="9">
        <f>SUM(T22:X22)</f>
        <v>1.8</v>
      </c>
      <c r="T22" s="11">
        <v>0</v>
      </c>
      <c r="U22" s="11">
        <v>1.8</v>
      </c>
      <c r="V22" s="11">
        <v>0</v>
      </c>
      <c r="W22" s="11">
        <v>0</v>
      </c>
      <c r="X22" s="11">
        <v>0</v>
      </c>
      <c r="Y22" s="9">
        <f t="shared" si="3"/>
        <v>100</v>
      </c>
      <c r="Z22" s="9">
        <f>SUM(AA22:AE22)</f>
        <v>1.8</v>
      </c>
      <c r="AA22" s="11">
        <v>0</v>
      </c>
      <c r="AB22" s="11">
        <v>1.8</v>
      </c>
      <c r="AC22" s="11">
        <v>0</v>
      </c>
      <c r="AD22" s="11">
        <v>0</v>
      </c>
      <c r="AE22" s="11">
        <v>0</v>
      </c>
      <c r="AF22" s="9">
        <f t="shared" si="2"/>
        <v>100</v>
      </c>
      <c r="AG22" s="9">
        <f t="shared" si="5"/>
        <v>1.8</v>
      </c>
      <c r="AH22" s="11">
        <v>0</v>
      </c>
      <c r="AI22" s="11">
        <v>1.8</v>
      </c>
      <c r="AJ22" s="11">
        <v>0</v>
      </c>
      <c r="AK22" s="11">
        <v>0</v>
      </c>
      <c r="AL22" s="11">
        <v>0</v>
      </c>
      <c r="AM22" s="9">
        <f t="shared" si="6"/>
        <v>100</v>
      </c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</row>
    <row r="23" spans="1:76" s="5" customFormat="1" ht="226.5" customHeight="1" x14ac:dyDescent="0.25">
      <c r="A23" s="77">
        <v>11</v>
      </c>
      <c r="B23" s="92"/>
      <c r="C23" s="92"/>
      <c r="D23" s="92" t="s">
        <v>59</v>
      </c>
      <c r="E23" s="92" t="s">
        <v>300</v>
      </c>
      <c r="F23" s="92"/>
      <c r="G23" s="92" t="s">
        <v>51</v>
      </c>
      <c r="H23" s="92" t="s">
        <v>60</v>
      </c>
      <c r="I23" s="92" t="s">
        <v>52</v>
      </c>
      <c r="J23" s="92" t="s">
        <v>307</v>
      </c>
      <c r="K23" s="27" t="s">
        <v>225</v>
      </c>
      <c r="L23" s="12" t="s">
        <v>153</v>
      </c>
      <c r="M23" s="69">
        <f t="shared" ref="M23:X23" si="12">M24+M25</f>
        <v>56669.1</v>
      </c>
      <c r="N23" s="9">
        <f t="shared" si="12"/>
        <v>56669.1</v>
      </c>
      <c r="O23" s="9">
        <f t="shared" si="12"/>
        <v>0</v>
      </c>
      <c r="P23" s="9">
        <f t="shared" si="12"/>
        <v>0</v>
      </c>
      <c r="Q23" s="9">
        <f t="shared" si="12"/>
        <v>0</v>
      </c>
      <c r="R23" s="9">
        <f t="shared" si="12"/>
        <v>0</v>
      </c>
      <c r="S23" s="9">
        <f t="shared" si="12"/>
        <v>56669.1</v>
      </c>
      <c r="T23" s="9">
        <f t="shared" si="12"/>
        <v>56669.1</v>
      </c>
      <c r="U23" s="9">
        <f t="shared" si="12"/>
        <v>0</v>
      </c>
      <c r="V23" s="9">
        <f t="shared" si="12"/>
        <v>0</v>
      </c>
      <c r="W23" s="9">
        <f t="shared" si="12"/>
        <v>0</v>
      </c>
      <c r="X23" s="9">
        <f t="shared" si="12"/>
        <v>0</v>
      </c>
      <c r="Y23" s="9">
        <f>S23/M23*100</f>
        <v>100</v>
      </c>
      <c r="Z23" s="9">
        <f t="shared" ref="Z23:AE23" si="13">Z24+Z25</f>
        <v>56669.1</v>
      </c>
      <c r="AA23" s="9">
        <f t="shared" si="13"/>
        <v>56669.1</v>
      </c>
      <c r="AB23" s="9">
        <f t="shared" si="13"/>
        <v>0</v>
      </c>
      <c r="AC23" s="9">
        <f t="shared" si="13"/>
        <v>0</v>
      </c>
      <c r="AD23" s="9">
        <f t="shared" si="13"/>
        <v>0</v>
      </c>
      <c r="AE23" s="9">
        <f t="shared" si="13"/>
        <v>0</v>
      </c>
      <c r="AF23" s="9">
        <f t="shared" si="2"/>
        <v>100</v>
      </c>
      <c r="AG23" s="15">
        <f t="shared" ref="AG23:AL23" si="14">AG24+AG25</f>
        <v>56669.1</v>
      </c>
      <c r="AH23" s="15">
        <f t="shared" si="14"/>
        <v>56669.1</v>
      </c>
      <c r="AI23" s="15">
        <f t="shared" si="14"/>
        <v>0</v>
      </c>
      <c r="AJ23" s="15">
        <f t="shared" si="14"/>
        <v>0</v>
      </c>
      <c r="AK23" s="15">
        <f t="shared" si="14"/>
        <v>0</v>
      </c>
      <c r="AL23" s="15">
        <f t="shared" si="14"/>
        <v>0</v>
      </c>
      <c r="AM23" s="9">
        <f t="shared" si="6"/>
        <v>100</v>
      </c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</row>
    <row r="24" spans="1:76" s="5" customFormat="1" ht="108.75" customHeight="1" x14ac:dyDescent="0.25">
      <c r="A24" s="85"/>
      <c r="B24" s="96"/>
      <c r="C24" s="96"/>
      <c r="D24" s="96"/>
      <c r="E24" s="96"/>
      <c r="F24" s="96"/>
      <c r="G24" s="96"/>
      <c r="H24" s="96"/>
      <c r="I24" s="96"/>
      <c r="J24" s="96"/>
      <c r="K24" s="40" t="s">
        <v>226</v>
      </c>
      <c r="L24" s="12" t="s">
        <v>153</v>
      </c>
      <c r="M24" s="69">
        <f>SUM(N24:R24)</f>
        <v>18707</v>
      </c>
      <c r="N24" s="11">
        <v>18707</v>
      </c>
      <c r="O24" s="11">
        <v>0</v>
      </c>
      <c r="P24" s="11">
        <v>0</v>
      </c>
      <c r="Q24" s="11">
        <v>0</v>
      </c>
      <c r="R24" s="11">
        <v>0</v>
      </c>
      <c r="S24" s="9">
        <f>SUM(T24:X24)</f>
        <v>18707</v>
      </c>
      <c r="T24" s="11">
        <v>18707</v>
      </c>
      <c r="U24" s="11">
        <v>0</v>
      </c>
      <c r="V24" s="11">
        <v>0</v>
      </c>
      <c r="W24" s="11">
        <v>0</v>
      </c>
      <c r="X24" s="11">
        <v>0</v>
      </c>
      <c r="Y24" s="9">
        <f>S24/M24*100</f>
        <v>100</v>
      </c>
      <c r="Z24" s="9">
        <f>SUM(AA24:AE24)</f>
        <v>18707</v>
      </c>
      <c r="AA24" s="11">
        <v>18707</v>
      </c>
      <c r="AB24" s="11">
        <v>0</v>
      </c>
      <c r="AC24" s="11">
        <v>0</v>
      </c>
      <c r="AD24" s="11">
        <v>0</v>
      </c>
      <c r="AE24" s="11">
        <v>0</v>
      </c>
      <c r="AF24" s="9">
        <f>Z24/M24*100</f>
        <v>100</v>
      </c>
      <c r="AG24" s="9">
        <f t="shared" si="5"/>
        <v>18707</v>
      </c>
      <c r="AH24" s="11">
        <v>18707</v>
      </c>
      <c r="AI24" s="11">
        <v>0</v>
      </c>
      <c r="AJ24" s="11">
        <v>0</v>
      </c>
      <c r="AK24" s="11">
        <v>0</v>
      </c>
      <c r="AL24" s="11">
        <v>0</v>
      </c>
      <c r="AM24" s="9">
        <f t="shared" si="6"/>
        <v>100</v>
      </c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</row>
    <row r="25" spans="1:76" s="5" customFormat="1" ht="131.25" customHeight="1" x14ac:dyDescent="0.25">
      <c r="A25" s="78"/>
      <c r="B25" s="97"/>
      <c r="C25" s="97"/>
      <c r="D25" s="97"/>
      <c r="E25" s="97"/>
      <c r="F25" s="97"/>
      <c r="G25" s="97"/>
      <c r="H25" s="97"/>
      <c r="I25" s="97"/>
      <c r="J25" s="97"/>
      <c r="K25" s="40" t="s">
        <v>227</v>
      </c>
      <c r="L25" s="12" t="s">
        <v>153</v>
      </c>
      <c r="M25" s="70">
        <f>SUM(N25:R25)</f>
        <v>37962.1</v>
      </c>
      <c r="N25" s="11">
        <v>37962.1</v>
      </c>
      <c r="O25" s="11">
        <v>0</v>
      </c>
      <c r="P25" s="11">
        <v>0</v>
      </c>
      <c r="Q25" s="11">
        <v>0</v>
      </c>
      <c r="R25" s="11">
        <v>0</v>
      </c>
      <c r="S25" s="9">
        <f>SUM(T25:X25)</f>
        <v>37962.1</v>
      </c>
      <c r="T25" s="11">
        <v>37962.1</v>
      </c>
      <c r="U25" s="11">
        <v>0</v>
      </c>
      <c r="V25" s="11">
        <v>0</v>
      </c>
      <c r="W25" s="11">
        <v>0</v>
      </c>
      <c r="X25" s="11">
        <v>0</v>
      </c>
      <c r="Y25" s="9">
        <f>S25/M25*100</f>
        <v>100</v>
      </c>
      <c r="Z25" s="9">
        <f>SUM(AA25:AE25)</f>
        <v>37962.1</v>
      </c>
      <c r="AA25" s="11">
        <v>37962.1</v>
      </c>
      <c r="AB25" s="11">
        <v>0</v>
      </c>
      <c r="AC25" s="11">
        <v>0</v>
      </c>
      <c r="AD25" s="11">
        <v>0</v>
      </c>
      <c r="AE25" s="11">
        <v>0</v>
      </c>
      <c r="AF25" s="9">
        <f t="shared" si="2"/>
        <v>100</v>
      </c>
      <c r="AG25" s="9">
        <f>SUM(AH25:AL25)</f>
        <v>37962.1</v>
      </c>
      <c r="AH25" s="11">
        <v>37962.1</v>
      </c>
      <c r="AI25" s="11">
        <v>0</v>
      </c>
      <c r="AJ25" s="11">
        <v>0</v>
      </c>
      <c r="AK25" s="11">
        <v>0</v>
      </c>
      <c r="AL25" s="11">
        <v>0</v>
      </c>
      <c r="AM25" s="9">
        <f t="shared" si="6"/>
        <v>100</v>
      </c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</row>
    <row r="26" spans="1:76" s="5" customFormat="1" ht="228" customHeight="1" x14ac:dyDescent="0.25">
      <c r="A26" s="2">
        <v>12</v>
      </c>
      <c r="B26" s="1"/>
      <c r="C26" s="1"/>
      <c r="D26" s="1"/>
      <c r="E26" s="1"/>
      <c r="F26" s="1"/>
      <c r="G26" s="21" t="s">
        <v>61</v>
      </c>
      <c r="H26" s="21" t="s">
        <v>62</v>
      </c>
      <c r="I26" s="1" t="s">
        <v>63</v>
      </c>
      <c r="J26" s="1" t="s">
        <v>154</v>
      </c>
      <c r="K26" s="27" t="s">
        <v>228</v>
      </c>
      <c r="L26" s="12" t="s">
        <v>153</v>
      </c>
      <c r="M26" s="69">
        <f>SUM(N26:R26)</f>
        <v>340</v>
      </c>
      <c r="N26" s="11">
        <v>0</v>
      </c>
      <c r="O26" s="11">
        <v>340</v>
      </c>
      <c r="P26" s="11">
        <v>0</v>
      </c>
      <c r="Q26" s="11">
        <v>0</v>
      </c>
      <c r="R26" s="11">
        <v>0</v>
      </c>
      <c r="S26" s="9">
        <f>SUM(T26:X26)</f>
        <v>340</v>
      </c>
      <c r="T26" s="11">
        <v>0</v>
      </c>
      <c r="U26" s="11">
        <v>340</v>
      </c>
      <c r="V26" s="11">
        <v>0</v>
      </c>
      <c r="W26" s="11">
        <v>0</v>
      </c>
      <c r="X26" s="11">
        <v>0</v>
      </c>
      <c r="Y26" s="9">
        <f t="shared" si="3"/>
        <v>100</v>
      </c>
      <c r="Z26" s="9">
        <f t="shared" si="4"/>
        <v>340</v>
      </c>
      <c r="AA26" s="11">
        <v>0</v>
      </c>
      <c r="AB26" s="11">
        <v>340</v>
      </c>
      <c r="AC26" s="11">
        <v>0</v>
      </c>
      <c r="AD26" s="11">
        <v>0</v>
      </c>
      <c r="AE26" s="11">
        <v>0</v>
      </c>
      <c r="AF26" s="9">
        <f t="shared" si="2"/>
        <v>100</v>
      </c>
      <c r="AG26" s="9">
        <f t="shared" si="5"/>
        <v>340</v>
      </c>
      <c r="AH26" s="11">
        <v>0</v>
      </c>
      <c r="AI26" s="11">
        <v>340</v>
      </c>
      <c r="AJ26" s="11">
        <v>0</v>
      </c>
      <c r="AK26" s="11">
        <v>0</v>
      </c>
      <c r="AL26" s="11">
        <v>0</v>
      </c>
      <c r="AM26" s="9">
        <f t="shared" si="6"/>
        <v>100</v>
      </c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</row>
    <row r="27" spans="1:76" s="5" customFormat="1" ht="217.5" customHeight="1" x14ac:dyDescent="0.25">
      <c r="A27" s="2">
        <v>13</v>
      </c>
      <c r="B27" s="1"/>
      <c r="C27" s="1"/>
      <c r="D27" s="1"/>
      <c r="E27" s="1"/>
      <c r="F27" s="1"/>
      <c r="G27" s="1" t="s">
        <v>51</v>
      </c>
      <c r="H27" s="1" t="s">
        <v>64</v>
      </c>
      <c r="I27" s="1" t="s">
        <v>52</v>
      </c>
      <c r="J27" s="1" t="s">
        <v>154</v>
      </c>
      <c r="K27" s="27" t="s">
        <v>229</v>
      </c>
      <c r="L27" s="12" t="s">
        <v>151</v>
      </c>
      <c r="M27" s="69">
        <f t="shared" si="11"/>
        <v>602.9</v>
      </c>
      <c r="N27" s="11">
        <v>0</v>
      </c>
      <c r="O27" s="11">
        <v>602.9</v>
      </c>
      <c r="P27" s="11">
        <v>0</v>
      </c>
      <c r="Q27" s="11">
        <v>0</v>
      </c>
      <c r="R27" s="11">
        <v>0</v>
      </c>
      <c r="S27" s="9">
        <f>SUM(T27:X27)</f>
        <v>196.7</v>
      </c>
      <c r="T27" s="11">
        <v>0</v>
      </c>
      <c r="U27" s="11">
        <v>196.7</v>
      </c>
      <c r="V27" s="11">
        <v>0</v>
      </c>
      <c r="W27" s="11">
        <v>0</v>
      </c>
      <c r="X27" s="11">
        <v>0</v>
      </c>
      <c r="Y27" s="9">
        <f t="shared" si="3"/>
        <v>32.625642726820367</v>
      </c>
      <c r="Z27" s="9">
        <f>SUM(AA27:AE27)</f>
        <v>196.7</v>
      </c>
      <c r="AA27" s="11">
        <v>0</v>
      </c>
      <c r="AB27" s="11">
        <v>196.7</v>
      </c>
      <c r="AC27" s="11">
        <v>0</v>
      </c>
      <c r="AD27" s="11">
        <v>0</v>
      </c>
      <c r="AE27" s="11">
        <v>0</v>
      </c>
      <c r="AF27" s="9">
        <f t="shared" si="2"/>
        <v>32.625642726820367</v>
      </c>
      <c r="AG27" s="9">
        <f>SUM(AH27:AL27)</f>
        <v>196.7</v>
      </c>
      <c r="AH27" s="11">
        <v>0</v>
      </c>
      <c r="AI27" s="11">
        <v>196.7</v>
      </c>
      <c r="AJ27" s="11">
        <v>0</v>
      </c>
      <c r="AK27" s="11">
        <v>0</v>
      </c>
      <c r="AL27" s="11">
        <v>0</v>
      </c>
      <c r="AM27" s="9">
        <f t="shared" si="6"/>
        <v>32.625642726820367</v>
      </c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</row>
    <row r="28" spans="1:76" s="5" customFormat="1" ht="197.25" customHeight="1" x14ac:dyDescent="0.25">
      <c r="A28" s="2">
        <v>15</v>
      </c>
      <c r="B28" s="1"/>
      <c r="C28" s="1"/>
      <c r="D28" s="1"/>
      <c r="E28" s="1"/>
      <c r="F28" s="1"/>
      <c r="G28" s="27" t="s">
        <v>51</v>
      </c>
      <c r="H28" s="1" t="s">
        <v>65</v>
      </c>
      <c r="I28" s="1" t="s">
        <v>52</v>
      </c>
      <c r="J28" s="1" t="s">
        <v>155</v>
      </c>
      <c r="K28" s="27" t="s">
        <v>230</v>
      </c>
      <c r="L28" s="30" t="s">
        <v>153</v>
      </c>
      <c r="M28" s="69">
        <f t="shared" si="11"/>
        <v>50800</v>
      </c>
      <c r="N28" s="11">
        <v>0</v>
      </c>
      <c r="O28" s="11">
        <v>47752</v>
      </c>
      <c r="P28" s="11">
        <v>0</v>
      </c>
      <c r="Q28" s="11">
        <v>3048</v>
      </c>
      <c r="R28" s="11">
        <v>0</v>
      </c>
      <c r="S28" s="9">
        <f t="shared" si="7"/>
        <v>23977</v>
      </c>
      <c r="T28" s="11">
        <v>0</v>
      </c>
      <c r="U28" s="11">
        <v>22537</v>
      </c>
      <c r="V28" s="11">
        <v>0</v>
      </c>
      <c r="W28" s="11">
        <v>1440</v>
      </c>
      <c r="X28" s="11">
        <v>0</v>
      </c>
      <c r="Y28" s="9">
        <f t="shared" si="3"/>
        <v>47.198818897637793</v>
      </c>
      <c r="Z28" s="9">
        <f t="shared" si="4"/>
        <v>23975.5</v>
      </c>
      <c r="AA28" s="11">
        <v>0</v>
      </c>
      <c r="AB28" s="11">
        <v>22537</v>
      </c>
      <c r="AC28" s="11">
        <v>0</v>
      </c>
      <c r="AD28" s="11">
        <v>1438.5</v>
      </c>
      <c r="AE28" s="11">
        <v>0</v>
      </c>
      <c r="AF28" s="9">
        <f t="shared" si="2"/>
        <v>47.195866141732282</v>
      </c>
      <c r="AG28" s="9">
        <f t="shared" si="5"/>
        <v>23975.5</v>
      </c>
      <c r="AH28" s="11">
        <v>0</v>
      </c>
      <c r="AI28" s="11">
        <v>22537</v>
      </c>
      <c r="AJ28" s="11">
        <v>0</v>
      </c>
      <c r="AK28" s="11">
        <v>1438.5</v>
      </c>
      <c r="AL28" s="11">
        <v>0</v>
      </c>
      <c r="AM28" s="9">
        <f t="shared" si="6"/>
        <v>47.195866141732282</v>
      </c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</row>
    <row r="29" spans="1:76" s="5" customFormat="1" ht="213.75" customHeight="1" x14ac:dyDescent="0.25">
      <c r="A29" s="2"/>
      <c r="B29" s="1"/>
      <c r="C29" s="1"/>
      <c r="D29" s="1"/>
      <c r="E29" s="1"/>
      <c r="F29" s="1"/>
      <c r="G29" s="27" t="s">
        <v>51</v>
      </c>
      <c r="H29" s="27" t="s">
        <v>170</v>
      </c>
      <c r="I29" s="27" t="s">
        <v>52</v>
      </c>
      <c r="J29" s="1" t="s">
        <v>2</v>
      </c>
      <c r="K29" s="27" t="s">
        <v>231</v>
      </c>
      <c r="L29" s="30" t="s">
        <v>153</v>
      </c>
      <c r="M29" s="69">
        <f t="shared" si="11"/>
        <v>11586.7</v>
      </c>
      <c r="N29" s="11">
        <v>0</v>
      </c>
      <c r="O29" s="11">
        <v>10891.5</v>
      </c>
      <c r="P29" s="11">
        <v>0</v>
      </c>
      <c r="Q29" s="11">
        <v>695.2</v>
      </c>
      <c r="R29" s="11">
        <v>0</v>
      </c>
      <c r="S29" s="9">
        <f t="shared" si="7"/>
        <v>11322.2</v>
      </c>
      <c r="T29" s="11">
        <v>0</v>
      </c>
      <c r="U29" s="11">
        <v>10627</v>
      </c>
      <c r="V29" s="11">
        <v>0</v>
      </c>
      <c r="W29" s="11">
        <v>695.2</v>
      </c>
      <c r="X29" s="11">
        <v>0</v>
      </c>
      <c r="Y29" s="9">
        <v>0</v>
      </c>
      <c r="Z29" s="9">
        <f t="shared" si="4"/>
        <v>11305.3</v>
      </c>
      <c r="AA29" s="11">
        <v>0</v>
      </c>
      <c r="AB29" s="11">
        <v>10627</v>
      </c>
      <c r="AC29" s="11">
        <v>0</v>
      </c>
      <c r="AD29" s="11">
        <v>678.3</v>
      </c>
      <c r="AE29" s="11">
        <v>0</v>
      </c>
      <c r="AF29" s="9">
        <v>0</v>
      </c>
      <c r="AG29" s="9">
        <f t="shared" si="5"/>
        <v>11305.3</v>
      </c>
      <c r="AH29" s="11">
        <v>0</v>
      </c>
      <c r="AI29" s="11">
        <v>10627</v>
      </c>
      <c r="AJ29" s="11">
        <v>0</v>
      </c>
      <c r="AK29" s="11">
        <v>678.3</v>
      </c>
      <c r="AL29" s="11">
        <v>0</v>
      </c>
      <c r="AM29" s="9">
        <f t="shared" si="6"/>
        <v>97.571353362044405</v>
      </c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</row>
    <row r="30" spans="1:76" s="5" customFormat="1" ht="183.75" customHeight="1" x14ac:dyDescent="0.25">
      <c r="A30" s="92"/>
      <c r="B30" s="92"/>
      <c r="C30" s="92"/>
      <c r="D30" s="92"/>
      <c r="E30" s="92"/>
      <c r="F30" s="92"/>
      <c r="G30" s="92" t="s">
        <v>51</v>
      </c>
      <c r="H30" s="92" t="s">
        <v>170</v>
      </c>
      <c r="I30" s="92" t="s">
        <v>169</v>
      </c>
      <c r="J30" s="92" t="s">
        <v>2</v>
      </c>
      <c r="K30" s="27" t="s">
        <v>188</v>
      </c>
      <c r="L30" s="30" t="s">
        <v>153</v>
      </c>
      <c r="M30" s="69">
        <f t="shared" ref="M30:M32" si="15">SUM(N30:R30)</f>
        <v>7593.9000000000005</v>
      </c>
      <c r="N30" s="11">
        <f>N31+N32</f>
        <v>0</v>
      </c>
      <c r="O30" s="11">
        <f t="shared" ref="O30:R30" si="16">O31+O32</f>
        <v>7138.3</v>
      </c>
      <c r="P30" s="11">
        <f t="shared" si="16"/>
        <v>0</v>
      </c>
      <c r="Q30" s="11">
        <f t="shared" si="16"/>
        <v>455.6</v>
      </c>
      <c r="R30" s="11">
        <f t="shared" si="16"/>
        <v>0</v>
      </c>
      <c r="S30" s="9">
        <f t="shared" ref="S30:S32" si="17">SUM(T30:X30)</f>
        <v>7593.9000000000005</v>
      </c>
      <c r="T30" s="11">
        <f t="shared" ref="T30:X30" si="18">T31+T32</f>
        <v>0</v>
      </c>
      <c r="U30" s="11">
        <f t="shared" si="18"/>
        <v>7138.3</v>
      </c>
      <c r="V30" s="11">
        <f t="shared" si="18"/>
        <v>0</v>
      </c>
      <c r="W30" s="11">
        <f t="shared" si="18"/>
        <v>455.6</v>
      </c>
      <c r="X30" s="11">
        <f t="shared" si="18"/>
        <v>0</v>
      </c>
      <c r="Y30" s="9">
        <v>0</v>
      </c>
      <c r="Z30" s="9">
        <f t="shared" ref="Z30:Z32" si="19">SUM(AA30:AE30)</f>
        <v>7593.9000000000005</v>
      </c>
      <c r="AA30" s="11">
        <f>AA31+AA32</f>
        <v>0</v>
      </c>
      <c r="AB30" s="11">
        <f t="shared" ref="AB30:AE30" si="20">AB31+AB32</f>
        <v>7138.3</v>
      </c>
      <c r="AC30" s="11">
        <f t="shared" si="20"/>
        <v>0</v>
      </c>
      <c r="AD30" s="11">
        <f t="shared" si="20"/>
        <v>455.6</v>
      </c>
      <c r="AE30" s="11">
        <f t="shared" si="20"/>
        <v>0</v>
      </c>
      <c r="AF30" s="9">
        <v>0</v>
      </c>
      <c r="AG30" s="9">
        <f t="shared" ref="AG30:AG32" si="21">SUM(AH30:AL30)</f>
        <v>7593.9000000000005</v>
      </c>
      <c r="AH30" s="11">
        <f t="shared" ref="AH30:AL30" si="22">AH31+AH32</f>
        <v>0</v>
      </c>
      <c r="AI30" s="11">
        <f t="shared" si="22"/>
        <v>7138.3</v>
      </c>
      <c r="AJ30" s="11">
        <f t="shared" si="22"/>
        <v>0</v>
      </c>
      <c r="AK30" s="11">
        <f t="shared" si="22"/>
        <v>455.6</v>
      </c>
      <c r="AL30" s="11">
        <f t="shared" si="22"/>
        <v>0</v>
      </c>
      <c r="AM30" s="9">
        <f t="shared" ref="AM30:AM32" si="23">AG30/M30*100</f>
        <v>100</v>
      </c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</row>
    <row r="31" spans="1:76" s="5" customFormat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30" t="s">
        <v>187</v>
      </c>
      <c r="L31" s="30"/>
      <c r="M31" s="69">
        <f t="shared" si="15"/>
        <v>75.3</v>
      </c>
      <c r="N31" s="11">
        <v>0</v>
      </c>
      <c r="O31" s="11">
        <v>70.8</v>
      </c>
      <c r="P31" s="11">
        <v>0</v>
      </c>
      <c r="Q31" s="11">
        <v>4.5</v>
      </c>
      <c r="R31" s="11">
        <v>0</v>
      </c>
      <c r="S31" s="9">
        <f t="shared" si="17"/>
        <v>75.3</v>
      </c>
      <c r="T31" s="11">
        <v>0</v>
      </c>
      <c r="U31" s="11">
        <v>70.8</v>
      </c>
      <c r="V31" s="11">
        <v>0</v>
      </c>
      <c r="W31" s="11">
        <v>4.5</v>
      </c>
      <c r="X31" s="11">
        <v>0</v>
      </c>
      <c r="Y31" s="9">
        <f t="shared" si="3"/>
        <v>100</v>
      </c>
      <c r="Z31" s="9">
        <f t="shared" si="19"/>
        <v>75.3</v>
      </c>
      <c r="AA31" s="11">
        <v>0</v>
      </c>
      <c r="AB31" s="11">
        <v>70.8</v>
      </c>
      <c r="AC31" s="11">
        <v>0</v>
      </c>
      <c r="AD31" s="11">
        <v>4.5</v>
      </c>
      <c r="AE31" s="11">
        <v>0</v>
      </c>
      <c r="AF31" s="9">
        <v>0</v>
      </c>
      <c r="AG31" s="9">
        <f t="shared" si="21"/>
        <v>75.3</v>
      </c>
      <c r="AH31" s="11">
        <v>0</v>
      </c>
      <c r="AI31" s="11">
        <v>70.8</v>
      </c>
      <c r="AJ31" s="11">
        <v>0</v>
      </c>
      <c r="AK31" s="11">
        <v>4.5</v>
      </c>
      <c r="AL31" s="11">
        <v>0</v>
      </c>
      <c r="AM31" s="9">
        <f t="shared" si="23"/>
        <v>100</v>
      </c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</row>
    <row r="32" spans="1:76" s="5" customForma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30" t="s">
        <v>3</v>
      </c>
      <c r="L32" s="30"/>
      <c r="M32" s="69">
        <f t="shared" si="15"/>
        <v>7518.6</v>
      </c>
      <c r="N32" s="11">
        <v>0</v>
      </c>
      <c r="O32" s="11">
        <v>7067.5</v>
      </c>
      <c r="P32" s="11">
        <v>0</v>
      </c>
      <c r="Q32" s="11">
        <v>451.1</v>
      </c>
      <c r="R32" s="11">
        <v>0</v>
      </c>
      <c r="S32" s="9">
        <f t="shared" si="17"/>
        <v>7518.6</v>
      </c>
      <c r="T32" s="11">
        <v>0</v>
      </c>
      <c r="U32" s="11">
        <v>7067.5</v>
      </c>
      <c r="V32" s="11">
        <v>0</v>
      </c>
      <c r="W32" s="11">
        <v>451.1</v>
      </c>
      <c r="X32" s="11">
        <v>0</v>
      </c>
      <c r="Y32" s="9">
        <f t="shared" si="3"/>
        <v>100</v>
      </c>
      <c r="Z32" s="9">
        <f t="shared" si="19"/>
        <v>7518.6</v>
      </c>
      <c r="AA32" s="11">
        <v>0</v>
      </c>
      <c r="AB32" s="11">
        <v>7067.5</v>
      </c>
      <c r="AC32" s="11">
        <v>0</v>
      </c>
      <c r="AD32" s="11">
        <v>451.1</v>
      </c>
      <c r="AE32" s="11">
        <v>0</v>
      </c>
      <c r="AF32" s="9">
        <v>0</v>
      </c>
      <c r="AG32" s="9">
        <f t="shared" si="21"/>
        <v>7518.6</v>
      </c>
      <c r="AH32" s="11">
        <v>0</v>
      </c>
      <c r="AI32" s="11">
        <v>7067.5</v>
      </c>
      <c r="AJ32" s="11">
        <v>0</v>
      </c>
      <c r="AK32" s="11">
        <v>451.1</v>
      </c>
      <c r="AL32" s="11">
        <v>0</v>
      </c>
      <c r="AM32" s="9">
        <f t="shared" si="23"/>
        <v>100</v>
      </c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</row>
    <row r="33" spans="1:76" s="5" customFormat="1" ht="126.75" customHeight="1" x14ac:dyDescent="0.25">
      <c r="A33" s="77">
        <v>16</v>
      </c>
      <c r="B33" s="43"/>
      <c r="C33" s="43"/>
      <c r="D33" s="43"/>
      <c r="E33" s="43"/>
      <c r="F33" s="43"/>
      <c r="G33" s="35" t="s">
        <v>66</v>
      </c>
      <c r="H33" s="35" t="s">
        <v>5</v>
      </c>
      <c r="I33" s="34" t="s">
        <v>67</v>
      </c>
      <c r="J33" s="34" t="s">
        <v>156</v>
      </c>
      <c r="K33" s="22" t="s">
        <v>8</v>
      </c>
      <c r="L33" s="12" t="s">
        <v>30</v>
      </c>
      <c r="M33" s="69">
        <f>M34+M35</f>
        <v>425465.69999999995</v>
      </c>
      <c r="N33" s="9">
        <f t="shared" ref="N33:AL33" si="24">N34+N35</f>
        <v>0</v>
      </c>
      <c r="O33" s="9">
        <f>O34+O35</f>
        <v>395843</v>
      </c>
      <c r="P33" s="9">
        <f t="shared" si="24"/>
        <v>35791.300000000003</v>
      </c>
      <c r="Q33" s="9">
        <f t="shared" si="24"/>
        <v>29622.699999999997</v>
      </c>
      <c r="R33" s="9">
        <f>R34+R35</f>
        <v>0</v>
      </c>
      <c r="S33" s="9">
        <f t="shared" si="24"/>
        <v>258906.40000000002</v>
      </c>
      <c r="T33" s="9">
        <f t="shared" si="24"/>
        <v>0</v>
      </c>
      <c r="U33" s="9">
        <f t="shared" si="24"/>
        <v>242777.09999999998</v>
      </c>
      <c r="V33" s="9">
        <f t="shared" si="24"/>
        <v>35791.300000000003</v>
      </c>
      <c r="W33" s="9">
        <f t="shared" si="24"/>
        <v>16129.300000000001</v>
      </c>
      <c r="X33" s="9">
        <f t="shared" si="24"/>
        <v>0</v>
      </c>
      <c r="Y33" s="9">
        <f>S33/M33*100</f>
        <v>60.852472949053251</v>
      </c>
      <c r="Z33" s="9">
        <f t="shared" si="24"/>
        <v>258273.5</v>
      </c>
      <c r="AA33" s="9">
        <f t="shared" si="24"/>
        <v>0</v>
      </c>
      <c r="AB33" s="9">
        <f t="shared" si="24"/>
        <v>242777.09999999998</v>
      </c>
      <c r="AC33" s="9">
        <f t="shared" si="24"/>
        <v>35791.300000000003</v>
      </c>
      <c r="AD33" s="9">
        <f t="shared" si="24"/>
        <v>15496.4</v>
      </c>
      <c r="AE33" s="9">
        <f t="shared" si="24"/>
        <v>0</v>
      </c>
      <c r="AF33" s="9">
        <f t="shared" si="2"/>
        <v>60.703718302086408</v>
      </c>
      <c r="AG33" s="15">
        <f t="shared" si="24"/>
        <v>249790.09999999998</v>
      </c>
      <c r="AH33" s="15">
        <f t="shared" si="24"/>
        <v>0</v>
      </c>
      <c r="AI33" s="15">
        <f t="shared" si="24"/>
        <v>234802.8</v>
      </c>
      <c r="AJ33" s="15">
        <f t="shared" si="24"/>
        <v>35791.300000000003</v>
      </c>
      <c r="AK33" s="15">
        <f t="shared" si="24"/>
        <v>14987.3</v>
      </c>
      <c r="AL33" s="15">
        <f t="shared" si="24"/>
        <v>0</v>
      </c>
      <c r="AM33" s="9">
        <f t="shared" si="6"/>
        <v>58.709809039835648</v>
      </c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</row>
    <row r="34" spans="1:76" s="5" customFormat="1" ht="322.5" customHeight="1" x14ac:dyDescent="0.25">
      <c r="A34" s="85"/>
      <c r="B34" s="44"/>
      <c r="C34" s="44"/>
      <c r="D34" s="44"/>
      <c r="E34" s="44"/>
      <c r="F34" s="44"/>
      <c r="G34" s="13"/>
      <c r="H34" s="13"/>
      <c r="I34" s="13"/>
      <c r="J34" s="13"/>
      <c r="K34" s="40" t="s">
        <v>232</v>
      </c>
      <c r="L34" s="12" t="s">
        <v>160</v>
      </c>
      <c r="M34" s="69">
        <f>SUM(N34:R34)</f>
        <v>295189.39999999997</v>
      </c>
      <c r="N34" s="11">
        <v>0</v>
      </c>
      <c r="O34" s="11">
        <v>273383.3</v>
      </c>
      <c r="P34" s="11">
        <v>0</v>
      </c>
      <c r="Q34" s="11">
        <v>21806.1</v>
      </c>
      <c r="R34" s="11">
        <v>0</v>
      </c>
      <c r="S34" s="15">
        <f t="shared" si="7"/>
        <v>192087</v>
      </c>
      <c r="T34" s="11">
        <v>0</v>
      </c>
      <c r="U34" s="11">
        <v>180062.8</v>
      </c>
      <c r="V34" s="11">
        <v>0</v>
      </c>
      <c r="W34" s="11">
        <v>12024.2</v>
      </c>
      <c r="X34" s="11">
        <v>0</v>
      </c>
      <c r="Y34" s="9">
        <f t="shared" si="3"/>
        <v>65.07245856389153</v>
      </c>
      <c r="Z34" s="9">
        <f t="shared" si="4"/>
        <v>191556.19999999998</v>
      </c>
      <c r="AA34" s="11">
        <v>0</v>
      </c>
      <c r="AB34" s="11">
        <v>180062.8</v>
      </c>
      <c r="AC34" s="11">
        <v>0</v>
      </c>
      <c r="AD34" s="11">
        <v>11493.4</v>
      </c>
      <c r="AE34" s="11">
        <v>0</v>
      </c>
      <c r="AF34" s="9">
        <f t="shared" si="2"/>
        <v>64.89264180895384</v>
      </c>
      <c r="AG34" s="9">
        <f t="shared" si="5"/>
        <v>183072.8</v>
      </c>
      <c r="AH34" s="11">
        <v>0</v>
      </c>
      <c r="AI34" s="11">
        <v>172088.5</v>
      </c>
      <c r="AJ34" s="11">
        <v>0</v>
      </c>
      <c r="AK34" s="11">
        <v>10984.3</v>
      </c>
      <c r="AL34" s="11">
        <v>0</v>
      </c>
      <c r="AM34" s="9">
        <f t="shared" si="6"/>
        <v>62.018758126138685</v>
      </c>
      <c r="AN34" s="31"/>
      <c r="AO34" s="32"/>
      <c r="AP34" s="32"/>
      <c r="AQ34" s="32"/>
      <c r="AR34" s="32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</row>
    <row r="35" spans="1:76" s="5" customFormat="1" ht="200.25" customHeight="1" x14ac:dyDescent="0.25">
      <c r="A35" s="78"/>
      <c r="B35" s="45"/>
      <c r="C35" s="45"/>
      <c r="D35" s="45"/>
      <c r="E35" s="45"/>
      <c r="F35" s="45"/>
      <c r="G35" s="57"/>
      <c r="H35" s="57"/>
      <c r="I35" s="57"/>
      <c r="J35" s="57"/>
      <c r="K35" s="58" t="s">
        <v>233</v>
      </c>
      <c r="L35" s="12" t="s">
        <v>160</v>
      </c>
      <c r="M35" s="70">
        <f>SUM(N35:R35)-P35</f>
        <v>130276.3</v>
      </c>
      <c r="N35" s="11">
        <v>0</v>
      </c>
      <c r="O35" s="11">
        <v>122459.7</v>
      </c>
      <c r="P35" s="11">
        <v>35791.300000000003</v>
      </c>
      <c r="Q35" s="11">
        <v>7816.6</v>
      </c>
      <c r="R35" s="11">
        <v>0</v>
      </c>
      <c r="S35" s="9">
        <f>SUM(T35:X35)-V35</f>
        <v>66819.400000000009</v>
      </c>
      <c r="T35" s="11">
        <v>0</v>
      </c>
      <c r="U35" s="11">
        <v>62714.3</v>
      </c>
      <c r="V35" s="11">
        <v>35791.300000000003</v>
      </c>
      <c r="W35" s="11">
        <v>4105.1000000000004</v>
      </c>
      <c r="X35" s="11">
        <v>0</v>
      </c>
      <c r="Y35" s="9">
        <f>S35/M35*100</f>
        <v>51.290526365885434</v>
      </c>
      <c r="Z35" s="9">
        <f>SUM(AA35:AE35)-AC35</f>
        <v>66717.3</v>
      </c>
      <c r="AA35" s="11">
        <v>0</v>
      </c>
      <c r="AB35" s="11">
        <v>62714.3</v>
      </c>
      <c r="AC35" s="11">
        <v>35791.300000000003</v>
      </c>
      <c r="AD35" s="11">
        <v>4003</v>
      </c>
      <c r="AE35" s="11">
        <v>0</v>
      </c>
      <c r="AF35" s="9">
        <f t="shared" si="2"/>
        <v>51.212154474758655</v>
      </c>
      <c r="AG35" s="9">
        <f>SUM(AH35:AL35)-AJ35</f>
        <v>66717.3</v>
      </c>
      <c r="AH35" s="11">
        <v>0</v>
      </c>
      <c r="AI35" s="11">
        <v>62714.3</v>
      </c>
      <c r="AJ35" s="11">
        <v>35791.300000000003</v>
      </c>
      <c r="AK35" s="11">
        <v>4003</v>
      </c>
      <c r="AL35" s="11">
        <v>0</v>
      </c>
      <c r="AM35" s="9">
        <f t="shared" si="6"/>
        <v>51.212154474758655</v>
      </c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</row>
    <row r="36" spans="1:76" s="5" customFormat="1" ht="266.25" customHeight="1" x14ac:dyDescent="0.25">
      <c r="A36" s="2">
        <v>17</v>
      </c>
      <c r="B36" s="1"/>
      <c r="C36" s="1"/>
      <c r="D36" s="1"/>
      <c r="E36" s="1"/>
      <c r="F36" s="1"/>
      <c r="G36" s="1" t="s">
        <v>68</v>
      </c>
      <c r="H36" s="1" t="s">
        <v>69</v>
      </c>
      <c r="I36" s="1" t="s">
        <v>70</v>
      </c>
      <c r="J36" s="1" t="s">
        <v>156</v>
      </c>
      <c r="K36" s="27" t="s">
        <v>234</v>
      </c>
      <c r="L36" s="12" t="s">
        <v>158</v>
      </c>
      <c r="M36" s="69">
        <f>SUM(N36:R36)</f>
        <v>139355.1</v>
      </c>
      <c r="N36" s="11">
        <v>0</v>
      </c>
      <c r="O36" s="11">
        <v>130993.8</v>
      </c>
      <c r="P36" s="11">
        <v>0</v>
      </c>
      <c r="Q36" s="11">
        <v>8361.2999999999993</v>
      </c>
      <c r="R36" s="11">
        <v>0</v>
      </c>
      <c r="S36" s="9">
        <f t="shared" si="7"/>
        <v>139355.1</v>
      </c>
      <c r="T36" s="11">
        <v>0</v>
      </c>
      <c r="U36" s="11">
        <v>130993.8</v>
      </c>
      <c r="V36" s="11">
        <v>0</v>
      </c>
      <c r="W36" s="11">
        <v>8361.2999999999993</v>
      </c>
      <c r="X36" s="11">
        <v>0</v>
      </c>
      <c r="Y36" s="9">
        <f t="shared" si="3"/>
        <v>100</v>
      </c>
      <c r="Z36" s="9">
        <f>SUM(AA36:AE36)</f>
        <v>139355.1</v>
      </c>
      <c r="AA36" s="11">
        <v>0</v>
      </c>
      <c r="AB36" s="11">
        <v>130993.8</v>
      </c>
      <c r="AC36" s="11">
        <v>0</v>
      </c>
      <c r="AD36" s="11">
        <v>8361.2999999999993</v>
      </c>
      <c r="AE36" s="11">
        <v>0</v>
      </c>
      <c r="AF36" s="9">
        <f t="shared" si="2"/>
        <v>100</v>
      </c>
      <c r="AG36" s="9">
        <f t="shared" si="5"/>
        <v>139355.1</v>
      </c>
      <c r="AH36" s="11">
        <v>0</v>
      </c>
      <c r="AI36" s="11">
        <v>130993.8</v>
      </c>
      <c r="AJ36" s="11">
        <v>0</v>
      </c>
      <c r="AK36" s="11">
        <v>8361.2999999999993</v>
      </c>
      <c r="AL36" s="11">
        <v>0</v>
      </c>
      <c r="AM36" s="9">
        <f t="shared" si="6"/>
        <v>100</v>
      </c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</row>
    <row r="37" spans="1:76" s="5" customFormat="1" ht="134.25" customHeight="1" x14ac:dyDescent="0.25">
      <c r="A37" s="2">
        <v>18</v>
      </c>
      <c r="B37" s="1"/>
      <c r="C37" s="1"/>
      <c r="D37" s="1"/>
      <c r="E37" s="1"/>
      <c r="F37" s="37"/>
      <c r="G37" s="27" t="s">
        <v>71</v>
      </c>
      <c r="H37" s="1" t="s">
        <v>72</v>
      </c>
      <c r="I37" s="21" t="s">
        <v>7</v>
      </c>
      <c r="J37" s="21" t="s">
        <v>6</v>
      </c>
      <c r="K37" s="27" t="s">
        <v>235</v>
      </c>
      <c r="L37" s="12" t="s">
        <v>31</v>
      </c>
      <c r="M37" s="69">
        <f>SUM(N37:R37)</f>
        <v>74361.7</v>
      </c>
      <c r="N37" s="11">
        <v>0</v>
      </c>
      <c r="O37" s="11">
        <v>69890</v>
      </c>
      <c r="P37" s="11">
        <v>0</v>
      </c>
      <c r="Q37" s="11">
        <v>4471.7</v>
      </c>
      <c r="R37" s="11">
        <v>0</v>
      </c>
      <c r="S37" s="9">
        <f t="shared" si="7"/>
        <v>74112.3</v>
      </c>
      <c r="T37" s="11">
        <v>0</v>
      </c>
      <c r="U37" s="11">
        <v>69655.600000000006</v>
      </c>
      <c r="V37" s="11">
        <v>0</v>
      </c>
      <c r="W37" s="11">
        <v>4456.7</v>
      </c>
      <c r="X37" s="11">
        <v>0</v>
      </c>
      <c r="Y37" s="9">
        <f t="shared" si="3"/>
        <v>99.664612293694205</v>
      </c>
      <c r="Z37" s="9">
        <f t="shared" si="4"/>
        <v>74112.3</v>
      </c>
      <c r="AA37" s="11">
        <v>0</v>
      </c>
      <c r="AB37" s="11">
        <v>69655.600000000006</v>
      </c>
      <c r="AC37" s="11">
        <v>0</v>
      </c>
      <c r="AD37" s="11">
        <v>4456.7</v>
      </c>
      <c r="AE37" s="11">
        <v>0</v>
      </c>
      <c r="AF37" s="9">
        <f t="shared" si="2"/>
        <v>99.664612293694205</v>
      </c>
      <c r="AG37" s="9">
        <f t="shared" si="5"/>
        <v>74112.3</v>
      </c>
      <c r="AH37" s="11">
        <v>0</v>
      </c>
      <c r="AI37" s="11">
        <v>69655.600000000006</v>
      </c>
      <c r="AJ37" s="11">
        <v>0</v>
      </c>
      <c r="AK37" s="11">
        <v>4456.7</v>
      </c>
      <c r="AL37" s="11">
        <v>0</v>
      </c>
      <c r="AM37" s="9">
        <f t="shared" si="6"/>
        <v>99.664612293694205</v>
      </c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</row>
    <row r="38" spans="1:76" s="5" customFormat="1" ht="225" customHeight="1" x14ac:dyDescent="0.25">
      <c r="A38" s="2">
        <v>19</v>
      </c>
      <c r="B38" s="1"/>
      <c r="C38" s="1"/>
      <c r="D38" s="1"/>
      <c r="E38" s="1"/>
      <c r="F38" s="1"/>
      <c r="G38" s="27" t="s">
        <v>66</v>
      </c>
      <c r="H38" s="1" t="s">
        <v>5</v>
      </c>
      <c r="I38" s="1" t="s">
        <v>70</v>
      </c>
      <c r="J38" s="1" t="s">
        <v>156</v>
      </c>
      <c r="K38" s="21" t="s">
        <v>195</v>
      </c>
      <c r="L38" s="12" t="s">
        <v>158</v>
      </c>
      <c r="M38" s="70">
        <f>SUM(N38:R38)</f>
        <v>435000</v>
      </c>
      <c r="N38" s="11">
        <v>0</v>
      </c>
      <c r="O38" s="11">
        <v>435000</v>
      </c>
      <c r="P38" s="11">
        <v>0</v>
      </c>
      <c r="Q38" s="11">
        <v>0</v>
      </c>
      <c r="R38" s="11">
        <v>0</v>
      </c>
      <c r="S38" s="9">
        <f>SUM(T38:X38)</f>
        <v>185054</v>
      </c>
      <c r="T38" s="11">
        <v>0</v>
      </c>
      <c r="U38" s="11">
        <v>185054</v>
      </c>
      <c r="V38" s="11">
        <v>0</v>
      </c>
      <c r="W38" s="11">
        <v>0</v>
      </c>
      <c r="X38" s="11">
        <v>0</v>
      </c>
      <c r="Y38" s="9">
        <f>S38/M38*100</f>
        <v>42.541149425287358</v>
      </c>
      <c r="Z38" s="9">
        <f>SUM(AA38:AE38)</f>
        <v>185054</v>
      </c>
      <c r="AA38" s="11">
        <v>0</v>
      </c>
      <c r="AB38" s="11">
        <v>185054</v>
      </c>
      <c r="AC38" s="11">
        <v>0</v>
      </c>
      <c r="AD38" s="11">
        <v>0</v>
      </c>
      <c r="AE38" s="11">
        <v>0</v>
      </c>
      <c r="AF38" s="9">
        <f>Z38/M38*100</f>
        <v>42.541149425287358</v>
      </c>
      <c r="AG38" s="9">
        <f>SUM(AH38:AL38)</f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9">
        <f>AG38/M38*100</f>
        <v>0</v>
      </c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</row>
    <row r="39" spans="1:76" s="5" customFormat="1" ht="232.5" customHeight="1" x14ac:dyDescent="0.25">
      <c r="A39" s="2">
        <v>20</v>
      </c>
      <c r="B39" s="1"/>
      <c r="C39" s="1"/>
      <c r="D39" s="43"/>
      <c r="E39" s="1"/>
      <c r="F39" s="1"/>
      <c r="G39" s="27" t="s">
        <v>66</v>
      </c>
      <c r="H39" s="1" t="s">
        <v>5</v>
      </c>
      <c r="I39" s="1" t="s">
        <v>70</v>
      </c>
      <c r="J39" s="1" t="s">
        <v>156</v>
      </c>
      <c r="K39" s="21" t="s">
        <v>236</v>
      </c>
      <c r="L39" s="26" t="s">
        <v>31</v>
      </c>
      <c r="M39" s="69">
        <f>SUM(N39:R39)</f>
        <v>143914.6</v>
      </c>
      <c r="N39" s="11">
        <v>0</v>
      </c>
      <c r="O39" s="11">
        <v>143914.6</v>
      </c>
      <c r="P39" s="11">
        <v>0</v>
      </c>
      <c r="Q39" s="11">
        <v>0</v>
      </c>
      <c r="R39" s="11">
        <v>0</v>
      </c>
      <c r="S39" s="9">
        <f>SUM(T39:X39)</f>
        <v>143914.6</v>
      </c>
      <c r="T39" s="11">
        <v>0</v>
      </c>
      <c r="U39" s="11">
        <v>143914.6</v>
      </c>
      <c r="V39" s="11">
        <v>0</v>
      </c>
      <c r="W39" s="11">
        <v>0</v>
      </c>
      <c r="X39" s="11">
        <v>0</v>
      </c>
      <c r="Y39" s="9">
        <f>S39/M39*100</f>
        <v>100</v>
      </c>
      <c r="Z39" s="9">
        <f>SUM(AA39:AE39)</f>
        <v>143914.6</v>
      </c>
      <c r="AA39" s="11">
        <v>0</v>
      </c>
      <c r="AB39" s="11">
        <v>143914.6</v>
      </c>
      <c r="AC39" s="11">
        <v>0</v>
      </c>
      <c r="AD39" s="11">
        <v>0</v>
      </c>
      <c r="AE39" s="11">
        <v>0</v>
      </c>
      <c r="AF39" s="9">
        <f>Z39/M39*100</f>
        <v>100</v>
      </c>
      <c r="AG39" s="9">
        <f>SUM(AH39:AL39)</f>
        <v>143914.6</v>
      </c>
      <c r="AH39" s="11">
        <v>0</v>
      </c>
      <c r="AI39" s="11">
        <v>143914.6</v>
      </c>
      <c r="AJ39" s="11">
        <v>0</v>
      </c>
      <c r="AK39" s="11">
        <v>0</v>
      </c>
      <c r="AL39" s="11">
        <v>0</v>
      </c>
      <c r="AM39" s="9">
        <f>AG39/M39*100</f>
        <v>100</v>
      </c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</row>
    <row r="40" spans="1:76" s="5" customFormat="1" ht="195.75" customHeight="1" x14ac:dyDescent="0.25">
      <c r="A40" s="77">
        <v>21</v>
      </c>
      <c r="B40" s="43"/>
      <c r="C40" s="43"/>
      <c r="D40" s="43"/>
      <c r="E40" s="43"/>
      <c r="F40" s="59"/>
      <c r="G40" s="34" t="s">
        <v>43</v>
      </c>
      <c r="H40" s="34" t="s">
        <v>4</v>
      </c>
      <c r="I40" s="108" t="s">
        <v>80</v>
      </c>
      <c r="J40" s="34" t="s">
        <v>159</v>
      </c>
      <c r="K40" s="1" t="s">
        <v>9</v>
      </c>
      <c r="L40" s="12" t="s">
        <v>32</v>
      </c>
      <c r="M40" s="69">
        <f>M41+M42</f>
        <v>194157.5</v>
      </c>
      <c r="N40" s="9">
        <f t="shared" ref="N40:AL40" si="25">N41+N42</f>
        <v>0</v>
      </c>
      <c r="O40" s="9">
        <f>O41+O42</f>
        <v>182369.9</v>
      </c>
      <c r="P40" s="9">
        <f t="shared" si="25"/>
        <v>10330.6</v>
      </c>
      <c r="Q40" s="9">
        <f t="shared" si="25"/>
        <v>11787.6</v>
      </c>
      <c r="R40" s="9">
        <f t="shared" si="25"/>
        <v>0</v>
      </c>
      <c r="S40" s="9">
        <f t="shared" si="25"/>
        <v>83009.7</v>
      </c>
      <c r="T40" s="9">
        <f t="shared" si="25"/>
        <v>0</v>
      </c>
      <c r="U40" s="9">
        <f t="shared" si="25"/>
        <v>77891</v>
      </c>
      <c r="V40" s="9">
        <f t="shared" si="25"/>
        <v>1389.4</v>
      </c>
      <c r="W40" s="9">
        <f t="shared" si="25"/>
        <v>5118.7</v>
      </c>
      <c r="X40" s="9">
        <f t="shared" si="25"/>
        <v>0</v>
      </c>
      <c r="Y40" s="9">
        <f>S40/M40*100</f>
        <v>42.753795243552268</v>
      </c>
      <c r="Z40" s="9">
        <f t="shared" si="25"/>
        <v>83009.7</v>
      </c>
      <c r="AA40" s="9">
        <f t="shared" si="25"/>
        <v>0</v>
      </c>
      <c r="AB40" s="9">
        <f t="shared" si="25"/>
        <v>77891</v>
      </c>
      <c r="AC40" s="9">
        <f t="shared" si="25"/>
        <v>1389.4</v>
      </c>
      <c r="AD40" s="9">
        <f t="shared" si="25"/>
        <v>5118.7</v>
      </c>
      <c r="AE40" s="9">
        <f t="shared" si="25"/>
        <v>0</v>
      </c>
      <c r="AF40" s="9">
        <f>Z40/M40*100</f>
        <v>42.753795243552268</v>
      </c>
      <c r="AG40" s="15">
        <f>AG41+AG42</f>
        <v>50615.100000000006</v>
      </c>
      <c r="AH40" s="15">
        <f t="shared" si="25"/>
        <v>0</v>
      </c>
      <c r="AI40" s="15">
        <f t="shared" si="25"/>
        <v>47440.100000000006</v>
      </c>
      <c r="AJ40" s="15">
        <f t="shared" si="25"/>
        <v>1389.4</v>
      </c>
      <c r="AK40" s="15">
        <f t="shared" si="25"/>
        <v>3175</v>
      </c>
      <c r="AL40" s="15">
        <f t="shared" si="25"/>
        <v>0</v>
      </c>
      <c r="AM40" s="15">
        <f t="shared" si="6"/>
        <v>26.069093390675096</v>
      </c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</row>
    <row r="41" spans="1:76" s="5" customFormat="1" ht="55.5" customHeight="1" x14ac:dyDescent="0.25">
      <c r="A41" s="85"/>
      <c r="B41" s="44"/>
      <c r="C41" s="44"/>
      <c r="D41" s="44"/>
      <c r="E41" s="44"/>
      <c r="F41" s="38"/>
      <c r="G41" s="51"/>
      <c r="H41" s="41"/>
      <c r="I41" s="93"/>
      <c r="J41" s="41"/>
      <c r="K41" s="40" t="s">
        <v>190</v>
      </c>
      <c r="L41" s="10"/>
      <c r="M41" s="69">
        <f>SUM(N41:R41)</f>
        <v>69459.7</v>
      </c>
      <c r="N41" s="11">
        <v>0</v>
      </c>
      <c r="O41" s="11">
        <v>65292.1</v>
      </c>
      <c r="P41" s="11">
        <v>0</v>
      </c>
      <c r="Q41" s="11">
        <v>4167.6000000000004</v>
      </c>
      <c r="R41" s="11">
        <v>0</v>
      </c>
      <c r="S41" s="9">
        <f t="shared" si="7"/>
        <v>41719.1</v>
      </c>
      <c r="T41" s="11">
        <v>0</v>
      </c>
      <c r="U41" s="11">
        <v>39216</v>
      </c>
      <c r="V41" s="11">
        <v>0</v>
      </c>
      <c r="W41" s="11">
        <v>2503.1</v>
      </c>
      <c r="X41" s="11">
        <v>0</v>
      </c>
      <c r="Y41" s="9">
        <f t="shared" si="3"/>
        <v>60.062309511846436</v>
      </c>
      <c r="Z41" s="9">
        <f t="shared" si="4"/>
        <v>41719.1</v>
      </c>
      <c r="AA41" s="11">
        <v>0</v>
      </c>
      <c r="AB41" s="11">
        <v>39216</v>
      </c>
      <c r="AC41" s="11">
        <v>0</v>
      </c>
      <c r="AD41" s="11">
        <v>2503.1</v>
      </c>
      <c r="AE41" s="11">
        <v>0</v>
      </c>
      <c r="AF41" s="9">
        <f>Z41/M41*100</f>
        <v>60.062309511846436</v>
      </c>
      <c r="AG41" s="15">
        <f t="shared" si="5"/>
        <v>30198.600000000002</v>
      </c>
      <c r="AH41" s="11">
        <v>0</v>
      </c>
      <c r="AI41" s="11">
        <v>28386.7</v>
      </c>
      <c r="AJ41" s="11">
        <v>0</v>
      </c>
      <c r="AK41" s="11">
        <v>1811.9</v>
      </c>
      <c r="AL41" s="11">
        <v>0</v>
      </c>
      <c r="AM41" s="9">
        <f t="shared" si="6"/>
        <v>43.476433097177221</v>
      </c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</row>
    <row r="42" spans="1:76" s="5" customFormat="1" ht="272.25" customHeight="1" x14ac:dyDescent="0.25">
      <c r="A42" s="78"/>
      <c r="B42" s="45"/>
      <c r="C42" s="45"/>
      <c r="D42" s="45"/>
      <c r="E42" s="45"/>
      <c r="F42" s="60"/>
      <c r="G42" s="61"/>
      <c r="H42" s="42"/>
      <c r="I42" s="42"/>
      <c r="J42" s="42"/>
      <c r="K42" s="62" t="s">
        <v>191</v>
      </c>
      <c r="L42" s="28" t="s">
        <v>151</v>
      </c>
      <c r="M42" s="70">
        <f>SUM(N42:R42)-P42</f>
        <v>124697.80000000002</v>
      </c>
      <c r="N42" s="11">
        <v>0</v>
      </c>
      <c r="O42" s="11">
        <v>117077.8</v>
      </c>
      <c r="P42" s="11">
        <v>10330.6</v>
      </c>
      <c r="Q42" s="11">
        <v>7620</v>
      </c>
      <c r="R42" s="11">
        <v>0</v>
      </c>
      <c r="S42" s="9">
        <f>SUM(T42:X42)-V42</f>
        <v>41290.6</v>
      </c>
      <c r="T42" s="11">
        <v>0</v>
      </c>
      <c r="U42" s="11">
        <v>38675</v>
      </c>
      <c r="V42" s="11">
        <v>1389.4</v>
      </c>
      <c r="W42" s="11">
        <v>2615.6</v>
      </c>
      <c r="X42" s="11">
        <v>0</v>
      </c>
      <c r="Y42" s="9">
        <f t="shared" si="3"/>
        <v>33.112532859440982</v>
      </c>
      <c r="Z42" s="9">
        <f>SUM(AA42:AE42)-AC42</f>
        <v>41290.6</v>
      </c>
      <c r="AA42" s="11">
        <v>0</v>
      </c>
      <c r="AB42" s="11">
        <v>38675</v>
      </c>
      <c r="AC42" s="11">
        <v>1389.4</v>
      </c>
      <c r="AD42" s="11">
        <v>2615.6</v>
      </c>
      <c r="AE42" s="11">
        <v>0</v>
      </c>
      <c r="AF42" s="9">
        <f>Z42/M42*100</f>
        <v>33.112532859440982</v>
      </c>
      <c r="AG42" s="9">
        <f>SUM(AH42:AL42)-AJ42</f>
        <v>20416.5</v>
      </c>
      <c r="AH42" s="11">
        <v>0</v>
      </c>
      <c r="AI42" s="11">
        <v>19053.400000000001</v>
      </c>
      <c r="AJ42" s="11">
        <v>1389.4</v>
      </c>
      <c r="AK42" s="11">
        <v>1363.1</v>
      </c>
      <c r="AL42" s="11">
        <v>0</v>
      </c>
      <c r="AM42" s="9">
        <f t="shared" si="6"/>
        <v>16.37278283979348</v>
      </c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</row>
    <row r="43" spans="1:76" s="5" customFormat="1" ht="102.75" customHeight="1" x14ac:dyDescent="0.25">
      <c r="A43" s="77">
        <v>22</v>
      </c>
      <c r="B43" s="108" t="s">
        <v>171</v>
      </c>
      <c r="C43" s="82"/>
      <c r="D43" s="108"/>
      <c r="E43" s="108"/>
      <c r="F43" s="108" t="s">
        <v>274</v>
      </c>
      <c r="G43" s="108" t="s">
        <v>71</v>
      </c>
      <c r="H43" s="108" t="s">
        <v>11</v>
      </c>
      <c r="I43" s="108" t="s">
        <v>70</v>
      </c>
      <c r="J43" s="108" t="s">
        <v>156</v>
      </c>
      <c r="K43" s="1" t="s">
        <v>10</v>
      </c>
      <c r="L43" s="12" t="s">
        <v>151</v>
      </c>
      <c r="M43" s="69">
        <f>SUM(M44:M45)</f>
        <v>314371.90000000002</v>
      </c>
      <c r="N43" s="9">
        <f t="shared" ref="N43:AL43" si="26">SUM(N44:N45)</f>
        <v>0</v>
      </c>
      <c r="O43" s="9">
        <f t="shared" si="26"/>
        <v>314371.90000000002</v>
      </c>
      <c r="P43" s="9">
        <f t="shared" si="26"/>
        <v>0</v>
      </c>
      <c r="Q43" s="9">
        <f t="shared" si="26"/>
        <v>0</v>
      </c>
      <c r="R43" s="9">
        <f t="shared" si="26"/>
        <v>0</v>
      </c>
      <c r="S43" s="9">
        <f t="shared" si="26"/>
        <v>314371.8</v>
      </c>
      <c r="T43" s="9">
        <f t="shared" si="26"/>
        <v>0</v>
      </c>
      <c r="U43" s="9">
        <f t="shared" si="26"/>
        <v>314371.8</v>
      </c>
      <c r="V43" s="9">
        <f t="shared" si="26"/>
        <v>0</v>
      </c>
      <c r="W43" s="9">
        <f t="shared" si="26"/>
        <v>0</v>
      </c>
      <c r="X43" s="9">
        <f t="shared" si="26"/>
        <v>0</v>
      </c>
      <c r="Y43" s="9">
        <f t="shared" si="3"/>
        <v>99.999968190541182</v>
      </c>
      <c r="Z43" s="9">
        <f t="shared" si="26"/>
        <v>314371.8</v>
      </c>
      <c r="AA43" s="9">
        <f t="shared" si="26"/>
        <v>0</v>
      </c>
      <c r="AB43" s="9">
        <f t="shared" si="26"/>
        <v>314371.8</v>
      </c>
      <c r="AC43" s="9">
        <f t="shared" si="26"/>
        <v>0</v>
      </c>
      <c r="AD43" s="9">
        <f t="shared" si="26"/>
        <v>0</v>
      </c>
      <c r="AE43" s="9">
        <f t="shared" si="26"/>
        <v>0</v>
      </c>
      <c r="AF43" s="9">
        <f t="shared" si="26"/>
        <v>199.99995962454051</v>
      </c>
      <c r="AG43" s="15">
        <f t="shared" si="26"/>
        <v>247675.1</v>
      </c>
      <c r="AH43" s="15">
        <f t="shared" si="26"/>
        <v>0</v>
      </c>
      <c r="AI43" s="15">
        <f t="shared" si="26"/>
        <v>247675.1</v>
      </c>
      <c r="AJ43" s="15">
        <f t="shared" si="26"/>
        <v>0</v>
      </c>
      <c r="AK43" s="15">
        <f t="shared" si="26"/>
        <v>0</v>
      </c>
      <c r="AL43" s="15">
        <f t="shared" si="26"/>
        <v>0</v>
      </c>
      <c r="AM43" s="15">
        <f t="shared" si="6"/>
        <v>78.784108885049847</v>
      </c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</row>
    <row r="44" spans="1:76" s="5" customFormat="1" ht="137.25" customHeight="1" x14ac:dyDescent="0.25">
      <c r="A44" s="85"/>
      <c r="B44" s="93"/>
      <c r="C44" s="83"/>
      <c r="D44" s="93"/>
      <c r="E44" s="93"/>
      <c r="F44" s="93"/>
      <c r="G44" s="93"/>
      <c r="H44" s="93"/>
      <c r="I44" s="93"/>
      <c r="J44" s="93"/>
      <c r="K44" s="40" t="s">
        <v>237</v>
      </c>
      <c r="L44" s="12"/>
      <c r="M44" s="69">
        <f>SUM(N44:R44)</f>
        <v>247675.2</v>
      </c>
      <c r="N44" s="11">
        <v>0</v>
      </c>
      <c r="O44" s="11">
        <v>247675.2</v>
      </c>
      <c r="P44" s="11">
        <v>0</v>
      </c>
      <c r="Q44" s="11">
        <v>0</v>
      </c>
      <c r="R44" s="11">
        <v>0</v>
      </c>
      <c r="S44" s="15">
        <f>SUM(T44:X44)</f>
        <v>247675.1</v>
      </c>
      <c r="T44" s="11">
        <v>0</v>
      </c>
      <c r="U44" s="11">
        <v>247675.1</v>
      </c>
      <c r="V44" s="11">
        <v>0</v>
      </c>
      <c r="W44" s="11">
        <v>0</v>
      </c>
      <c r="X44" s="11">
        <v>0</v>
      </c>
      <c r="Y44" s="9">
        <f t="shared" si="3"/>
        <v>99.999959624540523</v>
      </c>
      <c r="Z44" s="9">
        <f>SUM(AA44:AE44)</f>
        <v>247675.1</v>
      </c>
      <c r="AA44" s="11">
        <v>0</v>
      </c>
      <c r="AB44" s="11">
        <v>247675.1</v>
      </c>
      <c r="AC44" s="11">
        <v>0</v>
      </c>
      <c r="AD44" s="11">
        <v>0</v>
      </c>
      <c r="AE44" s="11">
        <v>0</v>
      </c>
      <c r="AF44" s="9">
        <f>Z44/M44*100</f>
        <v>99.999959624540523</v>
      </c>
      <c r="AG44" s="9">
        <f>SUM(AH44:AL44)</f>
        <v>247675.1</v>
      </c>
      <c r="AH44" s="11">
        <v>0</v>
      </c>
      <c r="AI44" s="11">
        <v>247675.1</v>
      </c>
      <c r="AJ44" s="11">
        <v>0</v>
      </c>
      <c r="AK44" s="11">
        <v>0</v>
      </c>
      <c r="AL44" s="11">
        <v>0</v>
      </c>
      <c r="AM44" s="9">
        <f t="shared" si="6"/>
        <v>99.999959624540523</v>
      </c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</row>
    <row r="45" spans="1:76" s="5" customFormat="1" ht="192.75" customHeight="1" x14ac:dyDescent="0.25">
      <c r="A45" s="78"/>
      <c r="B45" s="94"/>
      <c r="C45" s="84"/>
      <c r="D45" s="94"/>
      <c r="E45" s="94"/>
      <c r="F45" s="94"/>
      <c r="G45" s="94"/>
      <c r="H45" s="94"/>
      <c r="I45" s="94"/>
      <c r="J45" s="94"/>
      <c r="K45" s="40" t="s">
        <v>238</v>
      </c>
      <c r="L45" s="12" t="s">
        <v>151</v>
      </c>
      <c r="M45" s="70">
        <f>SUM(N45:R45)</f>
        <v>66696.7</v>
      </c>
      <c r="N45" s="11">
        <v>0</v>
      </c>
      <c r="O45" s="11">
        <v>66696.7</v>
      </c>
      <c r="P45" s="11">
        <v>0</v>
      </c>
      <c r="Q45" s="11">
        <v>0</v>
      </c>
      <c r="R45" s="11">
        <v>0</v>
      </c>
      <c r="S45" s="9">
        <f>SUM(T45:X45)</f>
        <v>66696.7</v>
      </c>
      <c r="T45" s="11">
        <v>0</v>
      </c>
      <c r="U45" s="11">
        <v>66696.7</v>
      </c>
      <c r="V45" s="11">
        <v>0</v>
      </c>
      <c r="W45" s="11">
        <v>0</v>
      </c>
      <c r="X45" s="11">
        <v>0</v>
      </c>
      <c r="Y45" s="9">
        <f t="shared" si="3"/>
        <v>100</v>
      </c>
      <c r="Z45" s="9">
        <f>SUM(AA45:AE45)</f>
        <v>66696.7</v>
      </c>
      <c r="AA45" s="11">
        <v>0</v>
      </c>
      <c r="AB45" s="11">
        <v>66696.7</v>
      </c>
      <c r="AC45" s="11">
        <v>0</v>
      </c>
      <c r="AD45" s="11">
        <v>0</v>
      </c>
      <c r="AE45" s="11">
        <v>0</v>
      </c>
      <c r="AF45" s="9">
        <f>Z45/M45*100</f>
        <v>100</v>
      </c>
      <c r="AG45" s="9">
        <f>SUM(AH45:AL45)</f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9">
        <f t="shared" si="6"/>
        <v>0</v>
      </c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</row>
    <row r="46" spans="1:76" s="5" customFormat="1" ht="321.75" customHeight="1" x14ac:dyDescent="0.25">
      <c r="A46" s="49">
        <v>23</v>
      </c>
      <c r="B46" s="43"/>
      <c r="C46" s="43"/>
      <c r="D46" s="43"/>
      <c r="E46" s="43"/>
      <c r="F46" s="59"/>
      <c r="G46" s="34" t="s">
        <v>43</v>
      </c>
      <c r="H46" s="1" t="s">
        <v>4</v>
      </c>
      <c r="I46" s="34" t="s">
        <v>80</v>
      </c>
      <c r="J46" s="34" t="s">
        <v>159</v>
      </c>
      <c r="K46" s="35" t="s">
        <v>239</v>
      </c>
      <c r="L46" s="12" t="s">
        <v>32</v>
      </c>
      <c r="M46" s="70">
        <f>N46+O46+Q46+R46</f>
        <v>6000</v>
      </c>
      <c r="N46" s="11">
        <v>0</v>
      </c>
      <c r="O46" s="11">
        <v>6000</v>
      </c>
      <c r="P46" s="11">
        <v>0</v>
      </c>
      <c r="Q46" s="11">
        <v>0</v>
      </c>
      <c r="R46" s="11">
        <v>0</v>
      </c>
      <c r="S46" s="9">
        <f>T46+U46+W46+X46</f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9">
        <f t="shared" si="3"/>
        <v>0</v>
      </c>
      <c r="Z46" s="9">
        <f>SUM(AA46:AE46)</f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9">
        <f>Z46/M46*100</f>
        <v>0</v>
      </c>
      <c r="AG46" s="9">
        <f>AH46+AI46+AK46+AL46</f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5">
        <f>AG46/M46*100</f>
        <v>0</v>
      </c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</row>
    <row r="47" spans="1:76" s="5" customFormat="1" ht="352.5" customHeight="1" x14ac:dyDescent="0.25">
      <c r="A47" s="2">
        <v>24</v>
      </c>
      <c r="B47" s="1"/>
      <c r="C47" s="1"/>
      <c r="D47" s="3"/>
      <c r="E47" s="1"/>
      <c r="F47" s="1"/>
      <c r="G47" s="1" t="s">
        <v>73</v>
      </c>
      <c r="H47" s="1" t="s">
        <v>44</v>
      </c>
      <c r="I47" s="1" t="s">
        <v>74</v>
      </c>
      <c r="J47" s="1" t="s">
        <v>159</v>
      </c>
      <c r="K47" s="27" t="s">
        <v>192</v>
      </c>
      <c r="L47" s="12" t="s">
        <v>151</v>
      </c>
      <c r="M47" s="70">
        <f>SUM(N47:R47)</f>
        <v>840000</v>
      </c>
      <c r="N47" s="11">
        <v>0</v>
      </c>
      <c r="O47" s="11">
        <v>831600</v>
      </c>
      <c r="P47" s="11">
        <v>0</v>
      </c>
      <c r="Q47" s="11">
        <v>8400</v>
      </c>
      <c r="R47" s="11">
        <v>0</v>
      </c>
      <c r="S47" s="9">
        <f>SUM(T47:X47)</f>
        <v>839999.5</v>
      </c>
      <c r="T47" s="11">
        <v>0</v>
      </c>
      <c r="U47" s="11">
        <v>831599.5</v>
      </c>
      <c r="V47" s="11">
        <v>0</v>
      </c>
      <c r="W47" s="11">
        <v>8400</v>
      </c>
      <c r="X47" s="11">
        <v>0</v>
      </c>
      <c r="Y47" s="9">
        <f t="shared" si="3"/>
        <v>99.999940476190474</v>
      </c>
      <c r="Z47" s="9">
        <f t="shared" si="4"/>
        <v>839999.5</v>
      </c>
      <c r="AA47" s="11">
        <v>0</v>
      </c>
      <c r="AB47" s="11">
        <v>831599.5</v>
      </c>
      <c r="AC47" s="11">
        <v>0</v>
      </c>
      <c r="AD47" s="11">
        <v>8400</v>
      </c>
      <c r="AE47" s="11">
        <v>0</v>
      </c>
      <c r="AF47" s="9">
        <f t="shared" si="2"/>
        <v>99.999940476190474</v>
      </c>
      <c r="AG47" s="9">
        <f t="shared" si="5"/>
        <v>565644.30000000005</v>
      </c>
      <c r="AH47" s="11">
        <v>0</v>
      </c>
      <c r="AI47" s="11">
        <v>559987.80000000005</v>
      </c>
      <c r="AJ47" s="11">
        <v>0</v>
      </c>
      <c r="AK47" s="11">
        <v>5656.5</v>
      </c>
      <c r="AL47" s="11">
        <v>0</v>
      </c>
      <c r="AM47" s="9">
        <f t="shared" si="6"/>
        <v>67.338607142857143</v>
      </c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</row>
    <row r="48" spans="1:76" s="5" customFormat="1" ht="213.75" customHeight="1" x14ac:dyDescent="0.25">
      <c r="A48" s="77">
        <v>25</v>
      </c>
      <c r="B48" s="82"/>
      <c r="C48" s="82"/>
      <c r="D48" s="82"/>
      <c r="E48" s="82"/>
      <c r="F48" s="82"/>
      <c r="G48" s="103" t="s">
        <v>73</v>
      </c>
      <c r="H48" s="103" t="s">
        <v>44</v>
      </c>
      <c r="I48" s="103" t="s">
        <v>75</v>
      </c>
      <c r="J48" s="103" t="s">
        <v>159</v>
      </c>
      <c r="K48" s="27" t="s">
        <v>196</v>
      </c>
      <c r="L48" s="63" t="s">
        <v>151</v>
      </c>
      <c r="M48" s="69">
        <f>SUM(N48:R48)</f>
        <v>804898.4</v>
      </c>
      <c r="N48" s="11">
        <v>0</v>
      </c>
      <c r="O48" s="11">
        <f>198000+598849.4</f>
        <v>796849.4</v>
      </c>
      <c r="P48" s="11">
        <v>0</v>
      </c>
      <c r="Q48" s="11">
        <f>2000+6049</f>
        <v>8049</v>
      </c>
      <c r="R48" s="11">
        <v>0</v>
      </c>
      <c r="S48" s="9">
        <f t="shared" si="7"/>
        <v>804898.4</v>
      </c>
      <c r="T48" s="11">
        <v>0</v>
      </c>
      <c r="U48" s="11">
        <v>796849.4</v>
      </c>
      <c r="V48" s="11">
        <v>0</v>
      </c>
      <c r="W48" s="11">
        <v>8049</v>
      </c>
      <c r="X48" s="11">
        <v>0</v>
      </c>
      <c r="Y48" s="9">
        <f>S48/M48*100</f>
        <v>100</v>
      </c>
      <c r="Z48" s="9">
        <f t="shared" si="4"/>
        <v>804898.4</v>
      </c>
      <c r="AA48" s="11">
        <v>0</v>
      </c>
      <c r="AB48" s="11">
        <v>796849.4</v>
      </c>
      <c r="AC48" s="11">
        <v>0</v>
      </c>
      <c r="AD48" s="11">
        <v>8049</v>
      </c>
      <c r="AE48" s="11">
        <v>0</v>
      </c>
      <c r="AF48" s="9">
        <f>Z48/M48*100</f>
        <v>100</v>
      </c>
      <c r="AG48" s="15">
        <f t="shared" ref="AG48:AL48" si="27">SUM(AG49:AG50)</f>
        <v>0</v>
      </c>
      <c r="AH48" s="15">
        <f t="shared" si="27"/>
        <v>0</v>
      </c>
      <c r="AI48" s="15">
        <f t="shared" si="27"/>
        <v>0</v>
      </c>
      <c r="AJ48" s="15">
        <f t="shared" si="27"/>
        <v>0</v>
      </c>
      <c r="AK48" s="15">
        <f t="shared" si="27"/>
        <v>0</v>
      </c>
      <c r="AL48" s="15">
        <f t="shared" si="27"/>
        <v>0</v>
      </c>
      <c r="AM48" s="15">
        <f t="shared" si="6"/>
        <v>0</v>
      </c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</row>
    <row r="49" spans="1:76" s="5" customFormat="1" ht="118.5" customHeight="1" x14ac:dyDescent="0.25">
      <c r="A49" s="85"/>
      <c r="B49" s="83"/>
      <c r="C49" s="83"/>
      <c r="D49" s="83"/>
      <c r="E49" s="83"/>
      <c r="F49" s="83"/>
      <c r="G49" s="104"/>
      <c r="H49" s="104"/>
      <c r="I49" s="104"/>
      <c r="J49" s="104"/>
      <c r="K49" s="27" t="s">
        <v>241</v>
      </c>
      <c r="L49" s="64"/>
      <c r="M49" s="69">
        <f>O49+Q49</f>
        <v>604898.4</v>
      </c>
      <c r="N49" s="11">
        <v>0</v>
      </c>
      <c r="O49" s="11">
        <v>598849.4</v>
      </c>
      <c r="P49" s="11">
        <v>0</v>
      </c>
      <c r="Q49" s="11">
        <v>6049</v>
      </c>
      <c r="R49" s="11">
        <v>0</v>
      </c>
      <c r="S49" s="9">
        <f>SUM(T49:X49)</f>
        <v>604898.4</v>
      </c>
      <c r="T49" s="11">
        <v>0</v>
      </c>
      <c r="U49" s="11">
        <v>598849.4</v>
      </c>
      <c r="V49" s="11">
        <v>0</v>
      </c>
      <c r="W49" s="11">
        <v>6049</v>
      </c>
      <c r="X49" s="11">
        <v>0</v>
      </c>
      <c r="Y49" s="9">
        <f>S49/M49*100</f>
        <v>100</v>
      </c>
      <c r="Z49" s="9">
        <f>SUM(AA49:AE49)</f>
        <v>604898.4</v>
      </c>
      <c r="AA49" s="11">
        <v>0</v>
      </c>
      <c r="AB49" s="11">
        <v>598849.4</v>
      </c>
      <c r="AC49" s="11">
        <v>0</v>
      </c>
      <c r="AD49" s="11">
        <v>6049</v>
      </c>
      <c r="AE49" s="11">
        <v>0</v>
      </c>
      <c r="AF49" s="9">
        <f>Z49/M49*100</f>
        <v>100</v>
      </c>
      <c r="AG49" s="9">
        <f>SUM(AH49:AL49)</f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9">
        <f>AG49/M49*100</f>
        <v>0</v>
      </c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</row>
    <row r="50" spans="1:76" s="5" customFormat="1" ht="105" customHeight="1" x14ac:dyDescent="0.25">
      <c r="A50" s="78"/>
      <c r="B50" s="84"/>
      <c r="C50" s="84"/>
      <c r="D50" s="84"/>
      <c r="E50" s="84"/>
      <c r="F50" s="84"/>
      <c r="G50" s="104"/>
      <c r="H50" s="104"/>
      <c r="I50" s="104"/>
      <c r="J50" s="104"/>
      <c r="K50" s="27" t="s">
        <v>240</v>
      </c>
      <c r="L50" s="64"/>
      <c r="M50" s="69">
        <f>O50+Q50</f>
        <v>200000</v>
      </c>
      <c r="N50" s="11">
        <v>0</v>
      </c>
      <c r="O50" s="11">
        <v>198000</v>
      </c>
      <c r="P50" s="11">
        <v>0</v>
      </c>
      <c r="Q50" s="11">
        <v>2000</v>
      </c>
      <c r="R50" s="11">
        <v>0</v>
      </c>
      <c r="S50" s="9">
        <f>SUM(T50:X50)</f>
        <v>200000</v>
      </c>
      <c r="T50" s="11">
        <v>0</v>
      </c>
      <c r="U50" s="11">
        <v>198000</v>
      </c>
      <c r="V50" s="11">
        <v>0</v>
      </c>
      <c r="W50" s="11">
        <v>2000</v>
      </c>
      <c r="X50" s="11">
        <v>0</v>
      </c>
      <c r="Y50" s="9">
        <f>S50/M50*100</f>
        <v>100</v>
      </c>
      <c r="Z50" s="9">
        <f>SUM(AA50:AE50)</f>
        <v>200000</v>
      </c>
      <c r="AA50" s="11">
        <v>0</v>
      </c>
      <c r="AB50" s="11">
        <v>198000</v>
      </c>
      <c r="AC50" s="11">
        <v>0</v>
      </c>
      <c r="AD50" s="11">
        <v>2000</v>
      </c>
      <c r="AE50" s="11">
        <v>0</v>
      </c>
      <c r="AF50" s="9">
        <f>Z50/M50*100</f>
        <v>100</v>
      </c>
      <c r="AG50" s="9">
        <f>SUM(AH50:AL50)</f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9">
        <f>AG50/M50*100</f>
        <v>0</v>
      </c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</row>
    <row r="51" spans="1:76" s="5" customFormat="1" ht="226.5" customHeight="1" x14ac:dyDescent="0.25">
      <c r="A51" s="2">
        <v>26</v>
      </c>
      <c r="B51" s="1"/>
      <c r="C51" s="1"/>
      <c r="D51" s="3"/>
      <c r="E51" s="1"/>
      <c r="F51" s="1"/>
      <c r="G51" s="1" t="s">
        <v>73</v>
      </c>
      <c r="H51" s="1" t="s">
        <v>76</v>
      </c>
      <c r="I51" s="1" t="s">
        <v>75</v>
      </c>
      <c r="J51" s="1" t="s">
        <v>159</v>
      </c>
      <c r="K51" s="27" t="s">
        <v>220</v>
      </c>
      <c r="L51" s="12" t="s">
        <v>151</v>
      </c>
      <c r="M51" s="69">
        <f>SUM(N51:R51)</f>
        <v>1768991.9</v>
      </c>
      <c r="N51" s="14">
        <v>0</v>
      </c>
      <c r="O51" s="11">
        <v>1751302</v>
      </c>
      <c r="P51" s="14">
        <v>0</v>
      </c>
      <c r="Q51" s="11">
        <v>17689.900000000001</v>
      </c>
      <c r="R51" s="11">
        <v>0</v>
      </c>
      <c r="S51" s="9">
        <f t="shared" si="7"/>
        <v>1768991.9</v>
      </c>
      <c r="T51" s="11">
        <v>0</v>
      </c>
      <c r="U51" s="14">
        <v>1751302</v>
      </c>
      <c r="V51" s="14">
        <v>0</v>
      </c>
      <c r="W51" s="11">
        <v>17689.900000000001</v>
      </c>
      <c r="X51" s="11">
        <v>0</v>
      </c>
      <c r="Y51" s="9">
        <f t="shared" si="3"/>
        <v>100</v>
      </c>
      <c r="Z51" s="9">
        <f t="shared" si="4"/>
        <v>1768991.9</v>
      </c>
      <c r="AA51" s="11">
        <v>0</v>
      </c>
      <c r="AB51" s="14">
        <v>1751302</v>
      </c>
      <c r="AC51" s="14">
        <v>0</v>
      </c>
      <c r="AD51" s="11">
        <v>17689.900000000001</v>
      </c>
      <c r="AE51" s="11">
        <v>0</v>
      </c>
      <c r="AF51" s="9">
        <f t="shared" si="2"/>
        <v>100</v>
      </c>
      <c r="AG51" s="9">
        <f>SUM(AH51:AL51)</f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9">
        <f t="shared" si="6"/>
        <v>0</v>
      </c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</row>
    <row r="52" spans="1:76" s="5" customFormat="1" ht="231" customHeight="1" x14ac:dyDescent="0.25">
      <c r="A52" s="2">
        <v>27</v>
      </c>
      <c r="B52" s="1"/>
      <c r="C52" s="1"/>
      <c r="D52" s="1"/>
      <c r="E52" s="1"/>
      <c r="F52" s="1"/>
      <c r="G52" s="1" t="s">
        <v>77</v>
      </c>
      <c r="H52" s="1" t="s">
        <v>76</v>
      </c>
      <c r="I52" s="1" t="s">
        <v>75</v>
      </c>
      <c r="J52" s="1" t="s">
        <v>159</v>
      </c>
      <c r="K52" s="27" t="s">
        <v>193</v>
      </c>
      <c r="L52" s="12" t="s">
        <v>158</v>
      </c>
      <c r="M52" s="69">
        <f>SUM(N52:R52)</f>
        <v>155597</v>
      </c>
      <c r="N52" s="11">
        <v>0</v>
      </c>
      <c r="O52" s="11">
        <v>146261.20000000001</v>
      </c>
      <c r="P52" s="11">
        <v>0</v>
      </c>
      <c r="Q52" s="11">
        <v>9335.7999999999993</v>
      </c>
      <c r="R52" s="11">
        <v>0</v>
      </c>
      <c r="S52" s="9">
        <f t="shared" si="7"/>
        <v>155597</v>
      </c>
      <c r="T52" s="11">
        <v>0</v>
      </c>
      <c r="U52" s="11">
        <v>146261.20000000001</v>
      </c>
      <c r="V52" s="11">
        <v>0</v>
      </c>
      <c r="W52" s="11">
        <v>9335.7999999999993</v>
      </c>
      <c r="X52" s="11">
        <v>0</v>
      </c>
      <c r="Y52" s="9">
        <f t="shared" si="3"/>
        <v>100</v>
      </c>
      <c r="Z52" s="9">
        <f t="shared" si="4"/>
        <v>155597</v>
      </c>
      <c r="AA52" s="11">
        <v>0</v>
      </c>
      <c r="AB52" s="11">
        <v>146261.20000000001</v>
      </c>
      <c r="AC52" s="11">
        <v>0</v>
      </c>
      <c r="AD52" s="11">
        <v>9335.7999999999993</v>
      </c>
      <c r="AE52" s="11">
        <v>0</v>
      </c>
      <c r="AF52" s="9">
        <f t="shared" si="2"/>
        <v>100</v>
      </c>
      <c r="AG52" s="9">
        <f t="shared" si="5"/>
        <v>155597</v>
      </c>
      <c r="AH52" s="11">
        <v>0</v>
      </c>
      <c r="AI52" s="11">
        <v>146261.20000000001</v>
      </c>
      <c r="AJ52" s="11">
        <v>0</v>
      </c>
      <c r="AK52" s="11">
        <v>9335.7999999999993</v>
      </c>
      <c r="AL52" s="11">
        <v>0</v>
      </c>
      <c r="AM52" s="9">
        <f t="shared" si="6"/>
        <v>100</v>
      </c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</row>
    <row r="53" spans="1:76" s="5" customFormat="1" ht="231.75" customHeight="1" x14ac:dyDescent="0.25">
      <c r="A53" s="2">
        <v>28</v>
      </c>
      <c r="B53" s="1"/>
      <c r="C53" s="1"/>
      <c r="D53" s="1"/>
      <c r="E53" s="1"/>
      <c r="F53" s="1"/>
      <c r="G53" s="1" t="s">
        <v>43</v>
      </c>
      <c r="H53" s="1" t="s">
        <v>44</v>
      </c>
      <c r="I53" s="27" t="s">
        <v>78</v>
      </c>
      <c r="J53" s="27" t="s">
        <v>159</v>
      </c>
      <c r="K53" s="27" t="s">
        <v>194</v>
      </c>
      <c r="L53" s="12" t="s">
        <v>158</v>
      </c>
      <c r="M53" s="69">
        <f>SUM(N53:R53)</f>
        <v>4123.2555000000002</v>
      </c>
      <c r="N53" s="11">
        <v>0</v>
      </c>
      <c r="O53" s="11">
        <v>3849.6</v>
      </c>
      <c r="P53" s="11">
        <v>0</v>
      </c>
      <c r="Q53" s="11">
        <v>273.65550000000002</v>
      </c>
      <c r="R53" s="11">
        <v>0</v>
      </c>
      <c r="S53" s="9">
        <f>SUM(T53:X53)</f>
        <v>4095.2999999999997</v>
      </c>
      <c r="T53" s="11">
        <v>0</v>
      </c>
      <c r="U53" s="11">
        <v>3849.6</v>
      </c>
      <c r="V53" s="11">
        <v>0</v>
      </c>
      <c r="W53" s="11">
        <v>245.7</v>
      </c>
      <c r="X53" s="11">
        <v>0</v>
      </c>
      <c r="Y53" s="9">
        <f>S53/M53*100</f>
        <v>99.322004178494382</v>
      </c>
      <c r="Z53" s="9">
        <f t="shared" si="4"/>
        <v>4095.2999999999997</v>
      </c>
      <c r="AA53" s="11">
        <v>0</v>
      </c>
      <c r="AB53" s="11">
        <v>3849.6</v>
      </c>
      <c r="AC53" s="11">
        <v>0</v>
      </c>
      <c r="AD53" s="11">
        <v>245.7</v>
      </c>
      <c r="AE53" s="11">
        <v>0</v>
      </c>
      <c r="AF53" s="9">
        <f t="shared" si="2"/>
        <v>99.322004178494382</v>
      </c>
      <c r="AG53" s="9">
        <f>SUM(AH53:AL53)</f>
        <v>4095.2999999999997</v>
      </c>
      <c r="AH53" s="11">
        <v>0</v>
      </c>
      <c r="AI53" s="11">
        <v>3849.6</v>
      </c>
      <c r="AJ53" s="11">
        <v>0</v>
      </c>
      <c r="AK53" s="11">
        <v>245.7</v>
      </c>
      <c r="AL53" s="11">
        <v>0</v>
      </c>
      <c r="AM53" s="9">
        <f t="shared" si="6"/>
        <v>99.322004178494382</v>
      </c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</row>
    <row r="54" spans="1:76" s="5" customFormat="1" ht="168.75" customHeight="1" x14ac:dyDescent="0.25">
      <c r="A54" s="82"/>
      <c r="B54" s="82"/>
      <c r="C54" s="82"/>
      <c r="D54" s="92" t="s">
        <v>255</v>
      </c>
      <c r="E54" s="82"/>
      <c r="F54" s="82"/>
      <c r="G54" s="92" t="s">
        <v>172</v>
      </c>
      <c r="H54" s="137" t="s">
        <v>173</v>
      </c>
      <c r="I54" s="134" t="s">
        <v>167</v>
      </c>
      <c r="J54" s="92" t="s">
        <v>41</v>
      </c>
      <c r="K54" s="50" t="s">
        <v>94</v>
      </c>
      <c r="L54" s="28"/>
      <c r="M54" s="69">
        <f t="shared" ref="M54:M60" si="28">N54+O54+Q54+R54</f>
        <v>1119224</v>
      </c>
      <c r="N54" s="11">
        <f>N55+N56</f>
        <v>1108031.8</v>
      </c>
      <c r="O54" s="11">
        <f>O55+O56</f>
        <v>0</v>
      </c>
      <c r="P54" s="11">
        <f>P55+P56</f>
        <v>0</v>
      </c>
      <c r="Q54" s="11">
        <f>Q55+Q56</f>
        <v>11192.2</v>
      </c>
      <c r="R54" s="11">
        <f>R55+R56</f>
        <v>0</v>
      </c>
      <c r="S54" s="9">
        <f t="shared" ref="S54:S56" si="29">SUM(T54:X54)</f>
        <v>1119224</v>
      </c>
      <c r="T54" s="11">
        <f t="shared" ref="T54:X54" si="30">T55+T56</f>
        <v>1108031.8</v>
      </c>
      <c r="U54" s="11">
        <f t="shared" si="30"/>
        <v>0</v>
      </c>
      <c r="V54" s="11">
        <f t="shared" si="30"/>
        <v>0</v>
      </c>
      <c r="W54" s="11">
        <f t="shared" si="30"/>
        <v>11192.2</v>
      </c>
      <c r="X54" s="11">
        <f t="shared" si="30"/>
        <v>0</v>
      </c>
      <c r="Y54" s="11">
        <f t="shared" ref="Y54:Y56" si="31">S54/M54*100</f>
        <v>100</v>
      </c>
      <c r="Z54" s="9">
        <f t="shared" si="4"/>
        <v>1119224</v>
      </c>
      <c r="AA54" s="11">
        <f t="shared" ref="AA54" si="32">AA55+AA56</f>
        <v>1108031.8</v>
      </c>
      <c r="AB54" s="11">
        <f t="shared" ref="AB54" si="33">AB55+AB56</f>
        <v>0</v>
      </c>
      <c r="AC54" s="11">
        <f t="shared" ref="AC54" si="34">AC55+AC56</f>
        <v>0</v>
      </c>
      <c r="AD54" s="11">
        <f t="shared" ref="AD54" si="35">AD55+AD56</f>
        <v>11192.2</v>
      </c>
      <c r="AE54" s="11">
        <f t="shared" ref="AE54" si="36">AE55+AE56</f>
        <v>0</v>
      </c>
      <c r="AF54" s="9">
        <f t="shared" si="2"/>
        <v>100</v>
      </c>
      <c r="AG54" s="9">
        <f t="shared" ref="AG54:AG56" si="37">SUM(AH54:AL54)</f>
        <v>49804.1</v>
      </c>
      <c r="AH54" s="11">
        <f t="shared" ref="AH54" si="38">AH55+AH56</f>
        <v>49306.1</v>
      </c>
      <c r="AI54" s="11">
        <f t="shared" ref="AI54" si="39">AI55+AI56</f>
        <v>0</v>
      </c>
      <c r="AJ54" s="11">
        <f t="shared" ref="AJ54" si="40">AJ55+AJ56</f>
        <v>0</v>
      </c>
      <c r="AK54" s="11">
        <f t="shared" ref="AK54:AL54" si="41">AK55+AK56</f>
        <v>498</v>
      </c>
      <c r="AL54" s="11">
        <f t="shared" si="41"/>
        <v>0</v>
      </c>
      <c r="AM54" s="9">
        <f t="shared" si="6"/>
        <v>4.449877772456631</v>
      </c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</row>
    <row r="55" spans="1:76" s="5" customFormat="1" ht="276.75" customHeight="1" x14ac:dyDescent="0.25">
      <c r="A55" s="83"/>
      <c r="B55" s="83"/>
      <c r="C55" s="83"/>
      <c r="D55" s="93"/>
      <c r="E55" s="83"/>
      <c r="F55" s="83"/>
      <c r="G55" s="93"/>
      <c r="H55" s="138"/>
      <c r="I55" s="135"/>
      <c r="J55" s="96"/>
      <c r="K55" s="50" t="s">
        <v>256</v>
      </c>
      <c r="L55" s="65" t="s">
        <v>0</v>
      </c>
      <c r="M55" s="69">
        <f t="shared" si="28"/>
        <v>99224</v>
      </c>
      <c r="N55" s="11">
        <v>98231.8</v>
      </c>
      <c r="O55" s="11">
        <v>0</v>
      </c>
      <c r="P55" s="11">
        <v>0</v>
      </c>
      <c r="Q55" s="11">
        <v>992.2</v>
      </c>
      <c r="R55" s="11">
        <v>0</v>
      </c>
      <c r="S55" s="9">
        <f t="shared" si="29"/>
        <v>99224</v>
      </c>
      <c r="T55" s="11">
        <v>98231.8</v>
      </c>
      <c r="U55" s="11">
        <v>0</v>
      </c>
      <c r="V55" s="11">
        <v>0</v>
      </c>
      <c r="W55" s="11">
        <v>992.2</v>
      </c>
      <c r="X55" s="11">
        <v>0</v>
      </c>
      <c r="Y55" s="9">
        <f t="shared" si="31"/>
        <v>100</v>
      </c>
      <c r="Z55" s="9">
        <f t="shared" si="4"/>
        <v>99224</v>
      </c>
      <c r="AA55" s="11">
        <v>98231.8</v>
      </c>
      <c r="AB55" s="11">
        <v>0</v>
      </c>
      <c r="AC55" s="11">
        <v>0</v>
      </c>
      <c r="AD55" s="11">
        <v>992.2</v>
      </c>
      <c r="AE55" s="11">
        <v>0</v>
      </c>
      <c r="AF55" s="9">
        <f t="shared" si="2"/>
        <v>100</v>
      </c>
      <c r="AG55" s="9">
        <f t="shared" si="37"/>
        <v>49804.1</v>
      </c>
      <c r="AH55" s="11">
        <v>49306.1</v>
      </c>
      <c r="AI55" s="11">
        <v>0</v>
      </c>
      <c r="AJ55" s="11">
        <v>0</v>
      </c>
      <c r="AK55" s="11">
        <v>498</v>
      </c>
      <c r="AL55" s="11">
        <v>0</v>
      </c>
      <c r="AM55" s="9">
        <f t="shared" si="6"/>
        <v>50.193602354269132</v>
      </c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</row>
    <row r="56" spans="1:76" s="5" customFormat="1" ht="217.5" customHeight="1" x14ac:dyDescent="0.25">
      <c r="A56" s="84"/>
      <c r="B56" s="84"/>
      <c r="C56" s="84"/>
      <c r="D56" s="94"/>
      <c r="E56" s="84"/>
      <c r="F56" s="84"/>
      <c r="G56" s="94"/>
      <c r="H56" s="139"/>
      <c r="I56" s="136"/>
      <c r="J56" s="97"/>
      <c r="K56" s="50" t="s">
        <v>242</v>
      </c>
      <c r="L56" s="65" t="s">
        <v>1</v>
      </c>
      <c r="M56" s="69">
        <f t="shared" si="28"/>
        <v>1020000</v>
      </c>
      <c r="N56" s="11">
        <v>1009800</v>
      </c>
      <c r="O56" s="11">
        <v>0</v>
      </c>
      <c r="P56" s="11">
        <v>0</v>
      </c>
      <c r="Q56" s="11">
        <v>10200</v>
      </c>
      <c r="R56" s="11">
        <v>0</v>
      </c>
      <c r="S56" s="9">
        <f t="shared" si="29"/>
        <v>1020000</v>
      </c>
      <c r="T56" s="11">
        <v>1009800</v>
      </c>
      <c r="U56" s="11">
        <v>0</v>
      </c>
      <c r="V56" s="11">
        <v>0</v>
      </c>
      <c r="W56" s="11">
        <v>10200</v>
      </c>
      <c r="X56" s="11">
        <v>0</v>
      </c>
      <c r="Y56" s="9">
        <f t="shared" si="31"/>
        <v>100</v>
      </c>
      <c r="Z56" s="9">
        <f t="shared" si="4"/>
        <v>1020000</v>
      </c>
      <c r="AA56" s="11">
        <v>1009800</v>
      </c>
      <c r="AB56" s="11">
        <v>0</v>
      </c>
      <c r="AC56" s="11">
        <v>0</v>
      </c>
      <c r="AD56" s="11">
        <v>10200</v>
      </c>
      <c r="AE56" s="11">
        <v>0</v>
      </c>
      <c r="AF56" s="9">
        <f t="shared" si="2"/>
        <v>100</v>
      </c>
      <c r="AG56" s="9">
        <f t="shared" si="37"/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9">
        <f t="shared" si="6"/>
        <v>0</v>
      </c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</row>
    <row r="57" spans="1:76" s="5" customFormat="1" ht="229.5" customHeight="1" x14ac:dyDescent="0.25">
      <c r="A57" s="2">
        <v>29</v>
      </c>
      <c r="B57" s="1"/>
      <c r="C57" s="27" t="s">
        <v>257</v>
      </c>
      <c r="D57" s="1"/>
      <c r="E57" s="1"/>
      <c r="F57" s="27" t="s">
        <v>258</v>
      </c>
      <c r="G57" s="27" t="s">
        <v>43</v>
      </c>
      <c r="H57" s="27" t="s">
        <v>79</v>
      </c>
      <c r="I57" s="1" t="s">
        <v>80</v>
      </c>
      <c r="J57" s="1" t="s">
        <v>159</v>
      </c>
      <c r="K57" s="27" t="s">
        <v>197</v>
      </c>
      <c r="L57" s="12" t="s">
        <v>160</v>
      </c>
      <c r="M57" s="70">
        <f t="shared" si="28"/>
        <v>23200</v>
      </c>
      <c r="N57" s="11">
        <v>0</v>
      </c>
      <c r="O57" s="11">
        <v>21808</v>
      </c>
      <c r="P57" s="11">
        <v>21808</v>
      </c>
      <c r="Q57" s="11">
        <v>1392</v>
      </c>
      <c r="R57" s="11">
        <v>0</v>
      </c>
      <c r="S57" s="9">
        <f t="shared" si="7"/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9">
        <f t="shared" si="3"/>
        <v>0</v>
      </c>
      <c r="Z57" s="9">
        <f t="shared" si="4"/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9">
        <f t="shared" si="2"/>
        <v>0</v>
      </c>
      <c r="AG57" s="9">
        <f t="shared" si="5"/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9">
        <f t="shared" si="6"/>
        <v>0</v>
      </c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</row>
    <row r="58" spans="1:76" s="5" customFormat="1" ht="230.25" customHeight="1" x14ac:dyDescent="0.25">
      <c r="A58" s="2">
        <v>30</v>
      </c>
      <c r="B58" s="1"/>
      <c r="C58" s="1"/>
      <c r="D58" s="1"/>
      <c r="E58" s="1"/>
      <c r="F58" s="1"/>
      <c r="G58" s="1" t="s">
        <v>43</v>
      </c>
      <c r="H58" s="1" t="s">
        <v>44</v>
      </c>
      <c r="I58" s="1" t="s">
        <v>81</v>
      </c>
      <c r="J58" s="1" t="s">
        <v>161</v>
      </c>
      <c r="K58" s="27" t="s">
        <v>221</v>
      </c>
      <c r="L58" s="30" t="s">
        <v>243</v>
      </c>
      <c r="M58" s="69">
        <f t="shared" si="28"/>
        <v>94734.8</v>
      </c>
      <c r="N58" s="11">
        <v>0</v>
      </c>
      <c r="O58" s="11">
        <v>78922.3</v>
      </c>
      <c r="P58" s="11">
        <v>8579.9</v>
      </c>
      <c r="Q58" s="11">
        <v>15812.5</v>
      </c>
      <c r="R58" s="11">
        <v>0</v>
      </c>
      <c r="S58" s="9">
        <f>T58+U58+W58+X58</f>
        <v>89307.6</v>
      </c>
      <c r="T58" s="11">
        <v>0</v>
      </c>
      <c r="U58" s="11">
        <v>77425.8</v>
      </c>
      <c r="V58" s="11">
        <v>8579.9</v>
      </c>
      <c r="W58" s="11">
        <v>11881.8</v>
      </c>
      <c r="X58" s="11">
        <v>0</v>
      </c>
      <c r="Y58" s="9">
        <f t="shared" si="3"/>
        <v>94.271165400676409</v>
      </c>
      <c r="Z58" s="9">
        <f>AA58+AB58+AD58+AE58</f>
        <v>89307.6</v>
      </c>
      <c r="AA58" s="11">
        <v>0</v>
      </c>
      <c r="AB58" s="11">
        <v>77425.8</v>
      </c>
      <c r="AC58" s="11">
        <v>8579.9</v>
      </c>
      <c r="AD58" s="11">
        <v>11881.8</v>
      </c>
      <c r="AE58" s="11">
        <v>0</v>
      </c>
      <c r="AF58" s="9">
        <f t="shared" si="2"/>
        <v>94.271165400676409</v>
      </c>
      <c r="AG58" s="9">
        <f>AH58+AI58+AK58+AL58</f>
        <v>89307.6</v>
      </c>
      <c r="AH58" s="11">
        <v>0</v>
      </c>
      <c r="AI58" s="11">
        <v>77425.8</v>
      </c>
      <c r="AJ58" s="11">
        <v>8579.9</v>
      </c>
      <c r="AK58" s="11">
        <v>11881.8</v>
      </c>
      <c r="AL58" s="11">
        <v>0</v>
      </c>
      <c r="AM58" s="9">
        <f t="shared" si="6"/>
        <v>94.271165400676409</v>
      </c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</row>
    <row r="59" spans="1:76" s="5" customFormat="1" ht="229.5" customHeight="1" x14ac:dyDescent="0.25">
      <c r="A59" s="2">
        <v>31</v>
      </c>
      <c r="B59" s="1"/>
      <c r="C59" s="1"/>
      <c r="D59" s="1"/>
      <c r="E59" s="1"/>
      <c r="F59" s="1"/>
      <c r="G59" s="27" t="s">
        <v>48</v>
      </c>
      <c r="H59" s="1" t="s">
        <v>44</v>
      </c>
      <c r="I59" s="1" t="s">
        <v>82</v>
      </c>
      <c r="J59" s="1" t="s">
        <v>41</v>
      </c>
      <c r="K59" s="27" t="s">
        <v>198</v>
      </c>
      <c r="L59" s="12" t="s">
        <v>158</v>
      </c>
      <c r="M59" s="69">
        <f t="shared" si="28"/>
        <v>50927</v>
      </c>
      <c r="N59" s="11">
        <v>0</v>
      </c>
      <c r="O59" s="11">
        <v>50927</v>
      </c>
      <c r="P59" s="11">
        <v>0</v>
      </c>
      <c r="Q59" s="11">
        <v>0</v>
      </c>
      <c r="R59" s="11">
        <v>0</v>
      </c>
      <c r="S59" s="9">
        <f>T59+U59+W59+X59</f>
        <v>50927</v>
      </c>
      <c r="T59" s="11">
        <v>0</v>
      </c>
      <c r="U59" s="11">
        <v>50927</v>
      </c>
      <c r="V59" s="11">
        <v>0</v>
      </c>
      <c r="W59" s="11">
        <v>0</v>
      </c>
      <c r="X59" s="11">
        <v>0</v>
      </c>
      <c r="Y59" s="9">
        <f>S59/M59*100</f>
        <v>100</v>
      </c>
      <c r="Z59" s="9">
        <f>AA59+AB59+AD59+AE59</f>
        <v>50927</v>
      </c>
      <c r="AA59" s="11">
        <v>0</v>
      </c>
      <c r="AB59" s="11">
        <v>50927</v>
      </c>
      <c r="AC59" s="11">
        <v>0</v>
      </c>
      <c r="AD59" s="11">
        <v>0</v>
      </c>
      <c r="AE59" s="11">
        <v>0</v>
      </c>
      <c r="AF59" s="9">
        <f>Z59/M59*100</f>
        <v>100</v>
      </c>
      <c r="AG59" s="9">
        <f>AH59+AI59+AK59+AL59</f>
        <v>50927</v>
      </c>
      <c r="AH59" s="11">
        <v>0</v>
      </c>
      <c r="AI59" s="11">
        <v>50927</v>
      </c>
      <c r="AJ59" s="11">
        <v>0</v>
      </c>
      <c r="AK59" s="11">
        <v>0</v>
      </c>
      <c r="AL59" s="11">
        <v>0</v>
      </c>
      <c r="AM59" s="9">
        <f t="shared" si="6"/>
        <v>100</v>
      </c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1:76" s="25" customFormat="1" ht="231" customHeight="1" x14ac:dyDescent="0.25">
      <c r="A60" s="29">
        <v>32</v>
      </c>
      <c r="B60" s="21"/>
      <c r="C60" s="21"/>
      <c r="D60" s="21"/>
      <c r="E60" s="21"/>
      <c r="F60" s="21"/>
      <c r="G60" s="21" t="s">
        <v>175</v>
      </c>
      <c r="H60" s="21" t="s">
        <v>168</v>
      </c>
      <c r="I60" s="21" t="s">
        <v>184</v>
      </c>
      <c r="J60" s="21" t="s">
        <v>42</v>
      </c>
      <c r="K60" s="21" t="s">
        <v>40</v>
      </c>
      <c r="L60" s="26" t="s">
        <v>158</v>
      </c>
      <c r="M60" s="69">
        <f t="shared" si="28"/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5">
        <f>T60+U60+W60+X60</f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5">
        <v>0</v>
      </c>
      <c r="Z60" s="15">
        <f>AA60+AB60+AD60+AE60</f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5">
        <v>0</v>
      </c>
      <c r="AG60" s="15">
        <f>AH60+AI60+AK60+AL60</f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5">
        <v>0</v>
      </c>
    </row>
    <row r="61" spans="1:76" s="5" customFormat="1" ht="196.5" customHeight="1" x14ac:dyDescent="0.25">
      <c r="A61" s="2">
        <v>33</v>
      </c>
      <c r="B61" s="1"/>
      <c r="C61" s="1" t="s">
        <v>39</v>
      </c>
      <c r="D61" s="66" t="s">
        <v>297</v>
      </c>
      <c r="E61" s="23" t="s">
        <v>83</v>
      </c>
      <c r="F61" s="1"/>
      <c r="G61" s="1" t="s">
        <v>84</v>
      </c>
      <c r="H61" s="1" t="s">
        <v>85</v>
      </c>
      <c r="I61" s="1" t="s">
        <v>86</v>
      </c>
      <c r="J61" s="1"/>
      <c r="K61" s="27" t="s">
        <v>199</v>
      </c>
      <c r="L61" s="12" t="s">
        <v>137</v>
      </c>
      <c r="M61" s="69">
        <f>SUM(N61:R61)</f>
        <v>4859.3</v>
      </c>
      <c r="N61" s="11">
        <v>3745.5</v>
      </c>
      <c r="O61" s="11">
        <v>822.2</v>
      </c>
      <c r="P61" s="11">
        <v>0</v>
      </c>
      <c r="Q61" s="11">
        <v>291.60000000000002</v>
      </c>
      <c r="R61" s="11">
        <v>0</v>
      </c>
      <c r="S61" s="9">
        <f>SUM(T61:X61)</f>
        <v>4859.3</v>
      </c>
      <c r="T61" s="11">
        <v>3745.5</v>
      </c>
      <c r="U61" s="11">
        <v>822.2</v>
      </c>
      <c r="V61" s="11">
        <v>0</v>
      </c>
      <c r="W61" s="11">
        <v>291.60000000000002</v>
      </c>
      <c r="X61" s="11">
        <v>0</v>
      </c>
      <c r="Y61" s="9">
        <f>S61/M61*100</f>
        <v>100</v>
      </c>
      <c r="Z61" s="9">
        <f>AA61+AB61+AD61</f>
        <v>4859.3</v>
      </c>
      <c r="AA61" s="11">
        <v>3745.5</v>
      </c>
      <c r="AB61" s="11">
        <v>822.2</v>
      </c>
      <c r="AC61" s="11">
        <v>0</v>
      </c>
      <c r="AD61" s="11">
        <v>291.60000000000002</v>
      </c>
      <c r="AE61" s="11">
        <v>0</v>
      </c>
      <c r="AF61" s="9">
        <v>0</v>
      </c>
      <c r="AG61" s="9">
        <f>AH61+AI61+AK61</f>
        <v>4859.3</v>
      </c>
      <c r="AH61" s="11">
        <v>3745.5</v>
      </c>
      <c r="AI61" s="11">
        <v>822.2</v>
      </c>
      <c r="AJ61" s="11">
        <v>0</v>
      </c>
      <c r="AK61" s="11">
        <v>291.60000000000002</v>
      </c>
      <c r="AL61" s="11">
        <v>0</v>
      </c>
      <c r="AM61" s="15">
        <f t="shared" si="6"/>
        <v>100</v>
      </c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</row>
    <row r="62" spans="1:76" s="5" customFormat="1" ht="135.75" customHeight="1" x14ac:dyDescent="0.25">
      <c r="A62" s="2">
        <v>34</v>
      </c>
      <c r="B62" s="1"/>
      <c r="C62" s="1"/>
      <c r="D62" s="1"/>
      <c r="E62" s="1"/>
      <c r="F62" s="1"/>
      <c r="G62" s="1" t="s">
        <v>87</v>
      </c>
      <c r="H62" s="1" t="s">
        <v>88</v>
      </c>
      <c r="I62" s="1" t="s">
        <v>89</v>
      </c>
      <c r="J62" s="1" t="s">
        <v>162</v>
      </c>
      <c r="K62" s="27" t="s">
        <v>200</v>
      </c>
      <c r="L62" s="12" t="s">
        <v>157</v>
      </c>
      <c r="M62" s="69">
        <f>SUM(N62:R62)</f>
        <v>1699.9</v>
      </c>
      <c r="N62" s="11">
        <v>0</v>
      </c>
      <c r="O62" s="11">
        <v>1597.9</v>
      </c>
      <c r="P62" s="11">
        <v>0</v>
      </c>
      <c r="Q62" s="11">
        <v>102</v>
      </c>
      <c r="R62" s="11">
        <v>0</v>
      </c>
      <c r="S62" s="9">
        <f t="shared" si="7"/>
        <v>1699.9</v>
      </c>
      <c r="T62" s="11">
        <v>0</v>
      </c>
      <c r="U62" s="11">
        <v>1597.9</v>
      </c>
      <c r="V62" s="11">
        <v>0</v>
      </c>
      <c r="W62" s="11">
        <v>102</v>
      </c>
      <c r="X62" s="11">
        <v>0</v>
      </c>
      <c r="Y62" s="9">
        <f t="shared" si="3"/>
        <v>100</v>
      </c>
      <c r="Z62" s="9">
        <f t="shared" si="4"/>
        <v>1699.9</v>
      </c>
      <c r="AA62" s="11">
        <v>0</v>
      </c>
      <c r="AB62" s="11">
        <v>1597.9</v>
      </c>
      <c r="AC62" s="11">
        <v>0</v>
      </c>
      <c r="AD62" s="11">
        <v>102</v>
      </c>
      <c r="AE62" s="11">
        <v>0</v>
      </c>
      <c r="AF62" s="9">
        <f t="shared" si="2"/>
        <v>100</v>
      </c>
      <c r="AG62" s="9">
        <f>SUM(AH62:AL62)</f>
        <v>1699.9</v>
      </c>
      <c r="AH62" s="11">
        <v>0</v>
      </c>
      <c r="AI62" s="11">
        <v>1597.9</v>
      </c>
      <c r="AJ62" s="11">
        <v>0</v>
      </c>
      <c r="AK62" s="11">
        <v>102</v>
      </c>
      <c r="AL62" s="11">
        <v>0</v>
      </c>
      <c r="AM62" s="9">
        <f t="shared" si="6"/>
        <v>100</v>
      </c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</row>
    <row r="63" spans="1:76" s="5" customFormat="1" ht="358.5" customHeight="1" x14ac:dyDescent="0.25">
      <c r="A63" s="2">
        <v>35</v>
      </c>
      <c r="B63" s="1"/>
      <c r="C63" s="1"/>
      <c r="D63" s="1"/>
      <c r="E63" s="1"/>
      <c r="F63" s="1"/>
      <c r="G63" s="1" t="s">
        <v>90</v>
      </c>
      <c r="H63" s="1" t="s">
        <v>91</v>
      </c>
      <c r="I63" s="1" t="s">
        <v>89</v>
      </c>
      <c r="J63" s="1" t="s">
        <v>163</v>
      </c>
      <c r="K63" s="27" t="s">
        <v>201</v>
      </c>
      <c r="L63" s="12" t="s">
        <v>151</v>
      </c>
      <c r="M63" s="70">
        <f>N63+O63+Q63+R63</f>
        <v>250829.90000000002</v>
      </c>
      <c r="N63" s="11">
        <v>0</v>
      </c>
      <c r="O63" s="11">
        <v>226544.2</v>
      </c>
      <c r="P63" s="11">
        <v>116439.2</v>
      </c>
      <c r="Q63" s="11">
        <v>24285.7</v>
      </c>
      <c r="R63" s="11">
        <v>0</v>
      </c>
      <c r="S63" s="9">
        <f>T63+U63+W63+X63</f>
        <v>237779.69999999998</v>
      </c>
      <c r="T63" s="11">
        <v>0</v>
      </c>
      <c r="U63" s="11">
        <v>223512.9</v>
      </c>
      <c r="V63" s="11">
        <v>116439.2</v>
      </c>
      <c r="W63" s="11">
        <v>14266.8</v>
      </c>
      <c r="X63" s="11">
        <v>0</v>
      </c>
      <c r="Y63" s="9">
        <f t="shared" si="3"/>
        <v>94.797191243946571</v>
      </c>
      <c r="Z63" s="9">
        <f>AA63+AB63+AD63+AE63</f>
        <v>237779.69999999998</v>
      </c>
      <c r="AA63" s="11">
        <v>0</v>
      </c>
      <c r="AB63" s="11">
        <v>223512.9</v>
      </c>
      <c r="AC63" s="11">
        <v>116439.2</v>
      </c>
      <c r="AD63" s="11">
        <v>14266.8</v>
      </c>
      <c r="AE63" s="11">
        <v>0</v>
      </c>
      <c r="AF63" s="9">
        <f t="shared" si="2"/>
        <v>94.797191243946571</v>
      </c>
      <c r="AG63" s="9">
        <f>AH63+AI63+AK63+AL63</f>
        <v>237779.69999999998</v>
      </c>
      <c r="AH63" s="11">
        <v>0</v>
      </c>
      <c r="AI63" s="11">
        <v>223512.9</v>
      </c>
      <c r="AJ63" s="11">
        <v>116439.2</v>
      </c>
      <c r="AK63" s="11">
        <v>14266.8</v>
      </c>
      <c r="AL63" s="11">
        <v>0</v>
      </c>
      <c r="AM63" s="9">
        <f>AG63/M63*100</f>
        <v>94.797191243946571</v>
      </c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</row>
    <row r="64" spans="1:76" s="5" customFormat="1" ht="167.25" customHeight="1" x14ac:dyDescent="0.25">
      <c r="A64" s="2">
        <v>36</v>
      </c>
      <c r="B64" s="1"/>
      <c r="C64" s="1"/>
      <c r="D64" s="1"/>
      <c r="E64" s="1"/>
      <c r="F64" s="1"/>
      <c r="G64" s="1" t="s">
        <v>92</v>
      </c>
      <c r="H64" s="1" t="s">
        <v>93</v>
      </c>
      <c r="I64" s="1" t="s">
        <v>95</v>
      </c>
      <c r="J64" s="1" t="s">
        <v>163</v>
      </c>
      <c r="K64" s="27" t="s">
        <v>244</v>
      </c>
      <c r="L64" s="12" t="s">
        <v>158</v>
      </c>
      <c r="M64" s="69">
        <f t="shared" ref="M64:M96" si="42">SUM(N64:R64)</f>
        <v>15178.8</v>
      </c>
      <c r="N64" s="11">
        <v>0</v>
      </c>
      <c r="O64" s="11">
        <v>15178.8</v>
      </c>
      <c r="P64" s="11">
        <v>0</v>
      </c>
      <c r="Q64" s="11">
        <v>0</v>
      </c>
      <c r="R64" s="11">
        <v>0</v>
      </c>
      <c r="S64" s="9">
        <f t="shared" si="7"/>
        <v>14532.8</v>
      </c>
      <c r="T64" s="11">
        <v>0</v>
      </c>
      <c r="U64" s="11">
        <v>14532.8</v>
      </c>
      <c r="V64" s="11">
        <v>0</v>
      </c>
      <c r="W64" s="11">
        <v>0</v>
      </c>
      <c r="X64" s="11">
        <v>0</v>
      </c>
      <c r="Y64" s="9">
        <f t="shared" si="3"/>
        <v>95.74406408938782</v>
      </c>
      <c r="Z64" s="9">
        <f t="shared" si="4"/>
        <v>14532.8</v>
      </c>
      <c r="AA64" s="11">
        <v>0</v>
      </c>
      <c r="AB64" s="11">
        <v>14532.8</v>
      </c>
      <c r="AC64" s="11">
        <v>0</v>
      </c>
      <c r="AD64" s="11">
        <v>0</v>
      </c>
      <c r="AE64" s="11">
        <v>0</v>
      </c>
      <c r="AF64" s="9">
        <f t="shared" si="2"/>
        <v>95.74406408938782</v>
      </c>
      <c r="AG64" s="9">
        <f t="shared" si="5"/>
        <v>14532.8</v>
      </c>
      <c r="AH64" s="11">
        <v>0</v>
      </c>
      <c r="AI64" s="11">
        <v>14532.8</v>
      </c>
      <c r="AJ64" s="11">
        <v>0</v>
      </c>
      <c r="AK64" s="11">
        <v>0</v>
      </c>
      <c r="AL64" s="11">
        <v>0</v>
      </c>
      <c r="AM64" s="9">
        <f t="shared" si="6"/>
        <v>95.74406408938782</v>
      </c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</row>
    <row r="65" spans="1:76" s="5" customFormat="1" ht="409.5" customHeight="1" x14ac:dyDescent="0.25">
      <c r="A65" s="2">
        <v>37</v>
      </c>
      <c r="B65" s="1"/>
      <c r="C65" s="1"/>
      <c r="D65" s="1" t="s">
        <v>96</v>
      </c>
      <c r="E65" s="27" t="s">
        <v>317</v>
      </c>
      <c r="F65" s="1"/>
      <c r="G65" s="1" t="s">
        <v>97</v>
      </c>
      <c r="H65" s="1" t="s">
        <v>98</v>
      </c>
      <c r="I65" s="1" t="s">
        <v>95</v>
      </c>
      <c r="J65" s="1" t="s">
        <v>163</v>
      </c>
      <c r="K65" s="27" t="s">
        <v>316</v>
      </c>
      <c r="L65" s="12" t="s">
        <v>151</v>
      </c>
      <c r="M65" s="70">
        <f>SUM(N65:R65)</f>
        <v>707019.6</v>
      </c>
      <c r="N65" s="11">
        <v>561107.4</v>
      </c>
      <c r="O65" s="11">
        <v>103491</v>
      </c>
      <c r="P65" s="11">
        <v>0</v>
      </c>
      <c r="Q65" s="11">
        <v>42421.2</v>
      </c>
      <c r="R65" s="11">
        <v>0</v>
      </c>
      <c r="S65" s="9">
        <f t="shared" si="7"/>
        <v>706341</v>
      </c>
      <c r="T65" s="11">
        <v>561107.4</v>
      </c>
      <c r="U65" s="11">
        <v>103491</v>
      </c>
      <c r="V65" s="11">
        <v>0</v>
      </c>
      <c r="W65" s="11">
        <v>41742.6</v>
      </c>
      <c r="X65" s="11">
        <v>0</v>
      </c>
      <c r="Y65" s="9">
        <f t="shared" si="3"/>
        <v>99.904019633967721</v>
      </c>
      <c r="Z65" s="9">
        <f t="shared" si="4"/>
        <v>695710.7</v>
      </c>
      <c r="AA65" s="11">
        <v>561107.4</v>
      </c>
      <c r="AB65" s="11">
        <v>92860.7</v>
      </c>
      <c r="AC65" s="11">
        <v>0</v>
      </c>
      <c r="AD65" s="11">
        <v>41742.6</v>
      </c>
      <c r="AE65" s="11">
        <v>0</v>
      </c>
      <c r="AF65" s="9">
        <f t="shared" si="2"/>
        <v>98.400482815469331</v>
      </c>
      <c r="AG65" s="9">
        <f t="shared" si="5"/>
        <v>384598.69999999995</v>
      </c>
      <c r="AH65" s="11">
        <v>315444.8</v>
      </c>
      <c r="AI65" s="11">
        <v>46102.6</v>
      </c>
      <c r="AJ65" s="11">
        <v>0</v>
      </c>
      <c r="AK65" s="11">
        <v>23051.3</v>
      </c>
      <c r="AL65" s="11">
        <v>0</v>
      </c>
      <c r="AM65" s="9">
        <f t="shared" si="6"/>
        <v>54.397176542206182</v>
      </c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66" spans="1:76" s="5" customFormat="1" ht="126" x14ac:dyDescent="0.25">
      <c r="A66" s="77">
        <v>38</v>
      </c>
      <c r="B66" s="34"/>
      <c r="C66" s="34"/>
      <c r="D66" s="34"/>
      <c r="E66" s="34"/>
      <c r="F66" s="34"/>
      <c r="G66" s="34" t="s">
        <v>99</v>
      </c>
      <c r="H66" s="34" t="s">
        <v>98</v>
      </c>
      <c r="I66" s="34" t="s">
        <v>89</v>
      </c>
      <c r="J66" s="34" t="s">
        <v>163</v>
      </c>
      <c r="K66" s="92" t="s">
        <v>245</v>
      </c>
      <c r="L66" s="77" t="s">
        <v>151</v>
      </c>
      <c r="M66" s="101">
        <f>SUM(N66:R66)</f>
        <v>155405.29999999999</v>
      </c>
      <c r="N66" s="73">
        <v>146081</v>
      </c>
      <c r="O66" s="73">
        <v>0</v>
      </c>
      <c r="P66" s="73">
        <v>0</v>
      </c>
      <c r="Q66" s="73">
        <v>9324.2999999999993</v>
      </c>
      <c r="R66" s="73">
        <v>0</v>
      </c>
      <c r="S66" s="75">
        <f>SUM(T66:X66)</f>
        <v>155405.29999999999</v>
      </c>
      <c r="T66" s="73">
        <v>146081</v>
      </c>
      <c r="U66" s="73">
        <v>0</v>
      </c>
      <c r="V66" s="73">
        <v>0</v>
      </c>
      <c r="W66" s="73">
        <v>9324.2999999999993</v>
      </c>
      <c r="X66" s="73">
        <v>0</v>
      </c>
      <c r="Y66" s="75">
        <f t="shared" ref="Y66:Y72" si="43">S66/M66*100</f>
        <v>100</v>
      </c>
      <c r="Z66" s="75">
        <f>SUM(AA66:AE66)</f>
        <v>155405.29999999999</v>
      </c>
      <c r="AA66" s="73">
        <v>146081</v>
      </c>
      <c r="AB66" s="73">
        <v>0</v>
      </c>
      <c r="AC66" s="73">
        <v>0</v>
      </c>
      <c r="AD66" s="73">
        <v>9324.2999999999993</v>
      </c>
      <c r="AE66" s="73">
        <v>0</v>
      </c>
      <c r="AF66" s="75">
        <f>Z66/M66*100</f>
        <v>100</v>
      </c>
      <c r="AG66" s="75">
        <f>SUM(AH66:AL66)</f>
        <v>0</v>
      </c>
      <c r="AH66" s="73">
        <v>0</v>
      </c>
      <c r="AI66" s="73">
        <v>0</v>
      </c>
      <c r="AJ66" s="73">
        <v>0</v>
      </c>
      <c r="AK66" s="73">
        <v>0</v>
      </c>
      <c r="AL66" s="73">
        <v>0</v>
      </c>
      <c r="AM66" s="75">
        <f t="shared" si="6"/>
        <v>0</v>
      </c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</row>
    <row r="67" spans="1:76" s="5" customFormat="1" ht="358.5" customHeight="1" x14ac:dyDescent="0.25">
      <c r="A67" s="78"/>
      <c r="B67" s="61"/>
      <c r="C67" s="61"/>
      <c r="D67" s="61"/>
      <c r="E67" s="61"/>
      <c r="F67" s="61"/>
      <c r="G67" s="61"/>
      <c r="H67" s="61"/>
      <c r="I67" s="61"/>
      <c r="J67" s="61"/>
      <c r="K67" s="97"/>
      <c r="L67" s="78"/>
      <c r="M67" s="102"/>
      <c r="N67" s="74"/>
      <c r="O67" s="74"/>
      <c r="P67" s="74"/>
      <c r="Q67" s="74"/>
      <c r="R67" s="74"/>
      <c r="S67" s="76"/>
      <c r="T67" s="74"/>
      <c r="U67" s="74"/>
      <c r="V67" s="74"/>
      <c r="W67" s="74"/>
      <c r="X67" s="74"/>
      <c r="Y67" s="76"/>
      <c r="Z67" s="76"/>
      <c r="AA67" s="74"/>
      <c r="AB67" s="74"/>
      <c r="AC67" s="74"/>
      <c r="AD67" s="74"/>
      <c r="AE67" s="74"/>
      <c r="AF67" s="76"/>
      <c r="AG67" s="76"/>
      <c r="AH67" s="74"/>
      <c r="AI67" s="74"/>
      <c r="AJ67" s="74"/>
      <c r="AK67" s="74"/>
      <c r="AL67" s="74"/>
      <c r="AM67" s="7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</row>
    <row r="68" spans="1:76" s="5" customFormat="1" ht="196.5" customHeight="1" x14ac:dyDescent="0.25">
      <c r="A68" s="2">
        <v>39</v>
      </c>
      <c r="B68" s="27" t="s">
        <v>276</v>
      </c>
      <c r="C68" s="27" t="s">
        <v>275</v>
      </c>
      <c r="D68" s="27" t="s">
        <v>277</v>
      </c>
      <c r="E68" s="27" t="s">
        <v>278</v>
      </c>
      <c r="F68" s="27" t="s">
        <v>279</v>
      </c>
      <c r="G68" s="1" t="s">
        <v>100</v>
      </c>
      <c r="H68" s="33" t="s">
        <v>178</v>
      </c>
      <c r="I68" s="1" t="s">
        <v>101</v>
      </c>
      <c r="J68" s="1" t="s">
        <v>102</v>
      </c>
      <c r="K68" s="27" t="s">
        <v>280</v>
      </c>
      <c r="L68" s="12" t="s">
        <v>164</v>
      </c>
      <c r="M68" s="69">
        <f t="shared" si="42"/>
        <v>5000</v>
      </c>
      <c r="N68" s="11">
        <v>5000</v>
      </c>
      <c r="O68" s="11">
        <v>0</v>
      </c>
      <c r="P68" s="11">
        <v>0</v>
      </c>
      <c r="Q68" s="11">
        <v>0</v>
      </c>
      <c r="R68" s="11">
        <v>0</v>
      </c>
      <c r="S68" s="9">
        <f>SUM(T68:X68)</f>
        <v>5000</v>
      </c>
      <c r="T68" s="11">
        <v>5000</v>
      </c>
      <c r="U68" s="11">
        <v>0</v>
      </c>
      <c r="V68" s="11">
        <v>0</v>
      </c>
      <c r="W68" s="11">
        <v>0</v>
      </c>
      <c r="X68" s="11">
        <v>0</v>
      </c>
      <c r="Y68" s="9">
        <f t="shared" si="43"/>
        <v>100</v>
      </c>
      <c r="Z68" s="9">
        <f t="shared" si="4"/>
        <v>5000</v>
      </c>
      <c r="AA68" s="11">
        <v>5000</v>
      </c>
      <c r="AB68" s="11">
        <v>0</v>
      </c>
      <c r="AC68" s="11">
        <v>0</v>
      </c>
      <c r="AD68" s="11">
        <v>0</v>
      </c>
      <c r="AE68" s="11">
        <v>0</v>
      </c>
      <c r="AF68" s="9">
        <f t="shared" ref="AF68:AF97" si="44">Z68/M68*100</f>
        <v>100</v>
      </c>
      <c r="AG68" s="9">
        <f t="shared" si="5"/>
        <v>5000</v>
      </c>
      <c r="AH68" s="11">
        <v>5000</v>
      </c>
      <c r="AI68" s="11">
        <v>0</v>
      </c>
      <c r="AJ68" s="11">
        <v>0</v>
      </c>
      <c r="AK68" s="11">
        <v>0</v>
      </c>
      <c r="AL68" s="11">
        <v>0</v>
      </c>
      <c r="AM68" s="9">
        <f t="shared" ref="AM68:AM97" si="45">AG68/M68*100</f>
        <v>100</v>
      </c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</row>
    <row r="69" spans="1:76" s="5" customFormat="1" ht="198" customHeight="1" x14ac:dyDescent="0.25">
      <c r="A69" s="2">
        <v>40</v>
      </c>
      <c r="B69" s="27" t="s">
        <v>281</v>
      </c>
      <c r="C69" s="27" t="s">
        <v>282</v>
      </c>
      <c r="D69" s="27" t="s">
        <v>283</v>
      </c>
      <c r="E69" s="27" t="s">
        <v>284</v>
      </c>
      <c r="F69" s="27" t="s">
        <v>105</v>
      </c>
      <c r="G69" s="1" t="s">
        <v>100</v>
      </c>
      <c r="H69" s="33" t="s">
        <v>179</v>
      </c>
      <c r="I69" s="1" t="s">
        <v>104</v>
      </c>
      <c r="J69" s="1" t="s">
        <v>103</v>
      </c>
      <c r="K69" s="27" t="s">
        <v>202</v>
      </c>
      <c r="L69" s="12" t="s">
        <v>164</v>
      </c>
      <c r="M69" s="69">
        <f>SUM(N69:R69)</f>
        <v>11089.9</v>
      </c>
      <c r="N69" s="11">
        <v>8548.1</v>
      </c>
      <c r="O69" s="11">
        <v>1876.4</v>
      </c>
      <c r="P69" s="11">
        <v>0</v>
      </c>
      <c r="Q69" s="11">
        <v>665.4</v>
      </c>
      <c r="R69" s="11">
        <v>0</v>
      </c>
      <c r="S69" s="9">
        <f>SUM(T69:X69)</f>
        <v>11089.9</v>
      </c>
      <c r="T69" s="11">
        <v>8548.1</v>
      </c>
      <c r="U69" s="11">
        <v>1876.4</v>
      </c>
      <c r="V69" s="11">
        <v>0</v>
      </c>
      <c r="W69" s="11">
        <v>665.4</v>
      </c>
      <c r="X69" s="11">
        <v>0</v>
      </c>
      <c r="Y69" s="9">
        <f t="shared" si="43"/>
        <v>100</v>
      </c>
      <c r="Z69" s="9">
        <f t="shared" si="4"/>
        <v>11089.9</v>
      </c>
      <c r="AA69" s="11">
        <v>8548.1</v>
      </c>
      <c r="AB69" s="11">
        <v>1876.4</v>
      </c>
      <c r="AC69" s="11">
        <v>0</v>
      </c>
      <c r="AD69" s="11">
        <v>665.4</v>
      </c>
      <c r="AE69" s="11">
        <v>0</v>
      </c>
      <c r="AF69" s="9">
        <f t="shared" si="44"/>
        <v>100</v>
      </c>
      <c r="AG69" s="9">
        <f t="shared" si="5"/>
        <v>10580.8</v>
      </c>
      <c r="AH69" s="11">
        <v>8155.7</v>
      </c>
      <c r="AI69" s="11">
        <v>1790.3</v>
      </c>
      <c r="AJ69" s="11">
        <v>0</v>
      </c>
      <c r="AK69" s="11">
        <v>634.79999999999995</v>
      </c>
      <c r="AL69" s="11">
        <v>0</v>
      </c>
      <c r="AM69" s="9">
        <f t="shared" si="45"/>
        <v>95.409336423231949</v>
      </c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</row>
    <row r="70" spans="1:76" s="5" customFormat="1" ht="213.75" customHeight="1" x14ac:dyDescent="0.25">
      <c r="A70" s="2">
        <v>41</v>
      </c>
      <c r="B70" s="27" t="s">
        <v>276</v>
      </c>
      <c r="C70" s="27" t="s">
        <v>275</v>
      </c>
      <c r="D70" s="33" t="s">
        <v>308</v>
      </c>
      <c r="E70" s="27" t="s">
        <v>278</v>
      </c>
      <c r="F70" s="1" t="s">
        <v>105</v>
      </c>
      <c r="G70" s="27" t="s">
        <v>176</v>
      </c>
      <c r="H70" s="33" t="s">
        <v>180</v>
      </c>
      <c r="I70" s="1" t="s">
        <v>107</v>
      </c>
      <c r="J70" s="1" t="s">
        <v>106</v>
      </c>
      <c r="K70" s="27" t="s">
        <v>246</v>
      </c>
      <c r="L70" s="12" t="s">
        <v>164</v>
      </c>
      <c r="M70" s="69">
        <f>SUM(N70:R70)</f>
        <v>3390.4999999999995</v>
      </c>
      <c r="N70" s="11">
        <v>2599.1999999999998</v>
      </c>
      <c r="O70" s="11">
        <v>570.6</v>
      </c>
      <c r="P70" s="11">
        <v>0</v>
      </c>
      <c r="Q70" s="11">
        <v>220.7</v>
      </c>
      <c r="R70" s="11">
        <v>0</v>
      </c>
      <c r="S70" s="9">
        <f>SUM(T70:X70)</f>
        <v>3390.4999999999995</v>
      </c>
      <c r="T70" s="11">
        <v>2599.1999999999998</v>
      </c>
      <c r="U70" s="11">
        <v>570.6</v>
      </c>
      <c r="V70" s="11">
        <v>0</v>
      </c>
      <c r="W70" s="11">
        <v>220.7</v>
      </c>
      <c r="X70" s="11">
        <v>0</v>
      </c>
      <c r="Y70" s="9">
        <f t="shared" si="43"/>
        <v>100</v>
      </c>
      <c r="Z70" s="9">
        <f t="shared" si="4"/>
        <v>3390.4999999999995</v>
      </c>
      <c r="AA70" s="11">
        <v>2599.1999999999998</v>
      </c>
      <c r="AB70" s="11">
        <v>570.6</v>
      </c>
      <c r="AC70" s="11">
        <v>0</v>
      </c>
      <c r="AD70" s="11">
        <v>220.7</v>
      </c>
      <c r="AE70" s="11">
        <v>0</v>
      </c>
      <c r="AF70" s="9">
        <f t="shared" si="44"/>
        <v>100</v>
      </c>
      <c r="AG70" s="9">
        <f t="shared" si="5"/>
        <v>3390.4999999999995</v>
      </c>
      <c r="AH70" s="11">
        <v>2599.1999999999998</v>
      </c>
      <c r="AI70" s="11">
        <v>570.6</v>
      </c>
      <c r="AJ70" s="11">
        <v>0</v>
      </c>
      <c r="AK70" s="11">
        <v>220.7</v>
      </c>
      <c r="AL70" s="11">
        <v>0</v>
      </c>
      <c r="AM70" s="9">
        <f t="shared" si="45"/>
        <v>100</v>
      </c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</row>
    <row r="71" spans="1:76" s="5" customFormat="1" ht="120.75" customHeight="1" x14ac:dyDescent="0.25">
      <c r="A71" s="2">
        <v>42</v>
      </c>
      <c r="B71" s="1"/>
      <c r="C71" s="1"/>
      <c r="D71" s="1"/>
      <c r="E71" s="1"/>
      <c r="F71" s="1"/>
      <c r="G71" s="1" t="s">
        <v>100</v>
      </c>
      <c r="H71" s="1" t="s">
        <v>108</v>
      </c>
      <c r="I71" s="1" t="s">
        <v>104</v>
      </c>
      <c r="J71" s="27" t="s">
        <v>109</v>
      </c>
      <c r="K71" s="27" t="s">
        <v>247</v>
      </c>
      <c r="L71" s="12" t="s">
        <v>164</v>
      </c>
      <c r="M71" s="69">
        <f>SUM(N71:R71)</f>
        <v>1422.5</v>
      </c>
      <c r="N71" s="11">
        <v>0</v>
      </c>
      <c r="O71" s="11">
        <v>1072.5</v>
      </c>
      <c r="P71" s="11">
        <v>0</v>
      </c>
      <c r="Q71" s="11">
        <v>350</v>
      </c>
      <c r="R71" s="11">
        <v>0</v>
      </c>
      <c r="S71" s="9">
        <f>SUM(T71:X71)</f>
        <v>1422.5</v>
      </c>
      <c r="T71" s="11">
        <v>0</v>
      </c>
      <c r="U71" s="11">
        <v>1072.5</v>
      </c>
      <c r="V71" s="11">
        <v>0</v>
      </c>
      <c r="W71" s="11">
        <v>350</v>
      </c>
      <c r="X71" s="11">
        <v>0</v>
      </c>
      <c r="Y71" s="9">
        <f t="shared" si="43"/>
        <v>100</v>
      </c>
      <c r="Z71" s="9">
        <f>SUM(AA71:AE71)</f>
        <v>1422.5</v>
      </c>
      <c r="AA71" s="11">
        <v>0</v>
      </c>
      <c r="AB71" s="11">
        <v>1072.5</v>
      </c>
      <c r="AC71" s="11">
        <v>0</v>
      </c>
      <c r="AD71" s="11">
        <v>350</v>
      </c>
      <c r="AE71" s="11">
        <v>0</v>
      </c>
      <c r="AF71" s="9">
        <f>Z71/M71*100</f>
        <v>100</v>
      </c>
      <c r="AG71" s="9">
        <f>SUM(AH71:AL71)</f>
        <v>1422.5</v>
      </c>
      <c r="AH71" s="11">
        <v>0</v>
      </c>
      <c r="AI71" s="11">
        <v>1072.5</v>
      </c>
      <c r="AJ71" s="11">
        <v>0</v>
      </c>
      <c r="AK71" s="11">
        <v>350</v>
      </c>
      <c r="AL71" s="11">
        <v>0</v>
      </c>
      <c r="AM71" s="9">
        <f>AG71/M71*100</f>
        <v>100</v>
      </c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</row>
    <row r="72" spans="1:76" s="5" customFormat="1" ht="147" customHeight="1" x14ac:dyDescent="0.25">
      <c r="A72" s="2">
        <v>43</v>
      </c>
      <c r="B72" s="1"/>
      <c r="C72" s="1"/>
      <c r="D72" s="3"/>
      <c r="E72" s="3"/>
      <c r="F72" s="3"/>
      <c r="G72" s="1" t="s">
        <v>110</v>
      </c>
      <c r="H72" s="1" t="s">
        <v>111</v>
      </c>
      <c r="I72" s="1" t="s">
        <v>112</v>
      </c>
      <c r="J72" s="23" t="s">
        <v>150</v>
      </c>
      <c r="K72" s="27" t="s">
        <v>203</v>
      </c>
      <c r="L72" s="12" t="s">
        <v>33</v>
      </c>
      <c r="M72" s="69">
        <f>SUM(N72:R72)</f>
        <v>17641.900000000001</v>
      </c>
      <c r="N72" s="11">
        <v>0</v>
      </c>
      <c r="O72" s="11">
        <v>16583.400000000001</v>
      </c>
      <c r="P72" s="11">
        <v>0</v>
      </c>
      <c r="Q72" s="11">
        <v>1058.5</v>
      </c>
      <c r="R72" s="11">
        <v>0</v>
      </c>
      <c r="S72" s="9">
        <f t="shared" si="7"/>
        <v>17641.900000000001</v>
      </c>
      <c r="T72" s="11">
        <v>0</v>
      </c>
      <c r="U72" s="11">
        <v>16583.400000000001</v>
      </c>
      <c r="V72" s="11">
        <v>0</v>
      </c>
      <c r="W72" s="11">
        <v>1058.5</v>
      </c>
      <c r="X72" s="11">
        <v>0</v>
      </c>
      <c r="Y72" s="9">
        <f t="shared" si="43"/>
        <v>100</v>
      </c>
      <c r="Z72" s="9">
        <f t="shared" si="4"/>
        <v>17641.900000000001</v>
      </c>
      <c r="AA72" s="11">
        <v>0</v>
      </c>
      <c r="AB72" s="11">
        <v>16583.400000000001</v>
      </c>
      <c r="AC72" s="11">
        <v>0</v>
      </c>
      <c r="AD72" s="11">
        <v>1058.5</v>
      </c>
      <c r="AE72" s="11">
        <v>0</v>
      </c>
      <c r="AF72" s="9">
        <f t="shared" si="44"/>
        <v>100</v>
      </c>
      <c r="AG72" s="9">
        <f t="shared" si="5"/>
        <v>17641.900000000001</v>
      </c>
      <c r="AH72" s="11">
        <v>0</v>
      </c>
      <c r="AI72" s="11">
        <v>16583.400000000001</v>
      </c>
      <c r="AJ72" s="11">
        <v>0</v>
      </c>
      <c r="AK72" s="11">
        <v>1058.5</v>
      </c>
      <c r="AL72" s="11">
        <v>0</v>
      </c>
      <c r="AM72" s="9">
        <f t="shared" si="45"/>
        <v>100</v>
      </c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</row>
    <row r="73" spans="1:76" s="5" customFormat="1" ht="173.25" customHeight="1" x14ac:dyDescent="0.25">
      <c r="A73" s="2">
        <v>44</v>
      </c>
      <c r="B73" s="1"/>
      <c r="C73" s="1"/>
      <c r="D73" s="1"/>
      <c r="E73" s="1"/>
      <c r="F73" s="1"/>
      <c r="G73" s="1" t="s">
        <v>113</v>
      </c>
      <c r="H73" s="1" t="s">
        <v>114</v>
      </c>
      <c r="I73" s="1" t="s">
        <v>115</v>
      </c>
      <c r="J73" s="27" t="s">
        <v>309</v>
      </c>
      <c r="K73" s="27" t="s">
        <v>204</v>
      </c>
      <c r="L73" s="12" t="s">
        <v>166</v>
      </c>
      <c r="M73" s="69">
        <f t="shared" si="42"/>
        <v>147530.20000000001</v>
      </c>
      <c r="N73" s="11">
        <v>0</v>
      </c>
      <c r="O73" s="11">
        <v>147530.20000000001</v>
      </c>
      <c r="P73" s="11">
        <v>0</v>
      </c>
      <c r="Q73" s="11">
        <v>0</v>
      </c>
      <c r="R73" s="11">
        <v>0</v>
      </c>
      <c r="S73" s="9">
        <f t="shared" si="7"/>
        <v>147528.4</v>
      </c>
      <c r="T73" s="11">
        <v>0</v>
      </c>
      <c r="U73" s="11">
        <v>147528.4</v>
      </c>
      <c r="V73" s="11">
        <v>0</v>
      </c>
      <c r="W73" s="11">
        <v>0</v>
      </c>
      <c r="X73" s="11">
        <v>0</v>
      </c>
      <c r="Y73" s="9">
        <f t="shared" ref="Y73:Y96" si="46">S73/M73*100</f>
        <v>99.998779910825036</v>
      </c>
      <c r="Z73" s="9">
        <f t="shared" si="4"/>
        <v>147528.4</v>
      </c>
      <c r="AA73" s="11">
        <v>0</v>
      </c>
      <c r="AB73" s="11">
        <v>147528.4</v>
      </c>
      <c r="AC73" s="11">
        <v>0</v>
      </c>
      <c r="AD73" s="11">
        <v>0</v>
      </c>
      <c r="AE73" s="11">
        <v>0</v>
      </c>
      <c r="AF73" s="9">
        <f t="shared" si="44"/>
        <v>99.998779910825036</v>
      </c>
      <c r="AG73" s="9">
        <f t="shared" si="5"/>
        <v>147528.4</v>
      </c>
      <c r="AH73" s="11">
        <v>0</v>
      </c>
      <c r="AI73" s="11">
        <v>147528.4</v>
      </c>
      <c r="AJ73" s="11">
        <v>0</v>
      </c>
      <c r="AK73" s="11">
        <v>0</v>
      </c>
      <c r="AL73" s="11">
        <v>0</v>
      </c>
      <c r="AM73" s="9">
        <f t="shared" si="45"/>
        <v>99.998779910825036</v>
      </c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</row>
    <row r="74" spans="1:76" s="5" customFormat="1" ht="409.5" customHeight="1" x14ac:dyDescent="0.25">
      <c r="A74" s="2">
        <v>45</v>
      </c>
      <c r="B74" s="1"/>
      <c r="C74" s="1"/>
      <c r="D74" s="1"/>
      <c r="E74" s="1"/>
      <c r="F74" s="1"/>
      <c r="G74" s="1" t="s">
        <v>116</v>
      </c>
      <c r="H74" s="1" t="s">
        <v>114</v>
      </c>
      <c r="I74" s="1" t="s">
        <v>117</v>
      </c>
      <c r="J74" s="27" t="s">
        <v>310</v>
      </c>
      <c r="K74" s="27" t="s">
        <v>318</v>
      </c>
      <c r="L74" s="12" t="s">
        <v>166</v>
      </c>
      <c r="M74" s="69">
        <f t="shared" si="42"/>
        <v>2245865.7999999998</v>
      </c>
      <c r="N74" s="11">
        <v>0</v>
      </c>
      <c r="O74" s="11">
        <v>2245865.7999999998</v>
      </c>
      <c r="P74" s="11">
        <v>0</v>
      </c>
      <c r="Q74" s="11">
        <v>0</v>
      </c>
      <c r="R74" s="11">
        <v>0</v>
      </c>
      <c r="S74" s="9">
        <f t="shared" si="7"/>
        <v>2245865.7999999998</v>
      </c>
      <c r="T74" s="11">
        <v>0</v>
      </c>
      <c r="U74" s="11">
        <v>2245865.7999999998</v>
      </c>
      <c r="V74" s="11">
        <v>0</v>
      </c>
      <c r="W74" s="11">
        <v>0</v>
      </c>
      <c r="X74" s="11">
        <v>0</v>
      </c>
      <c r="Y74" s="9">
        <f t="shared" si="46"/>
        <v>100</v>
      </c>
      <c r="Z74" s="9">
        <f t="shared" si="4"/>
        <v>2245865.7999999998</v>
      </c>
      <c r="AA74" s="11">
        <v>0</v>
      </c>
      <c r="AB74" s="11">
        <v>2245865.7999999998</v>
      </c>
      <c r="AC74" s="11">
        <v>0</v>
      </c>
      <c r="AD74" s="11">
        <v>0</v>
      </c>
      <c r="AE74" s="11">
        <v>0</v>
      </c>
      <c r="AF74" s="9">
        <f t="shared" si="44"/>
        <v>100</v>
      </c>
      <c r="AG74" s="9">
        <f t="shared" si="5"/>
        <v>2238084.9</v>
      </c>
      <c r="AH74" s="11">
        <v>0</v>
      </c>
      <c r="AI74" s="11">
        <v>2238084.9</v>
      </c>
      <c r="AJ74" s="11">
        <v>0</v>
      </c>
      <c r="AK74" s="11">
        <v>0</v>
      </c>
      <c r="AL74" s="11">
        <v>0</v>
      </c>
      <c r="AM74" s="9">
        <f t="shared" si="45"/>
        <v>99.653545639280864</v>
      </c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</row>
    <row r="75" spans="1:76" s="5" customFormat="1" ht="148.5" customHeight="1" x14ac:dyDescent="0.25">
      <c r="A75" s="2">
        <v>46</v>
      </c>
      <c r="B75" s="1"/>
      <c r="C75" s="1"/>
      <c r="D75" s="1"/>
      <c r="E75" s="1"/>
      <c r="F75" s="1"/>
      <c r="G75" s="1" t="s">
        <v>116</v>
      </c>
      <c r="H75" s="1" t="s">
        <v>118</v>
      </c>
      <c r="I75" s="1" t="s">
        <v>119</v>
      </c>
      <c r="J75" s="27" t="s">
        <v>310</v>
      </c>
      <c r="K75" s="27" t="s">
        <v>205</v>
      </c>
      <c r="L75" s="12" t="s">
        <v>166</v>
      </c>
      <c r="M75" s="69">
        <f t="shared" si="42"/>
        <v>4483.3</v>
      </c>
      <c r="N75" s="11">
        <v>0</v>
      </c>
      <c r="O75" s="11">
        <v>4214.3</v>
      </c>
      <c r="P75" s="11">
        <v>0</v>
      </c>
      <c r="Q75" s="11">
        <v>269</v>
      </c>
      <c r="R75" s="11">
        <v>0</v>
      </c>
      <c r="S75" s="9">
        <f t="shared" si="7"/>
        <v>4432.6000000000004</v>
      </c>
      <c r="T75" s="11">
        <v>0</v>
      </c>
      <c r="U75" s="11">
        <v>4163.6000000000004</v>
      </c>
      <c r="V75" s="11">
        <v>0</v>
      </c>
      <c r="W75" s="11">
        <v>269</v>
      </c>
      <c r="X75" s="11">
        <v>0</v>
      </c>
      <c r="Y75" s="9">
        <f t="shared" si="46"/>
        <v>98.869136573506125</v>
      </c>
      <c r="Z75" s="9">
        <f t="shared" si="4"/>
        <v>4429.4000000000005</v>
      </c>
      <c r="AA75" s="11">
        <v>0</v>
      </c>
      <c r="AB75" s="11">
        <v>4163.6000000000004</v>
      </c>
      <c r="AC75" s="11">
        <v>0</v>
      </c>
      <c r="AD75" s="11">
        <v>265.8</v>
      </c>
      <c r="AE75" s="11">
        <v>0</v>
      </c>
      <c r="AF75" s="9">
        <f t="shared" si="44"/>
        <v>98.797760578145571</v>
      </c>
      <c r="AG75" s="9">
        <f t="shared" si="5"/>
        <v>4157.3</v>
      </c>
      <c r="AH75" s="11">
        <v>0</v>
      </c>
      <c r="AI75" s="11">
        <v>3908.9</v>
      </c>
      <c r="AJ75" s="11">
        <v>0</v>
      </c>
      <c r="AK75" s="11">
        <v>248.4</v>
      </c>
      <c r="AL75" s="11">
        <v>0</v>
      </c>
      <c r="AM75" s="9">
        <f t="shared" si="45"/>
        <v>92.728570472642929</v>
      </c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</row>
    <row r="76" spans="1:76" s="5" customFormat="1" ht="250.5" customHeight="1" x14ac:dyDescent="0.25">
      <c r="A76" s="2">
        <v>48</v>
      </c>
      <c r="B76" s="1"/>
      <c r="C76" s="1"/>
      <c r="D76" s="27" t="s">
        <v>285</v>
      </c>
      <c r="E76" s="27" t="s">
        <v>286</v>
      </c>
      <c r="F76" s="1"/>
      <c r="G76" s="1" t="s">
        <v>116</v>
      </c>
      <c r="H76" s="1" t="s">
        <v>114</v>
      </c>
      <c r="I76" s="1" t="s">
        <v>119</v>
      </c>
      <c r="J76" s="27" t="s">
        <v>310</v>
      </c>
      <c r="K76" s="27" t="s">
        <v>206</v>
      </c>
      <c r="L76" s="12" t="s">
        <v>166</v>
      </c>
      <c r="M76" s="69">
        <f>SUM(N76:R76)</f>
        <v>131796.5</v>
      </c>
      <c r="N76" s="11">
        <v>122335.9</v>
      </c>
      <c r="O76" s="11">
        <v>9460.6</v>
      </c>
      <c r="P76" s="11">
        <v>0</v>
      </c>
      <c r="Q76" s="11">
        <v>0</v>
      </c>
      <c r="R76" s="11">
        <v>0</v>
      </c>
      <c r="S76" s="9">
        <f t="shared" si="7"/>
        <v>131680.9</v>
      </c>
      <c r="T76" s="11">
        <v>122335.9</v>
      </c>
      <c r="U76" s="11">
        <v>9345</v>
      </c>
      <c r="V76" s="11">
        <v>0</v>
      </c>
      <c r="W76" s="11">
        <v>0</v>
      </c>
      <c r="X76" s="11">
        <v>0</v>
      </c>
      <c r="Y76" s="9">
        <f t="shared" si="46"/>
        <v>99.912289021332128</v>
      </c>
      <c r="Z76" s="9">
        <f t="shared" si="4"/>
        <v>131680.9</v>
      </c>
      <c r="AA76" s="11">
        <v>122335.9</v>
      </c>
      <c r="AB76" s="11">
        <v>9345</v>
      </c>
      <c r="AC76" s="11">
        <v>0</v>
      </c>
      <c r="AD76" s="11">
        <v>0</v>
      </c>
      <c r="AE76" s="11">
        <v>0</v>
      </c>
      <c r="AF76" s="9">
        <f t="shared" si="44"/>
        <v>99.912289021332128</v>
      </c>
      <c r="AG76" s="9">
        <f t="shared" si="5"/>
        <v>127621.4</v>
      </c>
      <c r="AH76" s="11">
        <v>118670.9</v>
      </c>
      <c r="AI76" s="11">
        <v>8950.5</v>
      </c>
      <c r="AJ76" s="11">
        <v>0</v>
      </c>
      <c r="AK76" s="11">
        <v>0</v>
      </c>
      <c r="AL76" s="11">
        <v>0</v>
      </c>
      <c r="AM76" s="9">
        <f>AG76/M76*100</f>
        <v>96.832161703838864</v>
      </c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</row>
    <row r="77" spans="1:76" s="5" customFormat="1" ht="236.25" customHeight="1" x14ac:dyDescent="0.25">
      <c r="A77" s="2">
        <v>49</v>
      </c>
      <c r="B77" s="1"/>
      <c r="C77" s="1"/>
      <c r="D77" s="1"/>
      <c r="E77" s="1"/>
      <c r="F77" s="1"/>
      <c r="G77" s="1" t="s">
        <v>116</v>
      </c>
      <c r="H77" s="1" t="s">
        <v>114</v>
      </c>
      <c r="I77" s="1" t="s">
        <v>119</v>
      </c>
      <c r="J77" s="27" t="s">
        <v>310</v>
      </c>
      <c r="K77" s="27" t="s">
        <v>207</v>
      </c>
      <c r="L77" s="12" t="s">
        <v>166</v>
      </c>
      <c r="M77" s="69">
        <f>SUM(N77:R77)</f>
        <v>15380</v>
      </c>
      <c r="N77" s="11">
        <v>0</v>
      </c>
      <c r="O77" s="11">
        <v>14248</v>
      </c>
      <c r="P77" s="11">
        <v>0</v>
      </c>
      <c r="Q77" s="11">
        <v>1132</v>
      </c>
      <c r="R77" s="11">
        <v>0</v>
      </c>
      <c r="S77" s="9">
        <f t="shared" si="7"/>
        <v>15380</v>
      </c>
      <c r="T77" s="11">
        <v>0</v>
      </c>
      <c r="U77" s="11">
        <v>14248</v>
      </c>
      <c r="V77" s="11">
        <v>0</v>
      </c>
      <c r="W77" s="11">
        <v>1132</v>
      </c>
      <c r="X77" s="11">
        <v>0</v>
      </c>
      <c r="Y77" s="9">
        <f t="shared" si="46"/>
        <v>100</v>
      </c>
      <c r="Z77" s="9">
        <f t="shared" si="4"/>
        <v>15380</v>
      </c>
      <c r="AA77" s="11">
        <v>0</v>
      </c>
      <c r="AB77" s="11">
        <v>14248</v>
      </c>
      <c r="AC77" s="11">
        <v>0</v>
      </c>
      <c r="AD77" s="11">
        <v>1132</v>
      </c>
      <c r="AE77" s="11">
        <v>0</v>
      </c>
      <c r="AF77" s="9">
        <f t="shared" si="44"/>
        <v>100</v>
      </c>
      <c r="AG77" s="9">
        <f t="shared" si="5"/>
        <v>15380</v>
      </c>
      <c r="AH77" s="11">
        <v>0</v>
      </c>
      <c r="AI77" s="11">
        <v>14248</v>
      </c>
      <c r="AJ77" s="11">
        <v>0</v>
      </c>
      <c r="AK77" s="11">
        <v>1132</v>
      </c>
      <c r="AL77" s="11">
        <v>0</v>
      </c>
      <c r="AM77" s="9">
        <f t="shared" si="45"/>
        <v>100</v>
      </c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</row>
    <row r="78" spans="1:76" s="5" customFormat="1" ht="245.25" customHeight="1" x14ac:dyDescent="0.25">
      <c r="A78" s="2">
        <v>50</v>
      </c>
      <c r="B78" s="1"/>
      <c r="C78" s="1"/>
      <c r="D78" s="27" t="s">
        <v>287</v>
      </c>
      <c r="E78" s="27" t="s">
        <v>120</v>
      </c>
      <c r="F78" s="1"/>
      <c r="G78" s="1" t="s">
        <v>116</v>
      </c>
      <c r="H78" s="1" t="s">
        <v>114</v>
      </c>
      <c r="I78" s="1" t="s">
        <v>117</v>
      </c>
      <c r="J78" s="27" t="s">
        <v>310</v>
      </c>
      <c r="K78" s="27" t="s">
        <v>208</v>
      </c>
      <c r="L78" s="12" t="s">
        <v>166</v>
      </c>
      <c r="M78" s="69">
        <f>SUM(N78:R78)</f>
        <v>151554.20000000001</v>
      </c>
      <c r="N78" s="11">
        <v>151554.20000000001</v>
      </c>
      <c r="O78" s="11">
        <v>0</v>
      </c>
      <c r="P78" s="11">
        <v>0</v>
      </c>
      <c r="Q78" s="11">
        <v>0</v>
      </c>
      <c r="R78" s="11">
        <v>0</v>
      </c>
      <c r="S78" s="9">
        <f t="shared" si="7"/>
        <v>151554.20000000001</v>
      </c>
      <c r="T78" s="11">
        <v>151554.20000000001</v>
      </c>
      <c r="U78" s="11">
        <v>0</v>
      </c>
      <c r="V78" s="11">
        <v>0</v>
      </c>
      <c r="W78" s="11">
        <v>0</v>
      </c>
      <c r="X78" s="11">
        <v>0</v>
      </c>
      <c r="Y78" s="9">
        <f>S78/M78*100</f>
        <v>100</v>
      </c>
      <c r="Z78" s="9">
        <f>SUM(AA78:AE78)</f>
        <v>151554.20000000001</v>
      </c>
      <c r="AA78" s="11">
        <v>151554.20000000001</v>
      </c>
      <c r="AB78" s="11">
        <v>0</v>
      </c>
      <c r="AC78" s="11">
        <v>0</v>
      </c>
      <c r="AD78" s="11">
        <v>0</v>
      </c>
      <c r="AE78" s="11">
        <v>0</v>
      </c>
      <c r="AF78" s="9">
        <f t="shared" si="44"/>
        <v>100</v>
      </c>
      <c r="AG78" s="9">
        <f t="shared" si="5"/>
        <v>117898.6</v>
      </c>
      <c r="AH78" s="11">
        <v>117898.6</v>
      </c>
      <c r="AI78" s="11">
        <v>0</v>
      </c>
      <c r="AJ78" s="11">
        <v>0</v>
      </c>
      <c r="AK78" s="11">
        <v>0</v>
      </c>
      <c r="AL78" s="11">
        <v>0</v>
      </c>
      <c r="AM78" s="9">
        <f t="shared" si="45"/>
        <v>77.793027181034901</v>
      </c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</row>
    <row r="79" spans="1:76" s="5" customFormat="1" ht="210.75" customHeight="1" x14ac:dyDescent="0.25">
      <c r="A79" s="2">
        <v>51</v>
      </c>
      <c r="B79" s="1"/>
      <c r="C79" s="1"/>
      <c r="D79" s="1"/>
      <c r="E79" s="1"/>
      <c r="F79" s="1"/>
      <c r="G79" s="1" t="s">
        <v>116</v>
      </c>
      <c r="H79" s="1" t="s">
        <v>114</v>
      </c>
      <c r="I79" s="1" t="s">
        <v>117</v>
      </c>
      <c r="J79" s="27" t="s">
        <v>309</v>
      </c>
      <c r="K79" s="27" t="s">
        <v>211</v>
      </c>
      <c r="L79" s="12" t="s">
        <v>166</v>
      </c>
      <c r="M79" s="69">
        <f t="shared" si="42"/>
        <v>1633.5</v>
      </c>
      <c r="N79" s="11">
        <v>0</v>
      </c>
      <c r="O79" s="11">
        <v>1633.5</v>
      </c>
      <c r="P79" s="11">
        <v>0</v>
      </c>
      <c r="Q79" s="11">
        <v>0</v>
      </c>
      <c r="R79" s="11">
        <v>0</v>
      </c>
      <c r="S79" s="9">
        <f t="shared" si="7"/>
        <v>1253.5</v>
      </c>
      <c r="T79" s="11">
        <v>0</v>
      </c>
      <c r="U79" s="11">
        <v>1253.5</v>
      </c>
      <c r="V79" s="11">
        <v>0</v>
      </c>
      <c r="W79" s="11">
        <v>0</v>
      </c>
      <c r="X79" s="11">
        <v>0</v>
      </c>
      <c r="Y79" s="9">
        <f t="shared" si="46"/>
        <v>76.73706764615855</v>
      </c>
      <c r="Z79" s="9">
        <f t="shared" si="4"/>
        <v>1253.5</v>
      </c>
      <c r="AA79" s="11">
        <v>0</v>
      </c>
      <c r="AB79" s="11">
        <v>1253.5</v>
      </c>
      <c r="AC79" s="11">
        <v>0</v>
      </c>
      <c r="AD79" s="11">
        <v>0</v>
      </c>
      <c r="AE79" s="11">
        <v>0</v>
      </c>
      <c r="AF79" s="9">
        <f t="shared" si="44"/>
        <v>76.73706764615855</v>
      </c>
      <c r="AG79" s="9">
        <f t="shared" si="5"/>
        <v>804.7</v>
      </c>
      <c r="AH79" s="11">
        <v>0</v>
      </c>
      <c r="AI79" s="11">
        <v>804.7</v>
      </c>
      <c r="AJ79" s="11">
        <v>0</v>
      </c>
      <c r="AK79" s="11">
        <v>0</v>
      </c>
      <c r="AL79" s="11">
        <v>0</v>
      </c>
      <c r="AM79" s="9">
        <f>AG79/M79*100</f>
        <v>49.262320171411083</v>
      </c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</row>
    <row r="80" spans="1:76" s="5" customFormat="1" ht="358.5" customHeight="1" x14ac:dyDescent="0.25">
      <c r="A80" s="2">
        <v>52</v>
      </c>
      <c r="B80" s="1"/>
      <c r="C80" s="1"/>
      <c r="D80" s="1"/>
      <c r="E80" s="1"/>
      <c r="F80" s="1"/>
      <c r="G80" s="1" t="s">
        <v>116</v>
      </c>
      <c r="H80" s="1" t="s">
        <v>114</v>
      </c>
      <c r="I80" s="1" t="s">
        <v>117</v>
      </c>
      <c r="J80" s="27" t="s">
        <v>310</v>
      </c>
      <c r="K80" s="27" t="s">
        <v>209</v>
      </c>
      <c r="L80" s="12" t="s">
        <v>166</v>
      </c>
      <c r="M80" s="69">
        <f>SUM(N80:R80)</f>
        <v>9800.7999999999993</v>
      </c>
      <c r="N80" s="11">
        <v>0</v>
      </c>
      <c r="O80" s="11">
        <v>9800.7999999999993</v>
      </c>
      <c r="P80" s="11">
        <v>0</v>
      </c>
      <c r="Q80" s="11">
        <v>0</v>
      </c>
      <c r="R80" s="11">
        <v>0</v>
      </c>
      <c r="S80" s="9">
        <f t="shared" si="7"/>
        <v>9800.7999999999993</v>
      </c>
      <c r="T80" s="11">
        <v>0</v>
      </c>
      <c r="U80" s="11">
        <v>9800.7999999999993</v>
      </c>
      <c r="V80" s="11">
        <v>0</v>
      </c>
      <c r="W80" s="11">
        <v>0</v>
      </c>
      <c r="X80" s="11">
        <v>0</v>
      </c>
      <c r="Y80" s="9">
        <f t="shared" si="46"/>
        <v>100</v>
      </c>
      <c r="Z80" s="9">
        <f t="shared" si="4"/>
        <v>9800.7999999999993</v>
      </c>
      <c r="AA80" s="11">
        <v>0</v>
      </c>
      <c r="AB80" s="11">
        <v>9800.7999999999993</v>
      </c>
      <c r="AC80" s="11">
        <v>0</v>
      </c>
      <c r="AD80" s="11">
        <v>0</v>
      </c>
      <c r="AE80" s="11">
        <v>0</v>
      </c>
      <c r="AF80" s="9">
        <f>Z80/M80*100</f>
        <v>100</v>
      </c>
      <c r="AG80" s="9">
        <f t="shared" si="5"/>
        <v>8436.4</v>
      </c>
      <c r="AH80" s="11">
        <v>0</v>
      </c>
      <c r="AI80" s="11">
        <v>8436.4</v>
      </c>
      <c r="AJ80" s="11">
        <v>0</v>
      </c>
      <c r="AK80" s="11">
        <v>0</v>
      </c>
      <c r="AL80" s="11">
        <v>0</v>
      </c>
      <c r="AM80" s="9">
        <f>AG80/M80*100</f>
        <v>86.078687454085383</v>
      </c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</row>
    <row r="81" spans="1:76" s="5" customFormat="1" ht="182.25" customHeight="1" x14ac:dyDescent="0.25">
      <c r="A81" s="2">
        <v>53</v>
      </c>
      <c r="B81" s="27" t="s">
        <v>174</v>
      </c>
      <c r="C81" s="27" t="s">
        <v>288</v>
      </c>
      <c r="D81" s="27" t="s">
        <v>287</v>
      </c>
      <c r="E81" s="27" t="s">
        <v>289</v>
      </c>
      <c r="F81" s="1" t="s">
        <v>121</v>
      </c>
      <c r="G81" s="1" t="s">
        <v>116</v>
      </c>
      <c r="H81" s="1" t="s">
        <v>114</v>
      </c>
      <c r="I81" s="1" t="s">
        <v>117</v>
      </c>
      <c r="J81" s="27" t="s">
        <v>311</v>
      </c>
      <c r="K81" s="27" t="s">
        <v>210</v>
      </c>
      <c r="L81" s="12" t="s">
        <v>166</v>
      </c>
      <c r="M81" s="69">
        <f>SUM(N81:R81)</f>
        <v>2636.7</v>
      </c>
      <c r="N81" s="11">
        <v>2557.6</v>
      </c>
      <c r="O81" s="11">
        <v>79.099999999999994</v>
      </c>
      <c r="P81" s="11">
        <v>0</v>
      </c>
      <c r="Q81" s="11">
        <v>0</v>
      </c>
      <c r="R81" s="11">
        <v>0</v>
      </c>
      <c r="S81" s="9">
        <f t="shared" si="7"/>
        <v>2636.7</v>
      </c>
      <c r="T81" s="11">
        <v>2557.6</v>
      </c>
      <c r="U81" s="11">
        <v>79.099999999999994</v>
      </c>
      <c r="V81" s="11">
        <v>0</v>
      </c>
      <c r="W81" s="11">
        <v>0</v>
      </c>
      <c r="X81" s="11">
        <v>0</v>
      </c>
      <c r="Y81" s="9">
        <f>S81/M81*100</f>
        <v>100</v>
      </c>
      <c r="Z81" s="9">
        <f t="shared" si="4"/>
        <v>2636.7</v>
      </c>
      <c r="AA81" s="11">
        <v>2557.6</v>
      </c>
      <c r="AB81" s="11">
        <v>79.099999999999994</v>
      </c>
      <c r="AC81" s="11">
        <v>0</v>
      </c>
      <c r="AD81" s="11">
        <v>0</v>
      </c>
      <c r="AE81" s="11">
        <v>0</v>
      </c>
      <c r="AF81" s="9">
        <f>Z81/M81*100</f>
        <v>100</v>
      </c>
      <c r="AG81" s="9">
        <f t="shared" si="5"/>
        <v>2551</v>
      </c>
      <c r="AH81" s="11">
        <v>2474.5</v>
      </c>
      <c r="AI81" s="11">
        <v>76.5</v>
      </c>
      <c r="AJ81" s="11">
        <v>0</v>
      </c>
      <c r="AK81" s="11">
        <v>0</v>
      </c>
      <c r="AL81" s="11">
        <v>0</v>
      </c>
      <c r="AM81" s="9">
        <f>AG81/M81*100</f>
        <v>96.749725035081738</v>
      </c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</row>
    <row r="82" spans="1:76" s="5" customFormat="1" ht="293.25" customHeight="1" x14ac:dyDescent="0.25">
      <c r="A82" s="2">
        <v>54</v>
      </c>
      <c r="B82" s="1"/>
      <c r="C82" s="1"/>
      <c r="D82" s="1"/>
      <c r="E82" s="1"/>
      <c r="F82" s="1"/>
      <c r="G82" s="1" t="s">
        <v>116</v>
      </c>
      <c r="H82" s="1" t="s">
        <v>122</v>
      </c>
      <c r="I82" s="1" t="s">
        <v>119</v>
      </c>
      <c r="J82" s="27" t="s">
        <v>310</v>
      </c>
      <c r="K82" s="27" t="s">
        <v>248</v>
      </c>
      <c r="L82" s="12" t="s">
        <v>166</v>
      </c>
      <c r="M82" s="69">
        <f t="shared" si="42"/>
        <v>1999.2</v>
      </c>
      <c r="N82" s="11">
        <v>0</v>
      </c>
      <c r="O82" s="11">
        <v>1999.2</v>
      </c>
      <c r="P82" s="11">
        <v>0</v>
      </c>
      <c r="Q82" s="11">
        <v>0</v>
      </c>
      <c r="R82" s="11">
        <v>0</v>
      </c>
      <c r="S82" s="9">
        <f t="shared" si="7"/>
        <v>1999.2</v>
      </c>
      <c r="T82" s="11">
        <v>0</v>
      </c>
      <c r="U82" s="11">
        <v>1999.2</v>
      </c>
      <c r="V82" s="11">
        <v>0</v>
      </c>
      <c r="W82" s="11">
        <v>0</v>
      </c>
      <c r="X82" s="11">
        <v>0</v>
      </c>
      <c r="Y82" s="9">
        <f t="shared" si="46"/>
        <v>100</v>
      </c>
      <c r="Z82" s="9">
        <f t="shared" si="4"/>
        <v>1999.2</v>
      </c>
      <c r="AA82" s="11">
        <v>0</v>
      </c>
      <c r="AB82" s="11">
        <v>1999.2</v>
      </c>
      <c r="AC82" s="11">
        <v>0</v>
      </c>
      <c r="AD82" s="11">
        <v>0</v>
      </c>
      <c r="AE82" s="11">
        <v>0</v>
      </c>
      <c r="AF82" s="9">
        <f t="shared" si="44"/>
        <v>100</v>
      </c>
      <c r="AG82" s="9">
        <f t="shared" si="5"/>
        <v>1479.9</v>
      </c>
      <c r="AH82" s="11">
        <v>0</v>
      </c>
      <c r="AI82" s="11">
        <v>1479.9</v>
      </c>
      <c r="AJ82" s="11">
        <v>0</v>
      </c>
      <c r="AK82" s="11">
        <v>0</v>
      </c>
      <c r="AL82" s="11">
        <v>0</v>
      </c>
      <c r="AM82" s="9">
        <f t="shared" si="45"/>
        <v>74.024609843937583</v>
      </c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</row>
    <row r="83" spans="1:76" s="5" customFormat="1" ht="230.25" customHeight="1" x14ac:dyDescent="0.25">
      <c r="A83" s="2">
        <v>55</v>
      </c>
      <c r="B83" s="1"/>
      <c r="C83" s="1"/>
      <c r="D83" s="1"/>
      <c r="E83" s="1"/>
      <c r="F83" s="1"/>
      <c r="G83" s="1" t="s">
        <v>116</v>
      </c>
      <c r="H83" s="1" t="s">
        <v>122</v>
      </c>
      <c r="I83" s="1" t="s">
        <v>117</v>
      </c>
      <c r="J83" s="27" t="s">
        <v>309</v>
      </c>
      <c r="K83" s="27" t="s">
        <v>319</v>
      </c>
      <c r="L83" s="12" t="s">
        <v>166</v>
      </c>
      <c r="M83" s="69">
        <f t="shared" si="42"/>
        <v>36533.800000000003</v>
      </c>
      <c r="N83" s="11">
        <v>0</v>
      </c>
      <c r="O83" s="11">
        <v>34341.800000000003</v>
      </c>
      <c r="P83" s="11">
        <v>0</v>
      </c>
      <c r="Q83" s="11">
        <v>2192</v>
      </c>
      <c r="R83" s="11">
        <v>0</v>
      </c>
      <c r="S83" s="9">
        <f t="shared" si="7"/>
        <v>36533.800000000003</v>
      </c>
      <c r="T83" s="11">
        <v>0</v>
      </c>
      <c r="U83" s="11">
        <v>34341.800000000003</v>
      </c>
      <c r="V83" s="11">
        <v>0</v>
      </c>
      <c r="W83" s="11">
        <v>2192</v>
      </c>
      <c r="X83" s="11">
        <v>0</v>
      </c>
      <c r="Y83" s="9">
        <f t="shared" si="46"/>
        <v>100</v>
      </c>
      <c r="Z83" s="9">
        <f t="shared" si="4"/>
        <v>36533.800000000003</v>
      </c>
      <c r="AA83" s="11">
        <v>0</v>
      </c>
      <c r="AB83" s="11">
        <v>34341.800000000003</v>
      </c>
      <c r="AC83" s="11">
        <v>0</v>
      </c>
      <c r="AD83" s="11">
        <v>2192</v>
      </c>
      <c r="AE83" s="11">
        <v>0</v>
      </c>
      <c r="AF83" s="9">
        <f t="shared" si="44"/>
        <v>100</v>
      </c>
      <c r="AG83" s="9">
        <f t="shared" si="5"/>
        <v>36533.800000000003</v>
      </c>
      <c r="AH83" s="11">
        <v>0</v>
      </c>
      <c r="AI83" s="11">
        <v>34341.800000000003</v>
      </c>
      <c r="AJ83" s="11">
        <v>0</v>
      </c>
      <c r="AK83" s="11">
        <v>2192</v>
      </c>
      <c r="AL83" s="11">
        <v>0</v>
      </c>
      <c r="AM83" s="9">
        <f t="shared" si="45"/>
        <v>100</v>
      </c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</row>
    <row r="84" spans="1:76" s="5" customFormat="1" ht="104.25" customHeight="1" x14ac:dyDescent="0.25">
      <c r="A84" s="2">
        <v>56</v>
      </c>
      <c r="B84" s="1"/>
      <c r="C84" s="1"/>
      <c r="D84" s="1"/>
      <c r="E84" s="1"/>
      <c r="F84" s="1"/>
      <c r="G84" s="1" t="s">
        <v>116</v>
      </c>
      <c r="H84" s="1" t="s">
        <v>114</v>
      </c>
      <c r="I84" s="1" t="s">
        <v>117</v>
      </c>
      <c r="J84" s="27" t="s">
        <v>310</v>
      </c>
      <c r="K84" s="27" t="s">
        <v>212</v>
      </c>
      <c r="L84" s="12" t="s">
        <v>166</v>
      </c>
      <c r="M84" s="69">
        <f t="shared" si="42"/>
        <v>2127.6595699999998</v>
      </c>
      <c r="N84" s="11">
        <v>0</v>
      </c>
      <c r="O84" s="11">
        <v>2000</v>
      </c>
      <c r="P84" s="11">
        <v>0</v>
      </c>
      <c r="Q84" s="11">
        <v>127.65957</v>
      </c>
      <c r="R84" s="11">
        <v>0</v>
      </c>
      <c r="S84" s="9">
        <f t="shared" si="7"/>
        <v>2127.6999999999998</v>
      </c>
      <c r="T84" s="11">
        <v>0</v>
      </c>
      <c r="U84" s="11">
        <v>2000</v>
      </c>
      <c r="V84" s="11">
        <v>0</v>
      </c>
      <c r="W84" s="11">
        <v>127.7</v>
      </c>
      <c r="X84" s="11">
        <v>0</v>
      </c>
      <c r="Y84" s="9">
        <f t="shared" si="46"/>
        <v>100.001900210004</v>
      </c>
      <c r="Z84" s="9">
        <f t="shared" si="4"/>
        <v>2127.6999999999998</v>
      </c>
      <c r="AA84" s="11">
        <v>0</v>
      </c>
      <c r="AB84" s="11">
        <v>2000</v>
      </c>
      <c r="AC84" s="11">
        <v>0</v>
      </c>
      <c r="AD84" s="11">
        <v>127.7</v>
      </c>
      <c r="AE84" s="11">
        <v>0</v>
      </c>
      <c r="AF84" s="9">
        <f t="shared" si="44"/>
        <v>100.001900210004</v>
      </c>
      <c r="AG84" s="9">
        <f t="shared" si="5"/>
        <v>1502.5</v>
      </c>
      <c r="AH84" s="11">
        <v>0</v>
      </c>
      <c r="AI84" s="11">
        <v>1414.7</v>
      </c>
      <c r="AJ84" s="11">
        <v>0</v>
      </c>
      <c r="AK84" s="11">
        <v>87.8</v>
      </c>
      <c r="AL84" s="11">
        <v>0</v>
      </c>
      <c r="AM84" s="9">
        <f>AG84/M84*100</f>
        <v>70.617500148296756</v>
      </c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</row>
    <row r="85" spans="1:76" s="5" customFormat="1" ht="130.5" customHeight="1" x14ac:dyDescent="0.25">
      <c r="A85" s="2">
        <v>57</v>
      </c>
      <c r="B85" s="1"/>
      <c r="C85" s="1"/>
      <c r="D85" s="1"/>
      <c r="E85" s="1"/>
      <c r="F85" s="1"/>
      <c r="G85" s="1" t="s">
        <v>116</v>
      </c>
      <c r="H85" s="1" t="s">
        <v>114</v>
      </c>
      <c r="I85" s="1" t="s">
        <v>117</v>
      </c>
      <c r="J85" s="27" t="s">
        <v>310</v>
      </c>
      <c r="K85" s="27" t="s">
        <v>213</v>
      </c>
      <c r="L85" s="12" t="s">
        <v>166</v>
      </c>
      <c r="M85" s="69">
        <f t="shared" si="42"/>
        <v>3057.6</v>
      </c>
      <c r="N85" s="11">
        <v>0</v>
      </c>
      <c r="O85" s="11">
        <v>2874.2</v>
      </c>
      <c r="P85" s="11">
        <v>0</v>
      </c>
      <c r="Q85" s="11">
        <v>183.4</v>
      </c>
      <c r="R85" s="11">
        <v>0</v>
      </c>
      <c r="S85" s="9">
        <f t="shared" si="7"/>
        <v>3057.6</v>
      </c>
      <c r="T85" s="11">
        <v>0</v>
      </c>
      <c r="U85" s="11">
        <v>2874.2</v>
      </c>
      <c r="V85" s="11">
        <v>0</v>
      </c>
      <c r="W85" s="11">
        <v>183.4</v>
      </c>
      <c r="X85" s="11">
        <v>0</v>
      </c>
      <c r="Y85" s="9">
        <f t="shared" si="46"/>
        <v>100</v>
      </c>
      <c r="Z85" s="9">
        <f t="shared" si="4"/>
        <v>3057.6</v>
      </c>
      <c r="AA85" s="11">
        <v>0</v>
      </c>
      <c r="AB85" s="11">
        <v>2874.2</v>
      </c>
      <c r="AC85" s="11">
        <v>0</v>
      </c>
      <c r="AD85" s="11">
        <v>183.4</v>
      </c>
      <c r="AE85" s="11">
        <v>0</v>
      </c>
      <c r="AF85" s="9">
        <f t="shared" si="44"/>
        <v>100</v>
      </c>
      <c r="AG85" s="9">
        <f t="shared" si="5"/>
        <v>3057.6</v>
      </c>
      <c r="AH85" s="11">
        <v>0</v>
      </c>
      <c r="AI85" s="11">
        <v>2874.2</v>
      </c>
      <c r="AJ85" s="11">
        <v>0</v>
      </c>
      <c r="AK85" s="11">
        <v>183.4</v>
      </c>
      <c r="AL85" s="11">
        <v>0</v>
      </c>
      <c r="AM85" s="9">
        <f>AG85/M85*100</f>
        <v>100</v>
      </c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</row>
    <row r="86" spans="1:76" s="5" customFormat="1" ht="108" customHeight="1" x14ac:dyDescent="0.25">
      <c r="A86" s="2">
        <v>58</v>
      </c>
      <c r="B86" s="1"/>
      <c r="C86" s="1"/>
      <c r="D86" s="1"/>
      <c r="E86" s="1"/>
      <c r="F86" s="1"/>
      <c r="G86" s="1" t="s">
        <v>116</v>
      </c>
      <c r="H86" s="1" t="s">
        <v>114</v>
      </c>
      <c r="I86" s="1" t="s">
        <v>117</v>
      </c>
      <c r="J86" s="27" t="s">
        <v>310</v>
      </c>
      <c r="K86" s="27" t="s">
        <v>214</v>
      </c>
      <c r="L86" s="12" t="s">
        <v>166</v>
      </c>
      <c r="M86" s="69">
        <f t="shared" si="42"/>
        <v>2127.6999999999998</v>
      </c>
      <c r="N86" s="11">
        <v>0</v>
      </c>
      <c r="O86" s="11">
        <v>2000</v>
      </c>
      <c r="P86" s="11">
        <v>0</v>
      </c>
      <c r="Q86" s="11">
        <v>127.7</v>
      </c>
      <c r="R86" s="11">
        <v>0</v>
      </c>
      <c r="S86" s="9">
        <f t="shared" si="7"/>
        <v>2127.6999999999998</v>
      </c>
      <c r="T86" s="11">
        <v>0</v>
      </c>
      <c r="U86" s="11">
        <v>2000</v>
      </c>
      <c r="V86" s="11">
        <v>0</v>
      </c>
      <c r="W86" s="11">
        <v>127.7</v>
      </c>
      <c r="X86" s="11">
        <v>0</v>
      </c>
      <c r="Y86" s="9">
        <f t="shared" si="46"/>
        <v>100</v>
      </c>
      <c r="Z86" s="9">
        <f t="shared" si="4"/>
        <v>2127.6999999999998</v>
      </c>
      <c r="AA86" s="11">
        <v>0</v>
      </c>
      <c r="AB86" s="11">
        <v>2000</v>
      </c>
      <c r="AC86" s="11">
        <v>0</v>
      </c>
      <c r="AD86" s="11">
        <v>127.7</v>
      </c>
      <c r="AE86" s="11">
        <v>0</v>
      </c>
      <c r="AF86" s="9">
        <f t="shared" si="44"/>
        <v>100</v>
      </c>
      <c r="AG86" s="9">
        <f t="shared" si="5"/>
        <v>2127.6999999999998</v>
      </c>
      <c r="AH86" s="11">
        <v>0</v>
      </c>
      <c r="AI86" s="11">
        <v>2000</v>
      </c>
      <c r="AJ86" s="11">
        <v>0</v>
      </c>
      <c r="AK86" s="11">
        <v>127.7</v>
      </c>
      <c r="AL86" s="11">
        <v>0</v>
      </c>
      <c r="AM86" s="9">
        <f t="shared" si="45"/>
        <v>100</v>
      </c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</row>
    <row r="87" spans="1:76" s="5" customFormat="1" ht="118.5" customHeight="1" x14ac:dyDescent="0.25">
      <c r="A87" s="2">
        <v>59</v>
      </c>
      <c r="B87" s="27" t="s">
        <v>174</v>
      </c>
      <c r="C87" s="27" t="s">
        <v>290</v>
      </c>
      <c r="D87" s="27" t="s">
        <v>291</v>
      </c>
      <c r="E87" s="27" t="s">
        <v>292</v>
      </c>
      <c r="F87" s="27" t="s">
        <v>293</v>
      </c>
      <c r="G87" s="1" t="s">
        <v>123</v>
      </c>
      <c r="H87" s="1" t="s">
        <v>114</v>
      </c>
      <c r="I87" s="27" t="s">
        <v>117</v>
      </c>
      <c r="J87" s="27" t="s">
        <v>310</v>
      </c>
      <c r="K87" s="27" t="s">
        <v>294</v>
      </c>
      <c r="L87" s="12" t="s">
        <v>166</v>
      </c>
      <c r="M87" s="70">
        <f t="shared" si="42"/>
        <v>104488.4</v>
      </c>
      <c r="N87" s="11">
        <v>0</v>
      </c>
      <c r="O87" s="11">
        <v>103443.5</v>
      </c>
      <c r="P87" s="11">
        <v>0</v>
      </c>
      <c r="Q87" s="11">
        <v>1044.9000000000001</v>
      </c>
      <c r="R87" s="11">
        <v>0</v>
      </c>
      <c r="S87" s="9">
        <f t="shared" si="7"/>
        <v>104488.4</v>
      </c>
      <c r="T87" s="11">
        <v>0</v>
      </c>
      <c r="U87" s="11">
        <v>103443.5</v>
      </c>
      <c r="V87" s="11">
        <v>0</v>
      </c>
      <c r="W87" s="11">
        <v>1044.9000000000001</v>
      </c>
      <c r="X87" s="11">
        <v>0</v>
      </c>
      <c r="Y87" s="9">
        <f t="shared" si="46"/>
        <v>100</v>
      </c>
      <c r="Z87" s="9">
        <f>SUM(AA87:AE87)</f>
        <v>104488.4</v>
      </c>
      <c r="AA87" s="11">
        <v>0</v>
      </c>
      <c r="AB87" s="11">
        <v>103443.5</v>
      </c>
      <c r="AC87" s="11">
        <v>0</v>
      </c>
      <c r="AD87" s="11">
        <v>1044.9000000000001</v>
      </c>
      <c r="AE87" s="11">
        <v>0</v>
      </c>
      <c r="AF87" s="9">
        <f t="shared" si="44"/>
        <v>100</v>
      </c>
      <c r="AG87" s="9">
        <f>SUM(AH87:AL87)</f>
        <v>104488.4</v>
      </c>
      <c r="AH87" s="11">
        <v>0</v>
      </c>
      <c r="AI87" s="11">
        <v>103443.5</v>
      </c>
      <c r="AJ87" s="11">
        <v>0</v>
      </c>
      <c r="AK87" s="11">
        <v>1044.9000000000001</v>
      </c>
      <c r="AL87" s="11">
        <v>0</v>
      </c>
      <c r="AM87" s="9">
        <f t="shared" si="45"/>
        <v>100</v>
      </c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</row>
    <row r="88" spans="1:76" s="5" customFormat="1" ht="286.5" customHeight="1" x14ac:dyDescent="0.25">
      <c r="A88" s="2">
        <v>60</v>
      </c>
      <c r="B88" s="27" t="s">
        <v>174</v>
      </c>
      <c r="C88" s="27" t="s">
        <v>290</v>
      </c>
      <c r="D88" s="27" t="s">
        <v>287</v>
      </c>
      <c r="E88" s="27" t="s">
        <v>295</v>
      </c>
      <c r="F88" s="27" t="s">
        <v>296</v>
      </c>
      <c r="G88" s="1" t="s">
        <v>123</v>
      </c>
      <c r="H88" s="1" t="s">
        <v>114</v>
      </c>
      <c r="I88" s="1" t="s">
        <v>117</v>
      </c>
      <c r="J88" s="27" t="s">
        <v>312</v>
      </c>
      <c r="K88" s="27" t="s">
        <v>249</v>
      </c>
      <c r="L88" s="12" t="s">
        <v>166</v>
      </c>
      <c r="M88" s="70">
        <f>SUM(N88:R88)</f>
        <v>109417.2</v>
      </c>
      <c r="N88" s="11">
        <v>105073.3</v>
      </c>
      <c r="O88" s="11">
        <v>3249.7</v>
      </c>
      <c r="P88" s="11">
        <v>0</v>
      </c>
      <c r="Q88" s="11">
        <v>1094.2</v>
      </c>
      <c r="R88" s="11">
        <v>0</v>
      </c>
      <c r="S88" s="9">
        <f t="shared" si="7"/>
        <v>109417.2</v>
      </c>
      <c r="T88" s="11">
        <v>105073.3</v>
      </c>
      <c r="U88" s="11">
        <v>3249.7</v>
      </c>
      <c r="V88" s="11">
        <v>0</v>
      </c>
      <c r="W88" s="11">
        <v>1094.2</v>
      </c>
      <c r="X88" s="11">
        <v>0</v>
      </c>
      <c r="Y88" s="9">
        <f t="shared" si="46"/>
        <v>100</v>
      </c>
      <c r="Z88" s="9">
        <f>SUM(AA88:AE88)</f>
        <v>109417.2</v>
      </c>
      <c r="AA88" s="11">
        <v>105073.3</v>
      </c>
      <c r="AB88" s="11">
        <v>3249.7</v>
      </c>
      <c r="AC88" s="11">
        <v>0</v>
      </c>
      <c r="AD88" s="11">
        <v>1094.2</v>
      </c>
      <c r="AE88" s="11">
        <v>0</v>
      </c>
      <c r="AF88" s="9">
        <f t="shared" si="44"/>
        <v>100</v>
      </c>
      <c r="AG88" s="9">
        <f>SUM(AH88:AL88)</f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9">
        <f t="shared" si="45"/>
        <v>0</v>
      </c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</row>
    <row r="89" spans="1:76" s="5" customFormat="1" ht="150" customHeight="1" x14ac:dyDescent="0.25">
      <c r="A89" s="2">
        <v>61</v>
      </c>
      <c r="B89" s="1"/>
      <c r="C89" s="1"/>
      <c r="D89" s="1"/>
      <c r="E89" s="1"/>
      <c r="F89" s="1"/>
      <c r="G89" s="1" t="s">
        <v>124</v>
      </c>
      <c r="H89" s="1" t="s">
        <v>125</v>
      </c>
      <c r="I89" s="1" t="s">
        <v>126</v>
      </c>
      <c r="J89" s="27" t="s">
        <v>313</v>
      </c>
      <c r="K89" s="27" t="s">
        <v>215</v>
      </c>
      <c r="L89" s="12" t="s">
        <v>166</v>
      </c>
      <c r="M89" s="69">
        <f>SUM(N89:R89)</f>
        <v>19917.3</v>
      </c>
      <c r="N89" s="11">
        <v>0</v>
      </c>
      <c r="O89" s="11">
        <v>19917.3</v>
      </c>
      <c r="P89" s="11">
        <v>0</v>
      </c>
      <c r="Q89" s="11">
        <v>0</v>
      </c>
      <c r="R89" s="11">
        <v>0</v>
      </c>
      <c r="S89" s="9">
        <f t="shared" si="7"/>
        <v>19917.3</v>
      </c>
      <c r="T89" s="11">
        <v>0</v>
      </c>
      <c r="U89" s="11">
        <v>19917.3</v>
      </c>
      <c r="V89" s="11">
        <v>0</v>
      </c>
      <c r="W89" s="11">
        <v>0</v>
      </c>
      <c r="X89" s="11">
        <v>0</v>
      </c>
      <c r="Y89" s="9">
        <f t="shared" si="46"/>
        <v>100</v>
      </c>
      <c r="Z89" s="9">
        <f t="shared" si="4"/>
        <v>19917.3</v>
      </c>
      <c r="AA89" s="11">
        <v>0</v>
      </c>
      <c r="AB89" s="11">
        <v>19917.3</v>
      </c>
      <c r="AC89" s="11">
        <v>0</v>
      </c>
      <c r="AD89" s="11">
        <v>0</v>
      </c>
      <c r="AE89" s="11">
        <v>0</v>
      </c>
      <c r="AF89" s="9">
        <f t="shared" si="44"/>
        <v>100</v>
      </c>
      <c r="AG89" s="9">
        <f t="shared" si="5"/>
        <v>19917.3</v>
      </c>
      <c r="AH89" s="11">
        <v>0</v>
      </c>
      <c r="AI89" s="11">
        <v>19917.3</v>
      </c>
      <c r="AJ89" s="11">
        <v>0</v>
      </c>
      <c r="AK89" s="11">
        <v>0</v>
      </c>
      <c r="AL89" s="11">
        <v>0</v>
      </c>
      <c r="AM89" s="9">
        <f t="shared" si="45"/>
        <v>100</v>
      </c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0" spans="1:76" s="5" customFormat="1" ht="152.25" customHeight="1" x14ac:dyDescent="0.25">
      <c r="A90" s="2">
        <v>62</v>
      </c>
      <c r="B90" s="1"/>
      <c r="C90" s="1"/>
      <c r="D90" s="1"/>
      <c r="E90" s="1" t="s">
        <v>15</v>
      </c>
      <c r="F90" s="1"/>
      <c r="G90" s="1" t="s">
        <v>124</v>
      </c>
      <c r="H90" s="1" t="s">
        <v>125</v>
      </c>
      <c r="I90" s="1" t="s">
        <v>117</v>
      </c>
      <c r="J90" s="27" t="s">
        <v>314</v>
      </c>
      <c r="K90" s="27" t="s">
        <v>250</v>
      </c>
      <c r="L90" s="12" t="s">
        <v>166</v>
      </c>
      <c r="M90" s="69">
        <f t="shared" si="42"/>
        <v>4429.3999999999996</v>
      </c>
      <c r="N90" s="11">
        <v>0</v>
      </c>
      <c r="O90" s="11">
        <v>4429.3999999999996</v>
      </c>
      <c r="P90" s="11">
        <v>0</v>
      </c>
      <c r="Q90" s="11">
        <v>0</v>
      </c>
      <c r="R90" s="11">
        <v>0</v>
      </c>
      <c r="S90" s="9">
        <f t="shared" si="7"/>
        <v>4429.3999999999996</v>
      </c>
      <c r="T90" s="11">
        <v>0</v>
      </c>
      <c r="U90" s="11">
        <v>4429.3999999999996</v>
      </c>
      <c r="V90" s="11">
        <v>0</v>
      </c>
      <c r="W90" s="11">
        <v>0</v>
      </c>
      <c r="X90" s="11">
        <v>0</v>
      </c>
      <c r="Y90" s="9">
        <f t="shared" si="46"/>
        <v>100</v>
      </c>
      <c r="Z90" s="9">
        <f t="shared" si="4"/>
        <v>4429.3999999999996</v>
      </c>
      <c r="AA90" s="11">
        <v>0</v>
      </c>
      <c r="AB90" s="11">
        <v>4429.3999999999996</v>
      </c>
      <c r="AC90" s="11">
        <v>0</v>
      </c>
      <c r="AD90" s="11">
        <v>0</v>
      </c>
      <c r="AE90" s="11">
        <v>0</v>
      </c>
      <c r="AF90" s="9">
        <f t="shared" si="44"/>
        <v>100</v>
      </c>
      <c r="AG90" s="9">
        <f t="shared" si="5"/>
        <v>4429.3999999999996</v>
      </c>
      <c r="AH90" s="11">
        <v>0</v>
      </c>
      <c r="AI90" s="11">
        <v>4429.3999999999996</v>
      </c>
      <c r="AJ90" s="11">
        <v>0</v>
      </c>
      <c r="AK90" s="11">
        <v>0</v>
      </c>
      <c r="AL90" s="11">
        <v>0</v>
      </c>
      <c r="AM90" s="9">
        <f t="shared" si="45"/>
        <v>100</v>
      </c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</row>
    <row r="91" spans="1:76" s="5" customFormat="1" ht="269.25" customHeight="1" x14ac:dyDescent="0.25">
      <c r="A91" s="2">
        <v>63</v>
      </c>
      <c r="B91" s="1"/>
      <c r="C91" s="1"/>
      <c r="D91" s="1"/>
      <c r="E91" s="1"/>
      <c r="F91" s="1"/>
      <c r="G91" s="1" t="s">
        <v>124</v>
      </c>
      <c r="H91" s="1" t="s">
        <v>125</v>
      </c>
      <c r="I91" s="1" t="s">
        <v>119</v>
      </c>
      <c r="J91" s="27" t="s">
        <v>313</v>
      </c>
      <c r="K91" s="27" t="s">
        <v>251</v>
      </c>
      <c r="L91" s="12" t="s">
        <v>166</v>
      </c>
      <c r="M91" s="69">
        <f t="shared" si="42"/>
        <v>286.39999999999998</v>
      </c>
      <c r="N91" s="11">
        <v>0</v>
      </c>
      <c r="O91" s="11">
        <v>286.39999999999998</v>
      </c>
      <c r="P91" s="11">
        <v>0</v>
      </c>
      <c r="Q91" s="11">
        <v>0</v>
      </c>
      <c r="R91" s="11">
        <v>0</v>
      </c>
      <c r="S91" s="9">
        <f t="shared" si="7"/>
        <v>285.5</v>
      </c>
      <c r="T91" s="11">
        <v>0</v>
      </c>
      <c r="U91" s="11">
        <v>285.5</v>
      </c>
      <c r="V91" s="11">
        <v>0</v>
      </c>
      <c r="W91" s="11">
        <v>0</v>
      </c>
      <c r="X91" s="11">
        <v>0</v>
      </c>
      <c r="Y91" s="9">
        <f t="shared" si="46"/>
        <v>99.685754189944149</v>
      </c>
      <c r="Z91" s="9">
        <f t="shared" si="4"/>
        <v>285.5</v>
      </c>
      <c r="AA91" s="11">
        <v>0</v>
      </c>
      <c r="AB91" s="11">
        <v>285.5</v>
      </c>
      <c r="AC91" s="11">
        <v>0</v>
      </c>
      <c r="AD91" s="11">
        <v>0</v>
      </c>
      <c r="AE91" s="11">
        <v>0</v>
      </c>
      <c r="AF91" s="9">
        <f t="shared" si="44"/>
        <v>99.685754189944149</v>
      </c>
      <c r="AG91" s="9">
        <f t="shared" si="5"/>
        <v>285.5</v>
      </c>
      <c r="AH91" s="11">
        <v>0</v>
      </c>
      <c r="AI91" s="11">
        <v>285.5</v>
      </c>
      <c r="AJ91" s="11">
        <v>0</v>
      </c>
      <c r="AK91" s="11">
        <v>0</v>
      </c>
      <c r="AL91" s="11">
        <v>0</v>
      </c>
      <c r="AM91" s="9">
        <f t="shared" si="45"/>
        <v>99.685754189944149</v>
      </c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</row>
    <row r="92" spans="1:76" s="5" customFormat="1" ht="215.25" customHeight="1" x14ac:dyDescent="0.25">
      <c r="A92" s="2">
        <v>64</v>
      </c>
      <c r="B92" s="1"/>
      <c r="C92" s="1"/>
      <c r="D92" s="1"/>
      <c r="E92" s="1"/>
      <c r="F92" s="1"/>
      <c r="G92" s="1" t="s">
        <v>127</v>
      </c>
      <c r="H92" s="1" t="s">
        <v>128</v>
      </c>
      <c r="I92" s="1" t="s">
        <v>117</v>
      </c>
      <c r="J92" s="27" t="s">
        <v>315</v>
      </c>
      <c r="K92" s="27" t="s">
        <v>216</v>
      </c>
      <c r="L92" s="12" t="s">
        <v>166</v>
      </c>
      <c r="M92" s="69">
        <f t="shared" si="42"/>
        <v>48871.7</v>
      </c>
      <c r="N92" s="11">
        <v>0</v>
      </c>
      <c r="O92" s="11">
        <v>48871.7</v>
      </c>
      <c r="P92" s="11">
        <v>0</v>
      </c>
      <c r="Q92" s="11">
        <v>0</v>
      </c>
      <c r="R92" s="11">
        <v>0</v>
      </c>
      <c r="S92" s="9">
        <f t="shared" si="7"/>
        <v>48580</v>
      </c>
      <c r="T92" s="11">
        <v>0</v>
      </c>
      <c r="U92" s="11">
        <v>48580</v>
      </c>
      <c r="V92" s="11">
        <v>0</v>
      </c>
      <c r="W92" s="11">
        <v>0</v>
      </c>
      <c r="X92" s="11">
        <v>0</v>
      </c>
      <c r="Y92" s="9">
        <f t="shared" si="46"/>
        <v>99.403131055396074</v>
      </c>
      <c r="Z92" s="9">
        <f t="shared" si="4"/>
        <v>48580</v>
      </c>
      <c r="AA92" s="11">
        <v>0</v>
      </c>
      <c r="AB92" s="11">
        <v>48580</v>
      </c>
      <c r="AC92" s="11">
        <v>0</v>
      </c>
      <c r="AD92" s="11">
        <v>0</v>
      </c>
      <c r="AE92" s="11">
        <v>0</v>
      </c>
      <c r="AF92" s="9">
        <f t="shared" si="44"/>
        <v>99.403131055396074</v>
      </c>
      <c r="AG92" s="9">
        <f t="shared" si="5"/>
        <v>48580</v>
      </c>
      <c r="AH92" s="11">
        <v>0</v>
      </c>
      <c r="AI92" s="11">
        <v>48580</v>
      </c>
      <c r="AJ92" s="11">
        <v>0</v>
      </c>
      <c r="AK92" s="11">
        <v>0</v>
      </c>
      <c r="AL92" s="11">
        <v>0</v>
      </c>
      <c r="AM92" s="9">
        <f t="shared" si="45"/>
        <v>99.403131055396074</v>
      </c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</row>
    <row r="93" spans="1:76" s="5" customFormat="1" ht="114.75" customHeight="1" x14ac:dyDescent="0.25">
      <c r="A93" s="2">
        <v>65</v>
      </c>
      <c r="B93" s="1"/>
      <c r="C93" s="1"/>
      <c r="D93" s="1"/>
      <c r="E93" s="1"/>
      <c r="F93" s="1"/>
      <c r="G93" s="1" t="s">
        <v>116</v>
      </c>
      <c r="H93" s="1" t="s">
        <v>118</v>
      </c>
      <c r="I93" s="1" t="s">
        <v>117</v>
      </c>
      <c r="J93" s="27" t="s">
        <v>313</v>
      </c>
      <c r="K93" s="27" t="s">
        <v>217</v>
      </c>
      <c r="L93" s="12" t="s">
        <v>166</v>
      </c>
      <c r="M93" s="69">
        <f t="shared" si="42"/>
        <v>12442</v>
      </c>
      <c r="N93" s="11">
        <v>0</v>
      </c>
      <c r="O93" s="11">
        <v>11409</v>
      </c>
      <c r="P93" s="11">
        <v>0</v>
      </c>
      <c r="Q93" s="11">
        <v>1033</v>
      </c>
      <c r="R93" s="11">
        <v>0</v>
      </c>
      <c r="S93" s="9">
        <f t="shared" si="7"/>
        <v>12442</v>
      </c>
      <c r="T93" s="11">
        <v>0</v>
      </c>
      <c r="U93" s="11">
        <v>11409</v>
      </c>
      <c r="V93" s="11">
        <v>0</v>
      </c>
      <c r="W93" s="11">
        <v>1033</v>
      </c>
      <c r="X93" s="11">
        <v>0</v>
      </c>
      <c r="Y93" s="9">
        <f t="shared" si="46"/>
        <v>100</v>
      </c>
      <c r="Z93" s="9">
        <f t="shared" si="4"/>
        <v>12440.5</v>
      </c>
      <c r="AA93" s="11">
        <v>0</v>
      </c>
      <c r="AB93" s="11">
        <v>11409</v>
      </c>
      <c r="AC93" s="11">
        <v>0</v>
      </c>
      <c r="AD93" s="11">
        <v>1031.5</v>
      </c>
      <c r="AE93" s="11">
        <v>0</v>
      </c>
      <c r="AF93" s="9">
        <f t="shared" si="44"/>
        <v>99.987944060440441</v>
      </c>
      <c r="AG93" s="9">
        <f t="shared" si="5"/>
        <v>12440.5</v>
      </c>
      <c r="AH93" s="11">
        <v>0</v>
      </c>
      <c r="AI93" s="11">
        <v>11409</v>
      </c>
      <c r="AJ93" s="11">
        <v>0</v>
      </c>
      <c r="AK93" s="11">
        <v>1031.5</v>
      </c>
      <c r="AL93" s="11">
        <v>0</v>
      </c>
      <c r="AM93" s="9">
        <f t="shared" si="45"/>
        <v>99.987944060440441</v>
      </c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</row>
    <row r="94" spans="1:76" s="5" customFormat="1" ht="197.25" customHeight="1" x14ac:dyDescent="0.25">
      <c r="A94" s="2">
        <v>66</v>
      </c>
      <c r="B94" s="1"/>
      <c r="C94" s="1"/>
      <c r="D94" s="1"/>
      <c r="E94" s="1"/>
      <c r="F94" s="1"/>
      <c r="G94" s="21" t="s">
        <v>129</v>
      </c>
      <c r="H94" s="21" t="s">
        <v>130</v>
      </c>
      <c r="I94" s="4" t="s">
        <v>24</v>
      </c>
      <c r="J94" s="4" t="s">
        <v>24</v>
      </c>
      <c r="K94" s="1" t="s">
        <v>12</v>
      </c>
      <c r="L94" s="12" t="s">
        <v>152</v>
      </c>
      <c r="M94" s="69">
        <f t="shared" si="42"/>
        <v>3502.1</v>
      </c>
      <c r="N94" s="11">
        <v>0</v>
      </c>
      <c r="O94" s="11">
        <v>3502.1</v>
      </c>
      <c r="P94" s="11">
        <v>0</v>
      </c>
      <c r="Q94" s="11">
        <v>0</v>
      </c>
      <c r="R94" s="11">
        <v>0</v>
      </c>
      <c r="S94" s="9">
        <f>SUM(T94:X94)</f>
        <v>3502.1</v>
      </c>
      <c r="T94" s="11">
        <v>0</v>
      </c>
      <c r="U94" s="11">
        <v>3502.1</v>
      </c>
      <c r="V94" s="11">
        <v>0</v>
      </c>
      <c r="W94" s="11">
        <v>0</v>
      </c>
      <c r="X94" s="11">
        <v>0</v>
      </c>
      <c r="Y94" s="9">
        <f t="shared" si="46"/>
        <v>100</v>
      </c>
      <c r="Z94" s="9">
        <f t="shared" si="4"/>
        <v>3502.1</v>
      </c>
      <c r="AA94" s="11">
        <v>0</v>
      </c>
      <c r="AB94" s="11">
        <v>3502.1</v>
      </c>
      <c r="AC94" s="11">
        <v>0</v>
      </c>
      <c r="AD94" s="11">
        <v>0</v>
      </c>
      <c r="AE94" s="11">
        <v>0</v>
      </c>
      <c r="AF94" s="9">
        <f t="shared" si="44"/>
        <v>100</v>
      </c>
      <c r="AG94" s="9">
        <f t="shared" si="5"/>
        <v>3502.1</v>
      </c>
      <c r="AH94" s="11">
        <v>0</v>
      </c>
      <c r="AI94" s="11">
        <v>3502.1</v>
      </c>
      <c r="AJ94" s="11">
        <v>0</v>
      </c>
      <c r="AK94" s="11">
        <v>0</v>
      </c>
      <c r="AL94" s="11">
        <v>0</v>
      </c>
      <c r="AM94" s="9">
        <f t="shared" si="45"/>
        <v>100</v>
      </c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</row>
    <row r="95" spans="1:76" s="5" customFormat="1" ht="186.75" customHeight="1" x14ac:dyDescent="0.25">
      <c r="A95" s="2">
        <v>67</v>
      </c>
      <c r="B95" s="1"/>
      <c r="C95" s="1"/>
      <c r="D95" s="1"/>
      <c r="E95" s="1"/>
      <c r="F95" s="1"/>
      <c r="G95" s="21" t="s">
        <v>131</v>
      </c>
      <c r="H95" s="21" t="s">
        <v>132</v>
      </c>
      <c r="I95" s="4" t="s">
        <v>24</v>
      </c>
      <c r="J95" s="4" t="s">
        <v>24</v>
      </c>
      <c r="K95" s="1" t="s">
        <v>13</v>
      </c>
      <c r="L95" s="12" t="s">
        <v>152</v>
      </c>
      <c r="M95" s="69">
        <f>SUM(N95:R95)</f>
        <v>4700.8999999999996</v>
      </c>
      <c r="N95" s="11">
        <v>0</v>
      </c>
      <c r="O95" s="11">
        <v>4700.8999999999996</v>
      </c>
      <c r="P95" s="11">
        <v>0</v>
      </c>
      <c r="Q95" s="11">
        <v>0</v>
      </c>
      <c r="R95" s="11">
        <v>0</v>
      </c>
      <c r="S95" s="9">
        <f t="shared" si="7"/>
        <v>4700.8999999999996</v>
      </c>
      <c r="T95" s="11">
        <v>0</v>
      </c>
      <c r="U95" s="11">
        <v>4700.8999999999996</v>
      </c>
      <c r="V95" s="11">
        <v>0</v>
      </c>
      <c r="W95" s="11">
        <v>0</v>
      </c>
      <c r="X95" s="11">
        <v>0</v>
      </c>
      <c r="Y95" s="9">
        <f t="shared" si="46"/>
        <v>100</v>
      </c>
      <c r="Z95" s="9">
        <f t="shared" si="4"/>
        <v>4700.8999999999996</v>
      </c>
      <c r="AA95" s="11">
        <v>0</v>
      </c>
      <c r="AB95" s="11">
        <v>4700.8999999999996</v>
      </c>
      <c r="AC95" s="11">
        <v>0</v>
      </c>
      <c r="AD95" s="11">
        <v>0</v>
      </c>
      <c r="AE95" s="11">
        <v>0</v>
      </c>
      <c r="AF95" s="9">
        <f t="shared" si="44"/>
        <v>100</v>
      </c>
      <c r="AG95" s="9">
        <f t="shared" si="5"/>
        <v>4700.8999999999996</v>
      </c>
      <c r="AH95" s="11">
        <v>0</v>
      </c>
      <c r="AI95" s="11">
        <v>4700.8999999999996</v>
      </c>
      <c r="AJ95" s="11">
        <v>0</v>
      </c>
      <c r="AK95" s="11">
        <v>0</v>
      </c>
      <c r="AL95" s="11">
        <v>0</v>
      </c>
      <c r="AM95" s="9">
        <f t="shared" si="45"/>
        <v>100</v>
      </c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96" spans="1:76" s="5" customFormat="1" ht="135.75" customHeight="1" x14ac:dyDescent="0.25">
      <c r="A96" s="2">
        <v>68</v>
      </c>
      <c r="B96" s="1"/>
      <c r="C96" s="1"/>
      <c r="D96" s="1"/>
      <c r="E96" s="1"/>
      <c r="F96" s="1"/>
      <c r="G96" s="21" t="s">
        <v>133</v>
      </c>
      <c r="H96" s="21" t="s">
        <v>134</v>
      </c>
      <c r="I96" s="4" t="s">
        <v>24</v>
      </c>
      <c r="J96" s="4" t="s">
        <v>24</v>
      </c>
      <c r="K96" s="1" t="s">
        <v>14</v>
      </c>
      <c r="L96" s="12" t="s">
        <v>152</v>
      </c>
      <c r="M96" s="69">
        <f t="shared" si="42"/>
        <v>5689.9</v>
      </c>
      <c r="N96" s="11">
        <v>0</v>
      </c>
      <c r="O96" s="11">
        <v>5689.9</v>
      </c>
      <c r="P96" s="11">
        <v>0</v>
      </c>
      <c r="Q96" s="11">
        <v>0</v>
      </c>
      <c r="R96" s="11">
        <v>0</v>
      </c>
      <c r="S96" s="9">
        <f t="shared" si="7"/>
        <v>5689.9</v>
      </c>
      <c r="T96" s="11">
        <v>0</v>
      </c>
      <c r="U96" s="11">
        <v>5689.9</v>
      </c>
      <c r="V96" s="11">
        <v>0</v>
      </c>
      <c r="W96" s="11">
        <v>0</v>
      </c>
      <c r="X96" s="11">
        <v>0</v>
      </c>
      <c r="Y96" s="9">
        <f t="shared" si="46"/>
        <v>100</v>
      </c>
      <c r="Z96" s="9">
        <f t="shared" si="4"/>
        <v>5689.9</v>
      </c>
      <c r="AA96" s="11">
        <v>0</v>
      </c>
      <c r="AB96" s="11">
        <v>5689.9</v>
      </c>
      <c r="AC96" s="11">
        <v>0</v>
      </c>
      <c r="AD96" s="11">
        <v>0</v>
      </c>
      <c r="AE96" s="11">
        <v>0</v>
      </c>
      <c r="AF96" s="9">
        <f t="shared" si="44"/>
        <v>100</v>
      </c>
      <c r="AG96" s="9">
        <f t="shared" si="5"/>
        <v>5689.9</v>
      </c>
      <c r="AH96" s="11">
        <v>0</v>
      </c>
      <c r="AI96" s="11">
        <v>5689.9</v>
      </c>
      <c r="AJ96" s="11">
        <v>0</v>
      </c>
      <c r="AK96" s="11">
        <v>0</v>
      </c>
      <c r="AL96" s="11">
        <v>0</v>
      </c>
      <c r="AM96" s="9">
        <f t="shared" si="45"/>
        <v>100</v>
      </c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</row>
    <row r="97" spans="1:76" s="5" customFormat="1" ht="189" customHeight="1" x14ac:dyDescent="0.25">
      <c r="A97" s="2">
        <v>69</v>
      </c>
      <c r="B97" s="1"/>
      <c r="C97" s="1"/>
      <c r="D97" s="1"/>
      <c r="E97" s="1"/>
      <c r="F97" s="1"/>
      <c r="G97" s="21" t="s">
        <v>131</v>
      </c>
      <c r="H97" s="21" t="s">
        <v>135</v>
      </c>
      <c r="I97" s="4" t="s">
        <v>24</v>
      </c>
      <c r="J97" s="4" t="s">
        <v>24</v>
      </c>
      <c r="K97" s="1" t="s">
        <v>38</v>
      </c>
      <c r="L97" s="12" t="s">
        <v>23</v>
      </c>
      <c r="M97" s="69">
        <f>SUM(N97:R97)</f>
        <v>4.4000000000000004</v>
      </c>
      <c r="N97" s="11">
        <v>4.4000000000000004</v>
      </c>
      <c r="O97" s="11">
        <v>0</v>
      </c>
      <c r="P97" s="11">
        <v>0</v>
      </c>
      <c r="Q97" s="11">
        <v>0</v>
      </c>
      <c r="R97" s="11">
        <v>0</v>
      </c>
      <c r="S97" s="9">
        <f t="shared" si="7"/>
        <v>3.2</v>
      </c>
      <c r="T97" s="11">
        <v>3.2</v>
      </c>
      <c r="U97" s="11">
        <v>0</v>
      </c>
      <c r="V97" s="11">
        <v>0</v>
      </c>
      <c r="W97" s="11">
        <v>0</v>
      </c>
      <c r="X97" s="11">
        <v>0</v>
      </c>
      <c r="Y97" s="9">
        <f>S97/M97*100</f>
        <v>72.727272727272734</v>
      </c>
      <c r="Z97" s="9">
        <f>SUM(AA97:AE97)</f>
        <v>3.2</v>
      </c>
      <c r="AA97" s="11">
        <v>3.2</v>
      </c>
      <c r="AB97" s="11">
        <v>0</v>
      </c>
      <c r="AC97" s="11">
        <v>0</v>
      </c>
      <c r="AD97" s="11">
        <v>0</v>
      </c>
      <c r="AE97" s="11">
        <v>0</v>
      </c>
      <c r="AF97" s="9">
        <f t="shared" si="44"/>
        <v>72.727272727272734</v>
      </c>
      <c r="AG97" s="9">
        <f t="shared" si="5"/>
        <v>3.2</v>
      </c>
      <c r="AH97" s="11">
        <v>3.2</v>
      </c>
      <c r="AI97" s="11">
        <v>0</v>
      </c>
      <c r="AJ97" s="11">
        <v>0</v>
      </c>
      <c r="AK97" s="11">
        <v>0</v>
      </c>
      <c r="AL97" s="11">
        <v>0</v>
      </c>
      <c r="AM97" s="9">
        <f t="shared" si="45"/>
        <v>72.727272727272734</v>
      </c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</row>
    <row r="98" spans="1:76" x14ac:dyDescent="0.25">
      <c r="D98" s="17"/>
      <c r="E98" s="17"/>
      <c r="F98" s="17"/>
      <c r="G98" s="17"/>
      <c r="M98" s="71"/>
      <c r="S98" s="7"/>
      <c r="Y98" s="7"/>
      <c r="Z98" s="7"/>
      <c r="AF98" s="7"/>
      <c r="AG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</row>
    <row r="99" spans="1:76" x14ac:dyDescent="0.25">
      <c r="D99" s="17"/>
      <c r="E99" s="17"/>
      <c r="F99" s="17"/>
      <c r="G99" s="17"/>
      <c r="M99" s="71"/>
      <c r="S99" s="7"/>
      <c r="Y99" s="7"/>
      <c r="Z99" s="7"/>
      <c r="AF99" s="7"/>
      <c r="AG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</row>
    <row r="100" spans="1:76" x14ac:dyDescent="0.25">
      <c r="D100" s="17"/>
      <c r="E100" s="17"/>
      <c r="F100" s="17"/>
      <c r="G100" s="17"/>
      <c r="M100" s="71"/>
      <c r="S100" s="7"/>
      <c r="Y100" s="7"/>
      <c r="Z100" s="7"/>
      <c r="AF100" s="7"/>
      <c r="AG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</row>
    <row r="101" spans="1:76" x14ac:dyDescent="0.25">
      <c r="D101" s="17"/>
      <c r="E101" s="17"/>
      <c r="F101" s="17"/>
      <c r="G101" s="17"/>
      <c r="M101" s="71"/>
      <c r="S101" s="7"/>
      <c r="Y101" s="7"/>
      <c r="Z101" s="7"/>
      <c r="AF101" s="7"/>
      <c r="AG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</row>
  </sheetData>
  <autoFilter ref="A4:AM97"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2" showButton="0"/>
    <filterColumn colId="33" showButton="0"/>
    <filterColumn colId="34" showButton="0"/>
    <filterColumn colId="35" showButton="0"/>
    <filterColumn colId="36" showButton="0"/>
  </autoFilter>
  <mergeCells count="139">
    <mergeCell ref="B23:B25"/>
    <mergeCell ref="I40:I41"/>
    <mergeCell ref="B30:B32"/>
    <mergeCell ref="C30:C32"/>
    <mergeCell ref="D30:D32"/>
    <mergeCell ref="E30:E32"/>
    <mergeCell ref="F30:F32"/>
    <mergeCell ref="H30:H32"/>
    <mergeCell ref="I30:I32"/>
    <mergeCell ref="H17:H19"/>
    <mergeCell ref="I17:I19"/>
    <mergeCell ref="J17:J19"/>
    <mergeCell ref="I23:I25"/>
    <mergeCell ref="H23:H25"/>
    <mergeCell ref="G23:G25"/>
    <mergeCell ref="F23:F25"/>
    <mergeCell ref="E23:E25"/>
    <mergeCell ref="D23:D25"/>
    <mergeCell ref="I54:I56"/>
    <mergeCell ref="G54:G56"/>
    <mergeCell ref="H54:H56"/>
    <mergeCell ref="E54:E56"/>
    <mergeCell ref="F54:F56"/>
    <mergeCell ref="A40:A42"/>
    <mergeCell ref="A43:A45"/>
    <mergeCell ref="A48:A50"/>
    <mergeCell ref="C48:C50"/>
    <mergeCell ref="B48:B50"/>
    <mergeCell ref="I48:I50"/>
    <mergeCell ref="H48:H50"/>
    <mergeCell ref="G48:G50"/>
    <mergeCell ref="I43:I45"/>
    <mergeCell ref="H43:H45"/>
    <mergeCell ref="G43:G45"/>
    <mergeCell ref="F43:F45"/>
    <mergeCell ref="E43:E45"/>
    <mergeCell ref="B43:B45"/>
    <mergeCell ref="C43:C45"/>
    <mergeCell ref="D43:D45"/>
    <mergeCell ref="A2:AM2"/>
    <mergeCell ref="AH5:AH6"/>
    <mergeCell ref="M5:M6"/>
    <mergeCell ref="N5:N6"/>
    <mergeCell ref="O5:O6"/>
    <mergeCell ref="Q5:Q6"/>
    <mergeCell ref="X5:X6"/>
    <mergeCell ref="V5:V6"/>
    <mergeCell ref="A3:Q3"/>
    <mergeCell ref="A4:A6"/>
    <mergeCell ref="E4:E6"/>
    <mergeCell ref="AG5:AG6"/>
    <mergeCell ref="AI5:AI6"/>
    <mergeCell ref="K4:K6"/>
    <mergeCell ref="I4:I6"/>
    <mergeCell ref="W5:W6"/>
    <mergeCell ref="Y4:Y6"/>
    <mergeCell ref="Z4:AE4"/>
    <mergeCell ref="Z5:Z6"/>
    <mergeCell ref="AE5:AE6"/>
    <mergeCell ref="AD5:AD6"/>
    <mergeCell ref="S4:X4"/>
    <mergeCell ref="S5:S6"/>
    <mergeCell ref="AK5:AK6"/>
    <mergeCell ref="AL5:AL6"/>
    <mergeCell ref="AJ5:AJ6"/>
    <mergeCell ref="AM4:AM6"/>
    <mergeCell ref="AG4:AL4"/>
    <mergeCell ref="A8:K10"/>
    <mergeCell ref="AF4:AF6"/>
    <mergeCell ref="AA5:AA6"/>
    <mergeCell ref="AC5:AC6"/>
    <mergeCell ref="AB5:AB6"/>
    <mergeCell ref="U5:U6"/>
    <mergeCell ref="M4:R4"/>
    <mergeCell ref="P5:P6"/>
    <mergeCell ref="R5:R6"/>
    <mergeCell ref="T5:T6"/>
    <mergeCell ref="J4:J6"/>
    <mergeCell ref="H4:H6"/>
    <mergeCell ref="U66:U67"/>
    <mergeCell ref="K66:K67"/>
    <mergeCell ref="M66:M67"/>
    <mergeCell ref="N66:N67"/>
    <mergeCell ref="O66:O67"/>
    <mergeCell ref="P66:P67"/>
    <mergeCell ref="J48:J50"/>
    <mergeCell ref="L4:L6"/>
    <mergeCell ref="J54:J56"/>
    <mergeCell ref="J30:J32"/>
    <mergeCell ref="J23:J25"/>
    <mergeCell ref="J43:J45"/>
    <mergeCell ref="A17:A19"/>
    <mergeCell ref="D48:D50"/>
    <mergeCell ref="A33:A35"/>
    <mergeCell ref="A23:A25"/>
    <mergeCell ref="F4:F6"/>
    <mergeCell ref="G4:G6"/>
    <mergeCell ref="D54:D56"/>
    <mergeCell ref="C54:C56"/>
    <mergeCell ref="B54:B56"/>
    <mergeCell ref="A54:A56"/>
    <mergeCell ref="F48:F50"/>
    <mergeCell ref="E48:E50"/>
    <mergeCell ref="B4:B6"/>
    <mergeCell ref="C4:C6"/>
    <mergeCell ref="D4:D6"/>
    <mergeCell ref="G30:G32"/>
    <mergeCell ref="A30:A32"/>
    <mergeCell ref="B17:B19"/>
    <mergeCell ref="C17:C19"/>
    <mergeCell ref="D17:D19"/>
    <mergeCell ref="E17:E19"/>
    <mergeCell ref="F17:F19"/>
    <mergeCell ref="G17:G19"/>
    <mergeCell ref="C23:C25"/>
    <mergeCell ref="AK66:AK67"/>
    <mergeCell ref="AL66:AL67"/>
    <mergeCell ref="AM66:AM67"/>
    <mergeCell ref="L66:L67"/>
    <mergeCell ref="A66:A67"/>
    <mergeCell ref="AF66:AF67"/>
    <mergeCell ref="AG66:AG67"/>
    <mergeCell ref="AH66:AH67"/>
    <mergeCell ref="AI66:AI67"/>
    <mergeCell ref="AJ66:AJ67"/>
    <mergeCell ref="AA66:AA67"/>
    <mergeCell ref="AB66:AB67"/>
    <mergeCell ref="AC66:AC67"/>
    <mergeCell ref="AD66:AD67"/>
    <mergeCell ref="AE66:AE67"/>
    <mergeCell ref="V66:V67"/>
    <mergeCell ref="W66:W67"/>
    <mergeCell ref="X66:X67"/>
    <mergeCell ref="Y66:Y67"/>
    <mergeCell ref="Z66:Z67"/>
    <mergeCell ref="Q66:Q67"/>
    <mergeCell ref="R66:R67"/>
    <mergeCell ref="S66:S67"/>
    <mergeCell ref="T66:T67"/>
  </mergeCells>
  <phoneticPr fontId="19" type="noConversion"/>
  <printOptions horizontalCentered="1"/>
  <pageMargins left="0" right="0" top="0" bottom="0" header="0" footer="0"/>
  <pageSetup paperSize="9" scale="22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01.01.2024</vt:lpstr>
      <vt:lpstr>'на 01.01.2024'!Область_печати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О.А.</dc:creator>
  <cp:lastModifiedBy>Немчинова Марина Алексеевна</cp:lastModifiedBy>
  <cp:lastPrinted>2024-03-28T03:51:05Z</cp:lastPrinted>
  <dcterms:created xsi:type="dcterms:W3CDTF">2021-12-15T08:33:06Z</dcterms:created>
  <dcterms:modified xsi:type="dcterms:W3CDTF">2024-04-01T02:24:45Z</dcterms:modified>
</cp:coreProperties>
</file>