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ЭтаКнига" defaultThemeVersion="124226"/>
  <bookViews>
    <workbookView xWindow="0" yWindow="0" windowWidth="28800" windowHeight="12300"/>
  </bookViews>
  <sheets>
    <sheet name="2024 год" sheetId="4" r:id="rId1"/>
    <sheet name="на 01.01.2024 (2)" sheetId="5" state="hidden" r:id="rId2"/>
  </sheets>
  <definedNames>
    <definedName name="_xlnm._FilterDatabase" localSheetId="0" hidden="1">'2024 год'!$A$3:$AM$85</definedName>
    <definedName name="_xlnm._FilterDatabase" localSheetId="1" hidden="1">'на 01.01.2024 (2)'!$A$4:$AO$98</definedName>
    <definedName name="_xlnm.Print_Area" localSheetId="0">'2024 год'!$A$1:$AM$85</definedName>
    <definedName name="_xlnm.Print_Area" localSheetId="1">'на 01.01.2024 (2)'!$A$1:$AO$241</definedName>
  </definedNames>
  <calcPr calcId="145621"/>
</workbook>
</file>

<file path=xl/calcChain.xml><?xml version="1.0" encoding="utf-8"?>
<calcChain xmlns="http://schemas.openxmlformats.org/spreadsheetml/2006/main">
  <c r="AL9" i="4" l="1"/>
  <c r="AK9" i="4"/>
  <c r="AJ9" i="4"/>
  <c r="AI9" i="4"/>
  <c r="AH9" i="4"/>
  <c r="AE9" i="4"/>
  <c r="AD9" i="4"/>
  <c r="AC9" i="4"/>
  <c r="AB9" i="4"/>
  <c r="AA9" i="4"/>
  <c r="X9" i="4"/>
  <c r="W9" i="4"/>
  <c r="V9" i="4"/>
  <c r="U9" i="4"/>
  <c r="T9" i="4"/>
  <c r="R9" i="4"/>
  <c r="Q9" i="4"/>
  <c r="P9" i="4"/>
  <c r="O9" i="4"/>
  <c r="N9" i="4"/>
  <c r="Z9" i="4" l="1"/>
  <c r="Q8" i="4"/>
  <c r="O8" i="4"/>
  <c r="AD8" i="4"/>
  <c r="AB8" i="4"/>
  <c r="W8" i="4"/>
  <c r="U8" i="4"/>
  <c r="Z22" i="4"/>
  <c r="M28" i="4" l="1"/>
  <c r="S49" i="4" l="1"/>
  <c r="S48" i="4"/>
  <c r="M49" i="4"/>
  <c r="M48" i="4"/>
  <c r="M40" i="4"/>
  <c r="S40" i="4"/>
  <c r="Z40" i="4"/>
  <c r="AG40" i="4"/>
  <c r="M41" i="4"/>
  <c r="S41" i="4"/>
  <c r="Z41" i="4"/>
  <c r="AG41" i="4"/>
  <c r="AF41" i="4" l="1"/>
  <c r="AF40" i="4"/>
  <c r="Y41" i="4"/>
  <c r="Y40" i="4"/>
  <c r="AM40" i="4"/>
  <c r="AM41" i="4"/>
  <c r="AC39" i="4" l="1"/>
  <c r="AC8" i="4" s="1"/>
  <c r="V39" i="4"/>
  <c r="V8" i="4" s="1"/>
  <c r="Z72" i="4" l="1"/>
  <c r="M64" i="4"/>
  <c r="AG47" i="4"/>
  <c r="Z47" i="4"/>
  <c r="S47" i="4"/>
  <c r="M47" i="4"/>
  <c r="AM47" i="4" l="1"/>
  <c r="Y47" i="4"/>
  <c r="AF47" i="4"/>
  <c r="N88" i="4" l="1"/>
  <c r="AG71" i="4" l="1"/>
  <c r="Z71" i="4"/>
  <c r="S71" i="4"/>
  <c r="M71" i="4"/>
  <c r="AG70" i="4"/>
  <c r="Z70" i="4"/>
  <c r="S70" i="4"/>
  <c r="M70" i="4"/>
  <c r="AG55" i="4"/>
  <c r="Z55" i="4"/>
  <c r="S55" i="4"/>
  <c r="M55" i="4"/>
  <c r="M54" i="4"/>
  <c r="N39" i="4"/>
  <c r="N8" i="4" s="1"/>
  <c r="S35" i="4"/>
  <c r="AM55" i="4" l="1"/>
  <c r="AM70" i="4"/>
  <c r="AM71" i="4"/>
  <c r="Y55" i="4"/>
  <c r="Y70" i="4"/>
  <c r="AF55" i="4"/>
  <c r="AF70" i="4"/>
  <c r="AF71" i="4"/>
  <c r="Y71" i="4"/>
  <c r="AG24" i="4"/>
  <c r="Z24" i="4"/>
  <c r="S24" i="4"/>
  <c r="M22" i="4"/>
  <c r="M18" i="4"/>
  <c r="AG12" i="4"/>
  <c r="M30" i="4" l="1"/>
  <c r="M24" i="4"/>
  <c r="M23" i="4"/>
  <c r="AG57" i="4" l="1"/>
  <c r="Z57" i="4"/>
  <c r="S57" i="4"/>
  <c r="M57" i="4"/>
  <c r="M45" i="4"/>
  <c r="Z12" i="4"/>
  <c r="Z11" i="4"/>
  <c r="AF57" i="4" l="1"/>
  <c r="Y57" i="4"/>
  <c r="AM57" i="4"/>
  <c r="AL10" i="4"/>
  <c r="AK10" i="4"/>
  <c r="AJ10" i="4"/>
  <c r="AI10" i="4"/>
  <c r="AH10" i="4"/>
  <c r="AE10" i="4"/>
  <c r="AD10" i="4"/>
  <c r="AC10" i="4"/>
  <c r="AB10" i="4"/>
  <c r="AB7" i="4" s="1"/>
  <c r="AA10" i="4"/>
  <c r="X10" i="4"/>
  <c r="W10" i="4"/>
  <c r="V10" i="4"/>
  <c r="U10" i="4"/>
  <c r="U7" i="4" s="1"/>
  <c r="T10" i="4"/>
  <c r="R10" i="4"/>
  <c r="Q10" i="4"/>
  <c r="P10" i="4"/>
  <c r="O10" i="4"/>
  <c r="O7" i="4" s="1"/>
  <c r="N10" i="4"/>
  <c r="N7" i="4" s="1"/>
  <c r="AG31" i="4"/>
  <c r="Z31" i="4"/>
  <c r="S31" i="4"/>
  <c r="M31" i="4"/>
  <c r="Z10" i="4" l="1"/>
  <c r="AG10" i="4"/>
  <c r="M10" i="4"/>
  <c r="S10" i="4"/>
  <c r="Y31" i="4"/>
  <c r="AF31" i="4"/>
  <c r="AM31" i="4"/>
  <c r="AL88" i="4"/>
  <c r="AK88" i="4"/>
  <c r="AJ88" i="4"/>
  <c r="AI88" i="4"/>
  <c r="AH88" i="4"/>
  <c r="AE88" i="4"/>
  <c r="AD88" i="4"/>
  <c r="AC88" i="4"/>
  <c r="AB88" i="4"/>
  <c r="AA88" i="4"/>
  <c r="X88" i="4"/>
  <c r="W88" i="4"/>
  <c r="V88" i="4"/>
  <c r="U88" i="4"/>
  <c r="T88" i="4"/>
  <c r="O88" i="4"/>
  <c r="P88" i="4"/>
  <c r="Q88" i="4"/>
  <c r="R88" i="4"/>
  <c r="AM10" i="4" l="1"/>
  <c r="AF10" i="4"/>
  <c r="AG73" i="4"/>
  <c r="Z73" i="4"/>
  <c r="S73" i="4"/>
  <c r="M73" i="4"/>
  <c r="AG68" i="4"/>
  <c r="Z68" i="4"/>
  <c r="S68" i="4"/>
  <c r="M68" i="4"/>
  <c r="AG65" i="4"/>
  <c r="Z65" i="4"/>
  <c r="S65" i="4"/>
  <c r="M65" i="4"/>
  <c r="Y73" i="4" l="1"/>
  <c r="AM65" i="4"/>
  <c r="AF68" i="4"/>
  <c r="AF73" i="4"/>
  <c r="AM73" i="4"/>
  <c r="AF65" i="4"/>
  <c r="Y65" i="4"/>
  <c r="Y68" i="4"/>
  <c r="AG61" i="4"/>
  <c r="Z61" i="4"/>
  <c r="S61" i="4"/>
  <c r="M61" i="4"/>
  <c r="M52" i="4"/>
  <c r="AG53" i="4"/>
  <c r="Z53" i="4"/>
  <c r="S53" i="4"/>
  <c r="M53" i="4"/>
  <c r="AG38" i="4"/>
  <c r="Z38" i="4"/>
  <c r="S38" i="4"/>
  <c r="M38" i="4"/>
  <c r="AL39" i="4"/>
  <c r="AL8" i="4" s="1"/>
  <c r="AK39" i="4"/>
  <c r="AK8" i="4" s="1"/>
  <c r="AJ39" i="4"/>
  <c r="AJ8" i="4" s="1"/>
  <c r="AI39" i="4"/>
  <c r="AH39" i="4"/>
  <c r="AH8" i="4" s="1"/>
  <c r="AE39" i="4"/>
  <c r="AE8" i="4" s="1"/>
  <c r="AA39" i="4"/>
  <c r="AA8" i="4" s="1"/>
  <c r="X39" i="4"/>
  <c r="X8" i="4" s="1"/>
  <c r="T39" i="4"/>
  <c r="T8" i="4" s="1"/>
  <c r="P39" i="4"/>
  <c r="P8" i="4" s="1"/>
  <c r="R39" i="4"/>
  <c r="R8" i="4" s="1"/>
  <c r="M35" i="4"/>
  <c r="AG32" i="4"/>
  <c r="Z32" i="4"/>
  <c r="S32" i="4"/>
  <c r="M32" i="4"/>
  <c r="O17" i="4"/>
  <c r="AG11" i="4"/>
  <c r="S12" i="4"/>
  <c r="M12" i="4"/>
  <c r="AI8" i="4" l="1"/>
  <c r="AI7" i="4" s="1"/>
  <c r="Y38" i="4"/>
  <c r="AM38" i="4"/>
  <c r="AF38" i="4"/>
  <c r="Y32" i="4"/>
  <c r="AF61" i="4"/>
  <c r="AM32" i="4"/>
  <c r="AM61" i="4"/>
  <c r="Y61" i="4"/>
  <c r="M39" i="4"/>
  <c r="AF32" i="4"/>
  <c r="AF12" i="4"/>
  <c r="AM12" i="4"/>
  <c r="Y12" i="4"/>
  <c r="AM101" i="5" l="1"/>
  <c r="AL101" i="5"/>
  <c r="AK101" i="5"/>
  <c r="AJ101" i="5"/>
  <c r="AI101" i="5"/>
  <c r="AF101" i="5"/>
  <c r="AE101" i="5"/>
  <c r="AD101" i="5"/>
  <c r="AC101" i="5"/>
  <c r="AB101" i="5"/>
  <c r="Y101" i="5"/>
  <c r="X101" i="5"/>
  <c r="W101" i="5"/>
  <c r="V101" i="5"/>
  <c r="U101" i="5"/>
  <c r="R101" i="5"/>
  <c r="Q101" i="5"/>
  <c r="P101" i="5"/>
  <c r="O101" i="5"/>
  <c r="AH98" i="5"/>
  <c r="AA98" i="5"/>
  <c r="T98" i="5"/>
  <c r="N98" i="5"/>
  <c r="AN97" i="5"/>
  <c r="AH97" i="5"/>
  <c r="AA97" i="5"/>
  <c r="T97" i="5"/>
  <c r="Z97" i="5" s="1"/>
  <c r="N97" i="5"/>
  <c r="AG97" i="5" s="1"/>
  <c r="AH96" i="5"/>
  <c r="AA96" i="5"/>
  <c r="T96" i="5"/>
  <c r="N96" i="5"/>
  <c r="AH95" i="5"/>
  <c r="AA95" i="5"/>
  <c r="T95" i="5"/>
  <c r="N95" i="5"/>
  <c r="AH94" i="5"/>
  <c r="AA94" i="5"/>
  <c r="T94" i="5"/>
  <c r="N94" i="5"/>
  <c r="AH93" i="5"/>
  <c r="AN93" i="5" s="1"/>
  <c r="AA93" i="5"/>
  <c r="T93" i="5"/>
  <c r="Z93" i="5" s="1"/>
  <c r="N93" i="5"/>
  <c r="AG93" i="5" s="1"/>
  <c r="AH92" i="5"/>
  <c r="AN92" i="5" s="1"/>
  <c r="AA92" i="5"/>
  <c r="AG92" i="5" s="1"/>
  <c r="T92" i="5"/>
  <c r="Z92" i="5" s="1"/>
  <c r="N92" i="5"/>
  <c r="AH91" i="5"/>
  <c r="AA91" i="5"/>
  <c r="T91" i="5"/>
  <c r="N91" i="5"/>
  <c r="AN91" i="5" s="1"/>
  <c r="AH90" i="5"/>
  <c r="AA90" i="5"/>
  <c r="T90" i="5"/>
  <c r="N90" i="5"/>
  <c r="AN89" i="5"/>
  <c r="AH89" i="5"/>
  <c r="AA89" i="5"/>
  <c r="T89" i="5"/>
  <c r="Z89" i="5" s="1"/>
  <c r="N89" i="5"/>
  <c r="AG89" i="5" s="1"/>
  <c r="AH88" i="5"/>
  <c r="AA88" i="5"/>
  <c r="T88" i="5"/>
  <c r="N88" i="5"/>
  <c r="AH87" i="5"/>
  <c r="AA87" i="5"/>
  <c r="T87" i="5"/>
  <c r="N87" i="5"/>
  <c r="AH86" i="5"/>
  <c r="AA86" i="5"/>
  <c r="T86" i="5"/>
  <c r="N86" i="5"/>
  <c r="AH85" i="5"/>
  <c r="AN85" i="5" s="1"/>
  <c r="AA85" i="5"/>
  <c r="T85" i="5"/>
  <c r="Z85" i="5" s="1"/>
  <c r="N85" i="5"/>
  <c r="AG85" i="5" s="1"/>
  <c r="AH84" i="5"/>
  <c r="AN84" i="5" s="1"/>
  <c r="AA84" i="5"/>
  <c r="AG84" i="5" s="1"/>
  <c r="T84" i="5"/>
  <c r="Z84" i="5" s="1"/>
  <c r="N84" i="5"/>
  <c r="AH83" i="5"/>
  <c r="AA83" i="5"/>
  <c r="T83" i="5"/>
  <c r="N83" i="5"/>
  <c r="AN83" i="5" s="1"/>
  <c r="AH82" i="5"/>
  <c r="AA82" i="5"/>
  <c r="T82" i="5"/>
  <c r="N82" i="5"/>
  <c r="AN81" i="5"/>
  <c r="AH81" i="5"/>
  <c r="AA81" i="5"/>
  <c r="T81" i="5"/>
  <c r="Z81" i="5" s="1"/>
  <c r="N81" i="5"/>
  <c r="AG81" i="5" s="1"/>
  <c r="AH80" i="5"/>
  <c r="AA80" i="5"/>
  <c r="T80" i="5"/>
  <c r="N80" i="5"/>
  <c r="AH79" i="5"/>
  <c r="AA79" i="5"/>
  <c r="T79" i="5"/>
  <c r="N79" i="5"/>
  <c r="AH78" i="5"/>
  <c r="AA78" i="5"/>
  <c r="T78" i="5"/>
  <c r="N78" i="5"/>
  <c r="AH77" i="5"/>
  <c r="AN77" i="5" s="1"/>
  <c r="AA77" i="5"/>
  <c r="T77" i="5"/>
  <c r="Z77" i="5" s="1"/>
  <c r="N77" i="5"/>
  <c r="AG77" i="5" s="1"/>
  <c r="AH76" i="5"/>
  <c r="AN76" i="5" s="1"/>
  <c r="AA76" i="5"/>
  <c r="AG76" i="5" s="1"/>
  <c r="T76" i="5"/>
  <c r="Z76" i="5" s="1"/>
  <c r="N76" i="5"/>
  <c r="AH75" i="5"/>
  <c r="AA75" i="5"/>
  <c r="T75" i="5"/>
  <c r="N75" i="5"/>
  <c r="AN75" i="5" s="1"/>
  <c r="AH74" i="5"/>
  <c r="AA74" i="5"/>
  <c r="T74" i="5"/>
  <c r="N74" i="5"/>
  <c r="AN73" i="5"/>
  <c r="AH73" i="5"/>
  <c r="AA73" i="5"/>
  <c r="T73" i="5"/>
  <c r="Z73" i="5" s="1"/>
  <c r="N73" i="5"/>
  <c r="AG73" i="5" s="1"/>
  <c r="AH72" i="5"/>
  <c r="AA72" i="5"/>
  <c r="T72" i="5"/>
  <c r="N72" i="5"/>
  <c r="AH71" i="5"/>
  <c r="AA71" i="5"/>
  <c r="T71" i="5"/>
  <c r="N71" i="5"/>
  <c r="AH70" i="5"/>
  <c r="AA70" i="5"/>
  <c r="T70" i="5"/>
  <c r="N70" i="5"/>
  <c r="AH69" i="5"/>
  <c r="AN69" i="5" s="1"/>
  <c r="AA69" i="5"/>
  <c r="T69" i="5"/>
  <c r="Z69" i="5" s="1"/>
  <c r="N69" i="5"/>
  <c r="AG69" i="5" s="1"/>
  <c r="AH68" i="5"/>
  <c r="AN68" i="5" s="1"/>
  <c r="AA68" i="5"/>
  <c r="AG68" i="5" s="1"/>
  <c r="T68" i="5"/>
  <c r="Z68" i="5" s="1"/>
  <c r="N68" i="5"/>
  <c r="AH66" i="5"/>
  <c r="AA66" i="5"/>
  <c r="T66" i="5"/>
  <c r="N66" i="5"/>
  <c r="AN66" i="5" s="1"/>
  <c r="AH65" i="5"/>
  <c r="AA65" i="5"/>
  <c r="T65" i="5"/>
  <c r="N65" i="5"/>
  <c r="AN64" i="5"/>
  <c r="AH64" i="5"/>
  <c r="AA64" i="5"/>
  <c r="T64" i="5"/>
  <c r="Z64" i="5" s="1"/>
  <c r="N64" i="5"/>
  <c r="AG64" i="5" s="1"/>
  <c r="AH63" i="5"/>
  <c r="AA63" i="5"/>
  <c r="T63" i="5"/>
  <c r="N63" i="5"/>
  <c r="AH62" i="5"/>
  <c r="AA62" i="5"/>
  <c r="T62" i="5"/>
  <c r="N62" i="5"/>
  <c r="AH61" i="5"/>
  <c r="AA61" i="5"/>
  <c r="T61" i="5"/>
  <c r="Z61" i="5" s="1"/>
  <c r="N61" i="5"/>
  <c r="AH60" i="5"/>
  <c r="AA60" i="5"/>
  <c r="T60" i="5"/>
  <c r="N60" i="5"/>
  <c r="AH59" i="5"/>
  <c r="AN59" i="5" s="1"/>
  <c r="AA59" i="5"/>
  <c r="AG59" i="5" s="1"/>
  <c r="T59" i="5"/>
  <c r="Z59" i="5" s="1"/>
  <c r="N59" i="5"/>
  <c r="AH58" i="5"/>
  <c r="AA58" i="5"/>
  <c r="T58" i="5"/>
  <c r="N58" i="5"/>
  <c r="AN58" i="5" s="1"/>
  <c r="AH57" i="5"/>
  <c r="AA57" i="5"/>
  <c r="T57" i="5"/>
  <c r="N57" i="5"/>
  <c r="AN56" i="5"/>
  <c r="AH56" i="5"/>
  <c r="AA56" i="5"/>
  <c r="T56" i="5"/>
  <c r="N56" i="5"/>
  <c r="AG56" i="5" s="1"/>
  <c r="AH55" i="5"/>
  <c r="AA55" i="5"/>
  <c r="T55" i="5"/>
  <c r="N55" i="5"/>
  <c r="AM54" i="5"/>
  <c r="AL54" i="5"/>
  <c r="AK54" i="5"/>
  <c r="AJ54" i="5"/>
  <c r="AH54" i="5" s="1"/>
  <c r="AN54" i="5" s="1"/>
  <c r="AI54" i="5"/>
  <c r="AF54" i="5"/>
  <c r="AE54" i="5"/>
  <c r="AD54" i="5"/>
  <c r="AC54" i="5"/>
  <c r="AB54" i="5"/>
  <c r="AA54" i="5" s="1"/>
  <c r="AG54" i="5" s="1"/>
  <c r="Y54" i="5"/>
  <c r="X54" i="5"/>
  <c r="W54" i="5"/>
  <c r="V54" i="5"/>
  <c r="T54" i="5" s="1"/>
  <c r="Z54" i="5" s="1"/>
  <c r="U54" i="5"/>
  <c r="S54" i="5"/>
  <c r="R54" i="5"/>
  <c r="Q54" i="5"/>
  <c r="P54" i="5"/>
  <c r="O54" i="5"/>
  <c r="N54" i="5"/>
  <c r="AH53" i="5"/>
  <c r="AA53" i="5"/>
  <c r="T53" i="5"/>
  <c r="N53" i="5"/>
  <c r="AN52" i="5"/>
  <c r="AH52" i="5"/>
  <c r="AA52" i="5"/>
  <c r="T52" i="5"/>
  <c r="Z52" i="5" s="1"/>
  <c r="N52" i="5"/>
  <c r="AG52" i="5" s="1"/>
  <c r="AH51" i="5"/>
  <c r="AA51" i="5"/>
  <c r="T51" i="5"/>
  <c r="Z51" i="5" s="1"/>
  <c r="N51" i="5"/>
  <c r="AH50" i="5"/>
  <c r="AA50" i="5"/>
  <c r="AG50" i="5" s="1"/>
  <c r="T50" i="5"/>
  <c r="N50" i="5"/>
  <c r="AH49" i="5"/>
  <c r="AA49" i="5"/>
  <c r="T49" i="5"/>
  <c r="N49" i="5"/>
  <c r="AM48" i="5"/>
  <c r="AL48" i="5"/>
  <c r="AK48" i="5"/>
  <c r="AJ48" i="5"/>
  <c r="AJ9" i="5" s="1"/>
  <c r="AJ8" i="5" s="1"/>
  <c r="AJ103" i="5" s="1"/>
  <c r="AI48" i="5"/>
  <c r="AI9" i="5" s="1"/>
  <c r="AI8" i="5" s="1"/>
  <c r="AI103" i="5" s="1"/>
  <c r="AH48" i="5"/>
  <c r="AN48" i="5" s="1"/>
  <c r="AA48" i="5"/>
  <c r="T48" i="5"/>
  <c r="R48" i="5"/>
  <c r="P48" i="5"/>
  <c r="N48" i="5" s="1"/>
  <c r="AH47" i="5"/>
  <c r="AA47" i="5"/>
  <c r="AG47" i="5" s="1"/>
  <c r="T47" i="5"/>
  <c r="N47" i="5"/>
  <c r="AH46" i="5"/>
  <c r="AN46" i="5" s="1"/>
  <c r="AA46" i="5"/>
  <c r="AG46" i="5" s="1"/>
  <c r="T46" i="5"/>
  <c r="Z46" i="5" s="1"/>
  <c r="N46" i="5"/>
  <c r="AH45" i="5"/>
  <c r="AA45" i="5"/>
  <c r="T45" i="5"/>
  <c r="Z45" i="5" s="1"/>
  <c r="N45" i="5"/>
  <c r="AG45" i="5" s="1"/>
  <c r="AH44" i="5"/>
  <c r="AA44" i="5"/>
  <c r="T44" i="5"/>
  <c r="N44" i="5"/>
  <c r="N43" i="5" s="1"/>
  <c r="AM43" i="5"/>
  <c r="AL43" i="5"/>
  <c r="AK43" i="5"/>
  <c r="AJ43" i="5"/>
  <c r="AI43" i="5"/>
  <c r="AF43" i="5"/>
  <c r="AE43" i="5"/>
  <c r="AD43" i="5"/>
  <c r="AC43" i="5"/>
  <c r="AB43" i="5"/>
  <c r="Y43" i="5"/>
  <c r="X43" i="5"/>
  <c r="W43" i="5"/>
  <c r="V43" i="5"/>
  <c r="U43" i="5"/>
  <c r="S43" i="5"/>
  <c r="R43" i="5"/>
  <c r="Q43" i="5"/>
  <c r="P43" i="5"/>
  <c r="O43" i="5"/>
  <c r="AH42" i="5"/>
  <c r="AA42" i="5"/>
  <c r="T42" i="5"/>
  <c r="Z42" i="5" s="1"/>
  <c r="N42" i="5"/>
  <c r="AH41" i="5"/>
  <c r="AA41" i="5"/>
  <c r="T41" i="5"/>
  <c r="N41" i="5"/>
  <c r="N40" i="5" s="1"/>
  <c r="AM40" i="5"/>
  <c r="AL40" i="5"/>
  <c r="AK40" i="5"/>
  <c r="AJ40" i="5"/>
  <c r="AI40" i="5"/>
  <c r="AF40" i="5"/>
  <c r="AE40" i="5"/>
  <c r="AD40" i="5"/>
  <c r="AC40" i="5"/>
  <c r="AB40" i="5"/>
  <c r="Y40" i="5"/>
  <c r="X40" i="5"/>
  <c r="W40" i="5"/>
  <c r="V40" i="5"/>
  <c r="U40" i="5"/>
  <c r="S40" i="5"/>
  <c r="R40" i="5"/>
  <c r="Q40" i="5"/>
  <c r="P40" i="5"/>
  <c r="O40" i="5"/>
  <c r="AH39" i="5"/>
  <c r="AA39" i="5"/>
  <c r="Z39" i="5"/>
  <c r="T39" i="5"/>
  <c r="N39" i="5"/>
  <c r="AG39" i="5" s="1"/>
  <c r="AH38" i="5"/>
  <c r="AN38" i="5" s="1"/>
  <c r="AA38" i="5"/>
  <c r="AG38" i="5" s="1"/>
  <c r="T38" i="5"/>
  <c r="Z38" i="5" s="1"/>
  <c r="N38" i="5"/>
  <c r="AH37" i="5"/>
  <c r="AN37" i="5" s="1"/>
  <c r="AA37" i="5"/>
  <c r="T37" i="5"/>
  <c r="Z37" i="5" s="1"/>
  <c r="N37" i="5"/>
  <c r="AG37" i="5" s="1"/>
  <c r="AH36" i="5"/>
  <c r="AA36" i="5"/>
  <c r="T36" i="5"/>
  <c r="N36" i="5"/>
  <c r="AH35" i="5"/>
  <c r="AH33" i="5" s="1"/>
  <c r="AA35" i="5"/>
  <c r="AG35" i="5" s="1"/>
  <c r="T35" i="5"/>
  <c r="N35" i="5"/>
  <c r="AH34" i="5"/>
  <c r="AA34" i="5"/>
  <c r="T34" i="5"/>
  <c r="Z34" i="5" s="1"/>
  <c r="N34" i="5"/>
  <c r="AM33" i="5"/>
  <c r="AL33" i="5"/>
  <c r="AK33" i="5"/>
  <c r="AJ33" i="5"/>
  <c r="AI33" i="5"/>
  <c r="AF33" i="5"/>
  <c r="AE33" i="5"/>
  <c r="AD33" i="5"/>
  <c r="AC33" i="5"/>
  <c r="AB33" i="5"/>
  <c r="Y33" i="5"/>
  <c r="X33" i="5"/>
  <c r="W33" i="5"/>
  <c r="V33" i="5"/>
  <c r="U33" i="5"/>
  <c r="S33" i="5"/>
  <c r="R33" i="5"/>
  <c r="Q33" i="5"/>
  <c r="P33" i="5"/>
  <c r="O33" i="5"/>
  <c r="AH32" i="5"/>
  <c r="AA32" i="5"/>
  <c r="T32" i="5"/>
  <c r="Z32" i="5" s="1"/>
  <c r="N32" i="5"/>
  <c r="AH31" i="5"/>
  <c r="AA31" i="5"/>
  <c r="T31" i="5"/>
  <c r="N31" i="5"/>
  <c r="AM30" i="5"/>
  <c r="AL30" i="5"/>
  <c r="AK30" i="5"/>
  <c r="AJ30" i="5"/>
  <c r="AI30" i="5"/>
  <c r="AF30" i="5"/>
  <c r="AE30" i="5"/>
  <c r="AD30" i="5"/>
  <c r="AC30" i="5"/>
  <c r="AB30" i="5"/>
  <c r="Y30" i="5"/>
  <c r="X30" i="5"/>
  <c r="W30" i="5"/>
  <c r="V30" i="5"/>
  <c r="U30" i="5"/>
  <c r="S30" i="5"/>
  <c r="R30" i="5"/>
  <c r="Q30" i="5"/>
  <c r="P30" i="5"/>
  <c r="O30" i="5"/>
  <c r="N30" i="5" s="1"/>
  <c r="AH29" i="5"/>
  <c r="AA29" i="5"/>
  <c r="T29" i="5"/>
  <c r="N29" i="5"/>
  <c r="AH28" i="5"/>
  <c r="AA28" i="5"/>
  <c r="T28" i="5"/>
  <c r="N28" i="5"/>
  <c r="AH27" i="5"/>
  <c r="AA27" i="5"/>
  <c r="T27" i="5"/>
  <c r="N27" i="5"/>
  <c r="AN27" i="5" s="1"/>
  <c r="AH26" i="5"/>
  <c r="AN26" i="5" s="1"/>
  <c r="AA26" i="5"/>
  <c r="T26" i="5"/>
  <c r="Z26" i="5" s="1"/>
  <c r="N26" i="5"/>
  <c r="AH25" i="5"/>
  <c r="AN25" i="5" s="1"/>
  <c r="AA25" i="5"/>
  <c r="T25" i="5"/>
  <c r="Z25" i="5" s="1"/>
  <c r="N25" i="5"/>
  <c r="AG25" i="5" s="1"/>
  <c r="AH24" i="5"/>
  <c r="AN24" i="5" s="1"/>
  <c r="AA24" i="5"/>
  <c r="T24" i="5"/>
  <c r="Z24" i="5" s="1"/>
  <c r="N24" i="5"/>
  <c r="AM23" i="5"/>
  <c r="AL23" i="5"/>
  <c r="AK23" i="5"/>
  <c r="AJ23" i="5"/>
  <c r="AI23" i="5"/>
  <c r="AF23" i="5"/>
  <c r="AE23" i="5"/>
  <c r="AD23" i="5"/>
  <c r="AC23" i="5"/>
  <c r="AB23" i="5"/>
  <c r="Y23" i="5"/>
  <c r="X23" i="5"/>
  <c r="W23" i="5"/>
  <c r="V23" i="5"/>
  <c r="U23" i="5"/>
  <c r="S23" i="5"/>
  <c r="R23" i="5"/>
  <c r="Q23" i="5"/>
  <c r="P23" i="5"/>
  <c r="O23" i="5"/>
  <c r="N23" i="5"/>
  <c r="AH22" i="5"/>
  <c r="AN22" i="5" s="1"/>
  <c r="AA22" i="5"/>
  <c r="AG22" i="5" s="1"/>
  <c r="T22" i="5"/>
  <c r="Z22" i="5" s="1"/>
  <c r="N22" i="5"/>
  <c r="AH21" i="5"/>
  <c r="AN21" i="5" s="1"/>
  <c r="AA21" i="5"/>
  <c r="T21" i="5"/>
  <c r="Z21" i="5" s="1"/>
  <c r="N21" i="5"/>
  <c r="AG21" i="5" s="1"/>
  <c r="AH20" i="5"/>
  <c r="AN20" i="5" s="1"/>
  <c r="AA20" i="5"/>
  <c r="AG20" i="5" s="1"/>
  <c r="T20" i="5"/>
  <c r="Z20" i="5" s="1"/>
  <c r="N20" i="5"/>
  <c r="AH19" i="5"/>
  <c r="AN19" i="5" s="1"/>
  <c r="AA19" i="5"/>
  <c r="T19" i="5"/>
  <c r="N19" i="5"/>
  <c r="AG19" i="5" s="1"/>
  <c r="AH18" i="5"/>
  <c r="AA18" i="5"/>
  <c r="T18" i="5"/>
  <c r="N18" i="5"/>
  <c r="N17" i="5" s="1"/>
  <c r="AM17" i="5"/>
  <c r="AM100" i="5" s="1"/>
  <c r="AM102" i="5" s="1"/>
  <c r="AL17" i="5"/>
  <c r="AK17" i="5"/>
  <c r="AJ17" i="5"/>
  <c r="AI17" i="5"/>
  <c r="AF17" i="5"/>
  <c r="AE17" i="5"/>
  <c r="AD17" i="5"/>
  <c r="AC17" i="5"/>
  <c r="AB17" i="5"/>
  <c r="Y17" i="5"/>
  <c r="X17" i="5"/>
  <c r="W17" i="5"/>
  <c r="V17" i="5"/>
  <c r="V100" i="5" s="1"/>
  <c r="V102" i="5" s="1"/>
  <c r="U17" i="5"/>
  <c r="S17" i="5"/>
  <c r="R17" i="5"/>
  <c r="R100" i="5" s="1"/>
  <c r="R102" i="5" s="1"/>
  <c r="Q17" i="5"/>
  <c r="Q100" i="5" s="1"/>
  <c r="Q102" i="5" s="1"/>
  <c r="P17" i="5"/>
  <c r="O17" i="5"/>
  <c r="AH16" i="5"/>
  <c r="AA16" i="5"/>
  <c r="T16" i="5"/>
  <c r="Z16" i="5" s="1"/>
  <c r="N16" i="5"/>
  <c r="AH15" i="5"/>
  <c r="AN15" i="5" s="1"/>
  <c r="AA15" i="5"/>
  <c r="T15" i="5"/>
  <c r="Z15" i="5" s="1"/>
  <c r="N15" i="5"/>
  <c r="AG15" i="5" s="1"/>
  <c r="AH14" i="5"/>
  <c r="AA14" i="5"/>
  <c r="AG14" i="5" s="1"/>
  <c r="T14" i="5"/>
  <c r="N14" i="5"/>
  <c r="AH13" i="5"/>
  <c r="AA13" i="5"/>
  <c r="T13" i="5"/>
  <c r="N13" i="5"/>
  <c r="AH12" i="5"/>
  <c r="AA12" i="5"/>
  <c r="AG12" i="5" s="1"/>
  <c r="T12" i="5"/>
  <c r="Z12" i="5" s="1"/>
  <c r="N12" i="5"/>
  <c r="AH11" i="5"/>
  <c r="AN11" i="5" s="1"/>
  <c r="AA11" i="5"/>
  <c r="T11" i="5"/>
  <c r="N11" i="5"/>
  <c r="AM10" i="5"/>
  <c r="AL10" i="5"/>
  <c r="AL8" i="5" s="1"/>
  <c r="AL103" i="5" s="1"/>
  <c r="AK10" i="5"/>
  <c r="AJ10" i="5"/>
  <c r="AI10" i="5"/>
  <c r="AF10" i="5"/>
  <c r="AE10" i="5"/>
  <c r="AD10" i="5"/>
  <c r="AC10" i="5"/>
  <c r="AB10" i="5"/>
  <c r="Y10" i="5"/>
  <c r="X10" i="5"/>
  <c r="W10" i="5"/>
  <c r="V10" i="5"/>
  <c r="U10" i="5"/>
  <c r="S10" i="5"/>
  <c r="R10" i="5"/>
  <c r="Q10" i="5"/>
  <c r="P10" i="5"/>
  <c r="O10" i="5"/>
  <c r="AM9" i="5"/>
  <c r="AM8" i="5" s="1"/>
  <c r="AM103" i="5" s="1"/>
  <c r="AL9" i="5"/>
  <c r="AK9" i="5"/>
  <c r="AF9" i="5"/>
  <c r="AE9" i="5"/>
  <c r="AA9" i="5" s="1"/>
  <c r="AD9" i="5"/>
  <c r="AD8" i="5" s="1"/>
  <c r="AD103" i="5" s="1"/>
  <c r="AC9" i="5"/>
  <c r="AB9" i="5"/>
  <c r="Y9" i="5"/>
  <c r="Y8" i="5" s="1"/>
  <c r="X9" i="5"/>
  <c r="W9" i="5"/>
  <c r="W8" i="5" s="1"/>
  <c r="W103" i="5" s="1"/>
  <c r="V9" i="5"/>
  <c r="T9" i="5" s="1"/>
  <c r="U9" i="5"/>
  <c r="S9" i="5"/>
  <c r="S8" i="5" s="1"/>
  <c r="R9" i="5"/>
  <c r="R8" i="5" s="1"/>
  <c r="R103" i="5" s="1"/>
  <c r="Q9" i="5"/>
  <c r="Q8" i="5" s="1"/>
  <c r="Q103" i="5" s="1"/>
  <c r="P9" i="5"/>
  <c r="O9" i="5"/>
  <c r="O8" i="5"/>
  <c r="O103" i="5" s="1"/>
  <c r="AH10" i="5" l="1"/>
  <c r="Z36" i="5"/>
  <c r="Z98" i="5"/>
  <c r="AG13" i="5"/>
  <c r="AG36" i="5"/>
  <c r="Z53" i="5"/>
  <c r="Z57" i="5"/>
  <c r="AG65" i="5"/>
  <c r="AG74" i="5"/>
  <c r="AG82" i="5"/>
  <c r="AG90" i="5"/>
  <c r="AG98" i="5"/>
  <c r="V8" i="5"/>
  <c r="V103" i="5" s="1"/>
  <c r="U8" i="5"/>
  <c r="T10" i="5"/>
  <c r="AN13" i="5"/>
  <c r="AG16" i="5"/>
  <c r="AH30" i="5"/>
  <c r="AN30" i="5" s="1"/>
  <c r="AN36" i="5"/>
  <c r="AN44" i="5"/>
  <c r="AG53" i="5"/>
  <c r="AG57" i="5"/>
  <c r="Z63" i="5"/>
  <c r="AN65" i="5"/>
  <c r="Z72" i="5"/>
  <c r="AN74" i="5"/>
  <c r="Z80" i="5"/>
  <c r="AN82" i="5"/>
  <c r="Z88" i="5"/>
  <c r="AN90" i="5"/>
  <c r="Z96" i="5"/>
  <c r="AN98" i="5"/>
  <c r="Z74" i="5"/>
  <c r="AK8" i="5"/>
  <c r="AK103" i="5" s="1"/>
  <c r="Z11" i="5"/>
  <c r="AN16" i="5"/>
  <c r="AN53" i="5"/>
  <c r="Z55" i="5"/>
  <c r="AN57" i="5"/>
  <c r="AG63" i="5"/>
  <c r="AG72" i="5"/>
  <c r="AG80" i="5"/>
  <c r="AG88" i="5"/>
  <c r="AG96" i="5"/>
  <c r="Z44" i="5"/>
  <c r="Z65" i="5"/>
  <c r="Z90" i="5"/>
  <c r="AE8" i="5"/>
  <c r="AE103" i="5" s="1"/>
  <c r="AA10" i="5"/>
  <c r="AG11" i="5"/>
  <c r="Z28" i="5"/>
  <c r="T40" i="5"/>
  <c r="Z40" i="5" s="1"/>
  <c r="AG51" i="5"/>
  <c r="AG55" i="5"/>
  <c r="AN63" i="5"/>
  <c r="AN72" i="5"/>
  <c r="AN80" i="5"/>
  <c r="AN88" i="5"/>
  <c r="AN96" i="5"/>
  <c r="O100" i="5"/>
  <c r="O102" i="5" s="1"/>
  <c r="T23" i="5"/>
  <c r="AG28" i="5"/>
  <c r="AN34" i="5"/>
  <c r="Z41" i="5"/>
  <c r="AH43" i="5"/>
  <c r="AN43" i="5" s="1"/>
  <c r="AN51" i="5"/>
  <c r="AN55" i="5"/>
  <c r="Y103" i="5"/>
  <c r="AE100" i="5"/>
  <c r="AE102" i="5" s="1"/>
  <c r="AN28" i="5"/>
  <c r="AN39" i="5"/>
  <c r="Z49" i="5"/>
  <c r="Z70" i="5"/>
  <c r="Z78" i="5"/>
  <c r="Z86" i="5"/>
  <c r="Z94" i="5"/>
  <c r="N10" i="5"/>
  <c r="AN29" i="5"/>
  <c r="Z31" i="5"/>
  <c r="AG49" i="5"/>
  <c r="AG70" i="5"/>
  <c r="AG78" i="5"/>
  <c r="AG86" i="5"/>
  <c r="AG94" i="5"/>
  <c r="Z82" i="5"/>
  <c r="AI100" i="5"/>
  <c r="AI102" i="5" s="1"/>
  <c r="AN41" i="5"/>
  <c r="AN45" i="5"/>
  <c r="Z48" i="5"/>
  <c r="AN49" i="5"/>
  <c r="Z56" i="5"/>
  <c r="AN61" i="5"/>
  <c r="AN70" i="5"/>
  <c r="AN78" i="5"/>
  <c r="AN86" i="5"/>
  <c r="AN94" i="5"/>
  <c r="Z23" i="5"/>
  <c r="Z13" i="5"/>
  <c r="N9" i="5"/>
  <c r="AG26" i="5"/>
  <c r="T33" i="5"/>
  <c r="AG48" i="5"/>
  <c r="AN62" i="5"/>
  <c r="AN71" i="5"/>
  <c r="AN79" i="5"/>
  <c r="AN87" i="5"/>
  <c r="N101" i="5"/>
  <c r="AH8" i="5"/>
  <c r="AG42" i="5"/>
  <c r="AA40" i="5"/>
  <c r="AG40" i="5" s="1"/>
  <c r="T43" i="5"/>
  <c r="Z43" i="5" s="1"/>
  <c r="AB8" i="5"/>
  <c r="AF8" i="5"/>
  <c r="AF103" i="5" s="1"/>
  <c r="P8" i="5"/>
  <c r="Z9" i="5"/>
  <c r="AG9" i="5"/>
  <c r="X8" i="5"/>
  <c r="X103" i="5" s="1"/>
  <c r="AC8" i="5"/>
  <c r="AC103" i="5" s="1"/>
  <c r="AH9" i="5"/>
  <c r="AN9" i="5" s="1"/>
  <c r="AN12" i="5"/>
  <c r="U103" i="5"/>
  <c r="T17" i="5"/>
  <c r="Z17" i="5" s="1"/>
  <c r="Z19" i="5"/>
  <c r="AA17" i="5"/>
  <c r="AG17" i="5" s="1"/>
  <c r="AG18" i="5"/>
  <c r="AA23" i="5"/>
  <c r="AG23" i="5" s="1"/>
  <c r="AG24" i="5"/>
  <c r="N33" i="5"/>
  <c r="Z33" i="5" s="1"/>
  <c r="AN35" i="5"/>
  <c r="Z35" i="5"/>
  <c r="W100" i="5"/>
  <c r="W102" i="5" s="1"/>
  <c r="AB100" i="5"/>
  <c r="AB102" i="5" s="1"/>
  <c r="AF100" i="5"/>
  <c r="AF102" i="5" s="1"/>
  <c r="AJ100" i="5"/>
  <c r="AJ102" i="5" s="1"/>
  <c r="AG27" i="5"/>
  <c r="AN31" i="5"/>
  <c r="AN42" i="5"/>
  <c r="AH40" i="5"/>
  <c r="AN40" i="5" s="1"/>
  <c r="AG44" i="5"/>
  <c r="AG43" i="5" s="1"/>
  <c r="AA43" i="5"/>
  <c r="AN47" i="5"/>
  <c r="Z47" i="5"/>
  <c r="AN50" i="5"/>
  <c r="Z50" i="5"/>
  <c r="AN14" i="5"/>
  <c r="P100" i="5"/>
  <c r="P102" i="5" s="1"/>
  <c r="X100" i="5"/>
  <c r="X102" i="5" s="1"/>
  <c r="AC100" i="5"/>
  <c r="AC102" i="5" s="1"/>
  <c r="AK100" i="5"/>
  <c r="AK102" i="5" s="1"/>
  <c r="AN18" i="5"/>
  <c r="T30" i="5"/>
  <c r="T100" i="5" s="1"/>
  <c r="AN32" i="5"/>
  <c r="AA33" i="5"/>
  <c r="AG33" i="5" s="1"/>
  <c r="AG34" i="5"/>
  <c r="Z14" i="5"/>
  <c r="U100" i="5"/>
  <c r="U102" i="5" s="1"/>
  <c r="Y100" i="5"/>
  <c r="Y102" i="5" s="1"/>
  <c r="AD100" i="5"/>
  <c r="AD102" i="5" s="1"/>
  <c r="AH17" i="5"/>
  <c r="AN17" i="5" s="1"/>
  <c r="AL100" i="5"/>
  <c r="AL102" i="5" s="1"/>
  <c r="Z18" i="5"/>
  <c r="AH23" i="5"/>
  <c r="AN23" i="5" s="1"/>
  <c r="Z27" i="5"/>
  <c r="AA30" i="5"/>
  <c r="AG41" i="5"/>
  <c r="AG58" i="5"/>
  <c r="AG62" i="5"/>
  <c r="AG66" i="5"/>
  <c r="AG71" i="5"/>
  <c r="AG75" i="5"/>
  <c r="AG79" i="5"/>
  <c r="AG83" i="5"/>
  <c r="AG87" i="5"/>
  <c r="AG91" i="5"/>
  <c r="AG95" i="5"/>
  <c r="T101" i="5"/>
  <c r="AH101" i="5"/>
  <c r="Z58" i="5"/>
  <c r="Z62" i="5"/>
  <c r="Z66" i="5"/>
  <c r="Z71" i="5"/>
  <c r="Z75" i="5"/>
  <c r="Z79" i="5"/>
  <c r="Z83" i="5"/>
  <c r="Z87" i="5"/>
  <c r="Z91" i="5"/>
  <c r="Z95" i="5"/>
  <c r="AN95" i="5"/>
  <c r="AA101" i="5"/>
  <c r="T102" i="5" l="1"/>
  <c r="Z10" i="5"/>
  <c r="AN33" i="5"/>
  <c r="AG10" i="5"/>
  <c r="AN10" i="5"/>
  <c r="AH100" i="5"/>
  <c r="AH102" i="5" s="1"/>
  <c r="AA100" i="5"/>
  <c r="AA102" i="5" s="1"/>
  <c r="T8" i="5"/>
  <c r="N100" i="5"/>
  <c r="N102" i="5" s="1"/>
  <c r="P103" i="5"/>
  <c r="N8" i="5"/>
  <c r="N103" i="5" s="1"/>
  <c r="AB103" i="5"/>
  <c r="AA8" i="5"/>
  <c r="AH103" i="5"/>
  <c r="AN8" i="5" l="1"/>
  <c r="AA103" i="5"/>
  <c r="AG8" i="5"/>
  <c r="T103" i="5"/>
  <c r="Z8" i="5"/>
  <c r="Z37" i="4"/>
  <c r="AG36" i="4" l="1"/>
  <c r="Z36" i="4"/>
  <c r="S36" i="4"/>
  <c r="O34" i="4"/>
  <c r="AG64" i="4" l="1"/>
  <c r="R26" i="4" l="1"/>
  <c r="S43" i="4" l="1"/>
  <c r="M77" i="4" l="1"/>
  <c r="AG67" i="4"/>
  <c r="AG50" i="4"/>
  <c r="Z50" i="4"/>
  <c r="M27" i="4"/>
  <c r="N26" i="4"/>
  <c r="O26" i="4"/>
  <c r="O87" i="4" s="1"/>
  <c r="P26" i="4"/>
  <c r="Q26" i="4"/>
  <c r="T26" i="4"/>
  <c r="U26" i="4"/>
  <c r="V26" i="4"/>
  <c r="W26" i="4"/>
  <c r="X26" i="4"/>
  <c r="AA26" i="4"/>
  <c r="AB26" i="4"/>
  <c r="AC26" i="4"/>
  <c r="AD26" i="4"/>
  <c r="AE26" i="4"/>
  <c r="AH26" i="4"/>
  <c r="AI26" i="4"/>
  <c r="AJ26" i="4"/>
  <c r="AK26" i="4"/>
  <c r="AL26" i="4"/>
  <c r="AG51" i="4"/>
  <c r="AG30" i="4"/>
  <c r="Z30" i="4"/>
  <c r="S30" i="4"/>
  <c r="AG69" i="4"/>
  <c r="Z69" i="4"/>
  <c r="M44" i="4"/>
  <c r="M36" i="4"/>
  <c r="AF36" i="4" s="1"/>
  <c r="AG28" i="4"/>
  <c r="Z28" i="4"/>
  <c r="S28" i="4"/>
  <c r="S50" i="4"/>
  <c r="M50" i="4"/>
  <c r="M16" i="4"/>
  <c r="AG15" i="4"/>
  <c r="Z15" i="4"/>
  <c r="S15" i="4"/>
  <c r="M15" i="4"/>
  <c r="AG14" i="4"/>
  <c r="Z14" i="4"/>
  <c r="S14" i="4"/>
  <c r="M14" i="4"/>
  <c r="AG76" i="4"/>
  <c r="AG46" i="4"/>
  <c r="Z46" i="4"/>
  <c r="S46" i="4"/>
  <c r="M46" i="4"/>
  <c r="AG79" i="4"/>
  <c r="Z76" i="4"/>
  <c r="S76" i="4"/>
  <c r="M63" i="4"/>
  <c r="Z13" i="4"/>
  <c r="Z79" i="4"/>
  <c r="AG45" i="4"/>
  <c r="Z45" i="4"/>
  <c r="S45" i="4"/>
  <c r="S56" i="4"/>
  <c r="T7" i="4"/>
  <c r="AA7" i="4"/>
  <c r="AH7" i="4"/>
  <c r="S69" i="4"/>
  <c r="M69" i="4"/>
  <c r="Z67" i="4"/>
  <c r="S67" i="4"/>
  <c r="M67" i="4"/>
  <c r="Z85" i="4"/>
  <c r="M85" i="4"/>
  <c r="M83" i="4"/>
  <c r="S82" i="4"/>
  <c r="M76" i="4"/>
  <c r="Z20" i="4"/>
  <c r="S19" i="4"/>
  <c r="Q17" i="4"/>
  <c r="S13" i="4"/>
  <c r="S23" i="4"/>
  <c r="Z21" i="4"/>
  <c r="S21" i="4"/>
  <c r="AG20" i="4"/>
  <c r="S20" i="4"/>
  <c r="AG19" i="4"/>
  <c r="Z19" i="4"/>
  <c r="AG18" i="4"/>
  <c r="Z18" i="4"/>
  <c r="S18" i="4"/>
  <c r="U17" i="4"/>
  <c r="P17" i="4"/>
  <c r="S11" i="4"/>
  <c r="M11" i="4"/>
  <c r="M62" i="4"/>
  <c r="AG43" i="4"/>
  <c r="Z43" i="4"/>
  <c r="M43" i="4"/>
  <c r="Y43" i="4" s="1"/>
  <c r="N34" i="4"/>
  <c r="P34" i="4"/>
  <c r="Q34" i="4"/>
  <c r="R34" i="4"/>
  <c r="T34" i="4"/>
  <c r="U34" i="4"/>
  <c r="V34" i="4"/>
  <c r="W34" i="4"/>
  <c r="X34" i="4"/>
  <c r="AA34" i="4"/>
  <c r="AB34" i="4"/>
  <c r="AC34" i="4"/>
  <c r="AD34" i="4"/>
  <c r="AE34" i="4"/>
  <c r="AH34" i="4"/>
  <c r="AI34" i="4"/>
  <c r="AJ34" i="4"/>
  <c r="AK34" i="4"/>
  <c r="AL34" i="4"/>
  <c r="Z25" i="4"/>
  <c r="R17" i="4"/>
  <c r="Z39" i="4"/>
  <c r="S39" i="4"/>
  <c r="Z64" i="4"/>
  <c r="AM64" i="4"/>
  <c r="AG52" i="4"/>
  <c r="Z52" i="4"/>
  <c r="S52" i="4"/>
  <c r="M20" i="4"/>
  <c r="AH17" i="4"/>
  <c r="AI17" i="4"/>
  <c r="AJ17" i="4"/>
  <c r="AJ87" i="4" s="1"/>
  <c r="AK17" i="4"/>
  <c r="AL17" i="4"/>
  <c r="AA17" i="4"/>
  <c r="AA87" i="4" s="1"/>
  <c r="AB17" i="4"/>
  <c r="AB87" i="4" s="1"/>
  <c r="AC17" i="4"/>
  <c r="AD17" i="4"/>
  <c r="AD87" i="4" s="1"/>
  <c r="AE17" i="4"/>
  <c r="AE87" i="4" s="1"/>
  <c r="T17" i="4"/>
  <c r="T87" i="4" s="1"/>
  <c r="V17" i="4"/>
  <c r="W17" i="4"/>
  <c r="X17" i="4"/>
  <c r="X87" i="4" s="1"/>
  <c r="N17" i="4"/>
  <c r="N87" i="4" s="1"/>
  <c r="N89" i="4" s="1"/>
  <c r="M19" i="4"/>
  <c r="AG13" i="4"/>
  <c r="AG16" i="4"/>
  <c r="AG21" i="4"/>
  <c r="AG23" i="4"/>
  <c r="AG25" i="4"/>
  <c r="AG27" i="4"/>
  <c r="AG29" i="4"/>
  <c r="AG35" i="4"/>
  <c r="AG42" i="4"/>
  <c r="AG44" i="4"/>
  <c r="AG54" i="4"/>
  <c r="AG56" i="4"/>
  <c r="AG58" i="4"/>
  <c r="AG59" i="4"/>
  <c r="AG60" i="4"/>
  <c r="AG62" i="4"/>
  <c r="AG63" i="4"/>
  <c r="AG66" i="4"/>
  <c r="AG72" i="4"/>
  <c r="AG74" i="4"/>
  <c r="AG75" i="4"/>
  <c r="AG77" i="4"/>
  <c r="AG78" i="4"/>
  <c r="AG80" i="4"/>
  <c r="AG81" i="4"/>
  <c r="AG82" i="4"/>
  <c r="AG83" i="4"/>
  <c r="AG84" i="4"/>
  <c r="AG85" i="4"/>
  <c r="Z16" i="4"/>
  <c r="Z23" i="4"/>
  <c r="Z27" i="4"/>
  <c r="Z29" i="4"/>
  <c r="Z35" i="4"/>
  <c r="Z42" i="4"/>
  <c r="Z44" i="4"/>
  <c r="Z51" i="4"/>
  <c r="Z54" i="4"/>
  <c r="Z56" i="4"/>
  <c r="Z58" i="4"/>
  <c r="Z59" i="4"/>
  <c r="Z60" i="4"/>
  <c r="Z62" i="4"/>
  <c r="Z63" i="4"/>
  <c r="Z66" i="4"/>
  <c r="Z74" i="4"/>
  <c r="Z75" i="4"/>
  <c r="Z77" i="4"/>
  <c r="Z78" i="4"/>
  <c r="Z80" i="4"/>
  <c r="Z81" i="4"/>
  <c r="Z82" i="4"/>
  <c r="Z83" i="4"/>
  <c r="Z84" i="4"/>
  <c r="S16" i="4"/>
  <c r="S25" i="4"/>
  <c r="S27" i="4"/>
  <c r="S29" i="4"/>
  <c r="S34" i="4"/>
  <c r="S42" i="4"/>
  <c r="S44" i="4"/>
  <c r="S51" i="4"/>
  <c r="S54" i="4"/>
  <c r="S58" i="4"/>
  <c r="S59" i="4"/>
  <c r="S60" i="4"/>
  <c r="S62" i="4"/>
  <c r="S63" i="4"/>
  <c r="S64" i="4"/>
  <c r="S66" i="4"/>
  <c r="S72" i="4"/>
  <c r="S74" i="4"/>
  <c r="S75" i="4"/>
  <c r="S77" i="4"/>
  <c r="S78" i="4"/>
  <c r="S79" i="4"/>
  <c r="S80" i="4"/>
  <c r="S81" i="4"/>
  <c r="S83" i="4"/>
  <c r="S84" i="4"/>
  <c r="S85" i="4"/>
  <c r="M21" i="4"/>
  <c r="M25" i="4"/>
  <c r="M29" i="4"/>
  <c r="M42" i="4"/>
  <c r="M51" i="4"/>
  <c r="M56" i="4"/>
  <c r="M58" i="4"/>
  <c r="M59" i="4"/>
  <c r="M60" i="4"/>
  <c r="M66" i="4"/>
  <c r="M72" i="4"/>
  <c r="M74" i="4"/>
  <c r="M75" i="4"/>
  <c r="M78" i="4"/>
  <c r="M79" i="4"/>
  <c r="M80" i="4"/>
  <c r="M81" i="4"/>
  <c r="M82" i="4"/>
  <c r="M84" i="4"/>
  <c r="M13" i="4"/>
  <c r="AK87" i="4" l="1"/>
  <c r="AI87" i="4"/>
  <c r="W87" i="4"/>
  <c r="AL87" i="4"/>
  <c r="AH87" i="4"/>
  <c r="P87" i="4"/>
  <c r="V87" i="4"/>
  <c r="AC87" i="4"/>
  <c r="R87" i="4"/>
  <c r="U87" i="4"/>
  <c r="Q87" i="4"/>
  <c r="AJ7" i="4"/>
  <c r="P7" i="4"/>
  <c r="M33" i="4"/>
  <c r="AE7" i="4"/>
  <c r="R7" i="4"/>
  <c r="X7" i="4"/>
  <c r="AD7" i="4"/>
  <c r="AC7" i="4"/>
  <c r="W7" i="4"/>
  <c r="Q7" i="4"/>
  <c r="V7" i="4"/>
  <c r="AL7" i="4"/>
  <c r="AK7" i="4"/>
  <c r="AG33" i="4"/>
  <c r="AG9" i="4"/>
  <c r="Z33" i="4"/>
  <c r="S33" i="4"/>
  <c r="S9" i="4"/>
  <c r="Y44" i="4"/>
  <c r="Y16" i="4"/>
  <c r="S8" i="4"/>
  <c r="S22" i="4"/>
  <c r="AG22" i="4"/>
  <c r="AM28" i="4"/>
  <c r="AG39" i="4"/>
  <c r="Y56" i="4"/>
  <c r="Y83" i="4"/>
  <c r="AF39" i="4"/>
  <c r="AF44" i="4"/>
  <c r="AF75" i="4"/>
  <c r="AF19" i="4"/>
  <c r="Z26" i="4"/>
  <c r="AF51" i="4"/>
  <c r="Y21" i="4"/>
  <c r="Y53" i="4"/>
  <c r="AM44" i="4"/>
  <c r="AM63" i="4"/>
  <c r="AM16" i="4"/>
  <c r="AM19" i="4"/>
  <c r="AM36" i="4"/>
  <c r="AM25" i="4"/>
  <c r="Y28" i="4"/>
  <c r="AM83" i="4"/>
  <c r="Y24" i="4"/>
  <c r="Y52" i="4"/>
  <c r="AM15" i="4"/>
  <c r="Y62" i="4"/>
  <c r="AF77" i="4"/>
  <c r="AF62" i="4"/>
  <c r="S17" i="4"/>
  <c r="AM54" i="4"/>
  <c r="AM66" i="4"/>
  <c r="AM56" i="4"/>
  <c r="AM74" i="4"/>
  <c r="AM79" i="4"/>
  <c r="AF28" i="4"/>
  <c r="AM77" i="4"/>
  <c r="AM58" i="4"/>
  <c r="AM53" i="4"/>
  <c r="AF52" i="4"/>
  <c r="Y45" i="4"/>
  <c r="Y23" i="4"/>
  <c r="AM13" i="4"/>
  <c r="AM84" i="4"/>
  <c r="AF79" i="4"/>
  <c r="Y77" i="4"/>
  <c r="Z34" i="4"/>
  <c r="AF23" i="4"/>
  <c r="AG26" i="4"/>
  <c r="AF14" i="4"/>
  <c r="AF15" i="4"/>
  <c r="AM23" i="4"/>
  <c r="AF27" i="4"/>
  <c r="AM72" i="4"/>
  <c r="AM76" i="4"/>
  <c r="Y11" i="4"/>
  <c r="Z17" i="4"/>
  <c r="AM24" i="4"/>
  <c r="Y66" i="4"/>
  <c r="AM60" i="4"/>
  <c r="Y30" i="4"/>
  <c r="Y15" i="4"/>
  <c r="Y36" i="4"/>
  <c r="Y63" i="4"/>
  <c r="Y27" i="4"/>
  <c r="AF83" i="4"/>
  <c r="AF63" i="4"/>
  <c r="AF53" i="4"/>
  <c r="AF16" i="4"/>
  <c r="AM62" i="4"/>
  <c r="AG34" i="4"/>
  <c r="AF24" i="4"/>
  <c r="Y75" i="4"/>
  <c r="AM59" i="4"/>
  <c r="AM21" i="4"/>
  <c r="AM81" i="4"/>
  <c r="AM14" i="4"/>
  <c r="AF35" i="4"/>
  <c r="AM35" i="4"/>
  <c r="S37" i="4"/>
  <c r="AF67" i="4"/>
  <c r="Y46" i="4"/>
  <c r="AF21" i="4"/>
  <c r="AF58" i="4"/>
  <c r="AM11" i="4"/>
  <c r="Y81" i="4"/>
  <c r="M26" i="4"/>
  <c r="Y76" i="4"/>
  <c r="AM46" i="4"/>
  <c r="Y50" i="4"/>
  <c r="Y59" i="4"/>
  <c r="AF78" i="4"/>
  <c r="AF74" i="4"/>
  <c r="AF59" i="4"/>
  <c r="AF29" i="4"/>
  <c r="AM78" i="4"/>
  <c r="Y19" i="4"/>
  <c r="Y14" i="4"/>
  <c r="Y58" i="4"/>
  <c r="AF82" i="4"/>
  <c r="AM82" i="4"/>
  <c r="AM52" i="4"/>
  <c r="AF69" i="4"/>
  <c r="M37" i="4"/>
  <c r="AM50" i="4"/>
  <c r="Y78" i="4"/>
  <c r="Y29" i="4"/>
  <c r="AF81" i="4"/>
  <c r="AF72" i="4"/>
  <c r="AF76" i="4"/>
  <c r="AM69" i="4"/>
  <c r="Y82" i="4"/>
  <c r="Y74" i="4"/>
  <c r="Y60" i="4"/>
  <c r="AF60" i="4"/>
  <c r="AF56" i="4"/>
  <c r="AM29" i="4"/>
  <c r="AG17" i="4"/>
  <c r="AF46" i="4"/>
  <c r="AM30" i="4"/>
  <c r="AG37" i="4"/>
  <c r="AM67" i="4"/>
  <c r="AF84" i="4"/>
  <c r="Y25" i="4"/>
  <c r="Y85" i="4"/>
  <c r="Y80" i="4"/>
  <c r="Y79" i="4"/>
  <c r="Y69" i="4"/>
  <c r="AF66" i="4"/>
  <c r="Y72" i="4"/>
  <c r="Y67" i="4"/>
  <c r="Y64" i="4"/>
  <c r="AF64" i="4"/>
  <c r="AF45" i="4"/>
  <c r="AM45" i="4"/>
  <c r="AM43" i="4"/>
  <c r="AF43" i="4"/>
  <c r="AF42" i="4"/>
  <c r="AM42" i="4"/>
  <c r="Y42" i="4"/>
  <c r="M34" i="4"/>
  <c r="Y34" i="4" s="1"/>
  <c r="AF11" i="4"/>
  <c r="AF85" i="4"/>
  <c r="AM85" i="4"/>
  <c r="Y35" i="4"/>
  <c r="AM27" i="4"/>
  <c r="AF20" i="4"/>
  <c r="AM20" i="4"/>
  <c r="AF80" i="4"/>
  <c r="AM80" i="4"/>
  <c r="Y54" i="4"/>
  <c r="AF25" i="4"/>
  <c r="S26" i="4"/>
  <c r="Y20" i="4"/>
  <c r="M17" i="4"/>
  <c r="Y18" i="4"/>
  <c r="AM18" i="4"/>
  <c r="Y13" i="4"/>
  <c r="AF13" i="4"/>
  <c r="AF54" i="4"/>
  <c r="AF18" i="4"/>
  <c r="AM75" i="4"/>
  <c r="Y51" i="4"/>
  <c r="AM51" i="4"/>
  <c r="Y84" i="4"/>
  <c r="AF30" i="4"/>
  <c r="M7" i="4" l="1"/>
  <c r="N90" i="4"/>
  <c r="AC89" i="4"/>
  <c r="AA89" i="4"/>
  <c r="P89" i="4"/>
  <c r="P90" i="4"/>
  <c r="U89" i="4"/>
  <c r="AH89" i="4"/>
  <c r="AE89" i="4"/>
  <c r="AE90" i="4"/>
  <c r="AD89" i="4"/>
  <c r="AD90" i="4"/>
  <c r="T89" i="4"/>
  <c r="Q89" i="4"/>
  <c r="O89" i="4"/>
  <c r="O90" i="4"/>
  <c r="AL89" i="4"/>
  <c r="AL90" i="4"/>
  <c r="X89" i="4"/>
  <c r="V89" i="4"/>
  <c r="AB89" i="4"/>
  <c r="AB90" i="4"/>
  <c r="AK89" i="4"/>
  <c r="AK90" i="4"/>
  <c r="R89" i="4"/>
  <c r="W89" i="4"/>
  <c r="AI89" i="4"/>
  <c r="AI90" i="4"/>
  <c r="AJ89" i="4"/>
  <c r="AJ90" i="4"/>
  <c r="Z7" i="4"/>
  <c r="M9" i="4"/>
  <c r="Y9" i="4" s="1"/>
  <c r="AF33" i="4"/>
  <c r="AG8" i="4"/>
  <c r="Z8" i="4"/>
  <c r="Y10" i="4"/>
  <c r="Y39" i="4"/>
  <c r="AM39" i="4"/>
  <c r="AF26" i="4"/>
  <c r="AF22" i="4"/>
  <c r="AM37" i="4"/>
  <c r="M8" i="4"/>
  <c r="Y8" i="4" s="1"/>
  <c r="AF37" i="4"/>
  <c r="R90" i="4"/>
  <c r="Y33" i="4"/>
  <c r="Q90" i="4"/>
  <c r="AM33" i="4"/>
  <c r="Y26" i="4"/>
  <c r="Y37" i="4"/>
  <c r="AM26" i="4"/>
  <c r="AH90" i="4"/>
  <c r="AC90" i="4"/>
  <c r="AF34" i="4"/>
  <c r="AM34" i="4"/>
  <c r="AM22" i="4"/>
  <c r="Y17" i="4"/>
  <c r="AM17" i="4"/>
  <c r="AF17" i="4"/>
  <c r="AA90" i="4" l="1"/>
  <c r="AF9" i="4"/>
  <c r="AM9" i="4"/>
  <c r="AG7" i="4"/>
  <c r="AM8" i="4"/>
  <c r="AM7" i="4" l="1"/>
  <c r="AF7" i="4"/>
  <c r="V90" i="4" l="1"/>
  <c r="X90" i="4"/>
  <c r="AF8" i="4"/>
  <c r="U90" i="4"/>
  <c r="W90" i="4"/>
  <c r="T90" i="4"/>
  <c r="S7" i="4" l="1"/>
  <c r="Y7" i="4" l="1"/>
</calcChain>
</file>

<file path=xl/comments1.xml><?xml version="1.0" encoding="utf-8"?>
<comments xmlns="http://schemas.openxmlformats.org/spreadsheetml/2006/main">
  <authors>
    <author>Мельникова Мария Александровна</author>
  </authors>
  <commentList>
    <comment ref="AO29" authorId="0">
      <text>
        <r>
          <rPr>
            <b/>
            <sz val="9"/>
            <color indexed="81"/>
            <rFont val="Tahoma"/>
            <family val="2"/>
            <charset val="204"/>
          </rPr>
          <t>В отчете по непоср.результ. - 2 квартиры</t>
        </r>
      </text>
    </comment>
  </commentList>
</comments>
</file>

<file path=xl/sharedStrings.xml><?xml version="1.0" encoding="utf-8"?>
<sst xmlns="http://schemas.openxmlformats.org/spreadsheetml/2006/main" count="1248" uniqueCount="720">
  <si>
    <t>Администрация города Благовещенска в лице управления архитектуры и градостроительства, МУ "ГУКС"</t>
  </si>
  <si>
    <t>Администрация города Благовещенска в лице управления архитектуры и градостроительства</t>
  </si>
  <si>
    <t>Расселение и ликвидация аварийного жилищного фонда на территории города Благовещенска</t>
  </si>
  <si>
    <t>СКК</t>
  </si>
  <si>
    <r>
      <t>Освоение средств ОБ составляет 0 %.</t>
    </r>
    <r>
      <rPr>
        <b/>
        <sz val="12"/>
        <color indexed="17"/>
        <rFont val="Times New Roman"/>
        <family val="1"/>
        <charset val="204"/>
      </rPr>
      <t xml:space="preserve"> </t>
    </r>
    <r>
      <rPr>
        <sz val="12"/>
        <color indexed="17"/>
        <rFont val="Times New Roman"/>
        <family val="1"/>
        <charset val="204"/>
      </rPr>
      <t xml:space="preserve"> </t>
    </r>
    <r>
      <rPr>
        <sz val="12"/>
        <rFont val="Times New Roman"/>
        <family val="1"/>
        <charset val="204"/>
      </rPr>
      <t>Заключены соглашения между администрацией города и МинЖКХ АО о предоставлении субсидии из обл. бюджета бюджету МО на создание объектов инфраструктуры, необходимых для реализации новых инвестиционных проектов в сферах транспорта общего пользования, жилищного строительства, строительства аэропортовой инфраструктуры.</t>
    </r>
  </si>
  <si>
    <r>
      <rPr>
        <b/>
        <u/>
        <sz val="12"/>
        <color indexed="8"/>
        <rFont val="Times New Roman"/>
        <family val="1"/>
        <charset val="204"/>
      </rPr>
      <t xml:space="preserve">Региональный проект </t>
    </r>
    <r>
      <rPr>
        <sz val="12"/>
        <color indexed="8"/>
        <rFont val="Times New Roman"/>
        <family val="1"/>
        <charset val="204"/>
      </rPr>
      <t>Амурской области  «Региональная и местная дорожная сеть» (краткое наименование: «Дорожная сеть»)</t>
    </r>
  </si>
  <si>
    <r>
      <rPr>
        <b/>
        <u/>
        <sz val="12"/>
        <rFont val="Times New Roman"/>
        <family val="1"/>
        <charset val="204"/>
      </rPr>
      <t>Подпрограмма</t>
    </r>
    <r>
      <rPr>
        <sz val="12"/>
        <rFont val="Times New Roman"/>
        <family val="1"/>
        <charset val="204"/>
      </rPr>
      <t xml:space="preserve"> «Создание условий для обеспечения доступным и комфортным жильем граждан Российской Федерации» /
</t>
    </r>
    <r>
      <rPr>
        <sz val="12"/>
        <color indexed="10"/>
        <rFont val="Times New Roman"/>
        <family val="1"/>
        <charset val="204"/>
      </rPr>
      <t xml:space="preserve">Федеральный проект </t>
    </r>
    <r>
      <rPr>
        <sz val="12"/>
        <rFont val="Times New Roman"/>
        <family val="1"/>
        <charset val="204"/>
      </rPr>
      <t xml:space="preserve">"Содействие субъектам Российской Федерации в реализации полномочий по оказанию государственной поддержки гражданам в обеспечении жильем и оплате жилищно-коммунальных услуг"
</t>
    </r>
  </si>
  <si>
    <t xml:space="preserve">капитальные вложения </t>
  </si>
  <si>
    <r>
      <rPr>
        <b/>
        <u/>
        <sz val="12"/>
        <color indexed="8"/>
        <rFont val="Times New Roman"/>
        <family val="1"/>
        <charset val="204"/>
      </rPr>
      <t xml:space="preserve">Подпрограмма </t>
    </r>
    <r>
      <rPr>
        <sz val="12"/>
        <color indexed="8"/>
        <rFont val="Times New Roman"/>
        <family val="1"/>
        <charset val="204"/>
      </rPr>
      <t>"Обеспечение доступности коммунальных услуг, повышение качества и надежности жилищно-коммунального обслуживания населения"</t>
    </r>
  </si>
  <si>
    <r>
      <rPr>
        <b/>
        <u/>
        <sz val="12"/>
        <color indexed="8"/>
        <rFont val="Times New Roman"/>
        <family val="1"/>
        <charset val="204"/>
      </rPr>
      <t>Подпрограмма</t>
    </r>
    <r>
      <rPr>
        <sz val="12"/>
        <color indexed="8"/>
        <rFont val="Times New Roman"/>
        <family val="1"/>
        <charset val="204"/>
      </rPr>
      <t xml:space="preserve"> "Развитие сети автомобильных дорог общего пользования Амурской области"
</t>
    </r>
  </si>
  <si>
    <t>Развитие пассажирского транспорта в городе Благовещенске</t>
  </si>
  <si>
    <r>
      <rPr>
        <b/>
        <u/>
        <sz val="12"/>
        <rFont val="Times New Roman"/>
        <family val="1"/>
        <charset val="204"/>
      </rPr>
      <t>Муниципальная программа</t>
    </r>
    <r>
      <rPr>
        <sz val="12"/>
        <rFont val="Times New Roman"/>
        <family val="1"/>
        <charset val="204"/>
      </rPr>
      <t xml:space="preserve"> "Развитие транспортной системы города Благовещенска"</t>
    </r>
  </si>
  <si>
    <r>
      <t xml:space="preserve">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t>
    </r>
    <r>
      <rPr>
        <i/>
        <sz val="12"/>
        <color indexed="8"/>
        <rFont val="Times New Roman"/>
        <family val="1"/>
        <charset val="204"/>
      </rPr>
      <t>в том числе:</t>
    </r>
  </si>
  <si>
    <r>
      <rPr>
        <b/>
        <u/>
        <sz val="12"/>
        <color indexed="8"/>
        <rFont val="Times New Roman"/>
        <family val="1"/>
        <charset val="204"/>
      </rPr>
      <t>Направление (подпрограмма)</t>
    </r>
    <r>
      <rPr>
        <sz val="12"/>
        <color indexed="8"/>
        <rFont val="Times New Roman"/>
        <family val="1"/>
        <charset val="204"/>
      </rPr>
      <t xml:space="preserve"> «Создание условий для обеспечения доступным и комфортным жильем граждан Российской Федерации»</t>
    </r>
    <r>
      <rPr>
        <sz val="12"/>
        <color indexed="10"/>
        <rFont val="Times New Roman"/>
        <family val="1"/>
        <charset val="204"/>
      </rPr>
      <t xml:space="preserve">/ Федеральный проект </t>
    </r>
    <r>
      <rPr>
        <sz val="12"/>
        <rFont val="Times New Roman"/>
        <family val="1"/>
        <charset val="204"/>
      </rPr>
      <t>«Содействие субъектам Российской Федерации в реализации полномочий по оказанию государственной поддержки гражданам в обеспечении жильем и оплате жилищно-коммунальных услуг»</t>
    </r>
  </si>
  <si>
    <r>
      <t xml:space="preserve">Осуществление муниципальными образованиями дорожной деятельности в отношении автомобильных дорог местного значения и сооружений на них, </t>
    </r>
    <r>
      <rPr>
        <i/>
        <sz val="12"/>
        <color indexed="8"/>
        <rFont val="Times New Roman"/>
        <family val="1"/>
        <charset val="204"/>
      </rPr>
      <t xml:space="preserve">в том числе: </t>
    </r>
  </si>
  <si>
    <r>
      <t xml:space="preserve">Расходы, направленные на модернизацию коммунальной инфраструктуры, </t>
    </r>
    <r>
      <rPr>
        <i/>
        <sz val="12"/>
        <color indexed="8"/>
        <rFont val="Times New Roman"/>
        <family val="1"/>
        <charset val="204"/>
      </rPr>
      <t>в том числе:</t>
    </r>
  </si>
  <si>
    <r>
      <t xml:space="preserve">Осуществление дорожной деятельности в рамках реализации национального проекта "Безопасные и качественные автомобильные дороги", </t>
    </r>
    <r>
      <rPr>
        <i/>
        <sz val="12"/>
        <color indexed="8"/>
        <rFont val="Times New Roman"/>
        <family val="1"/>
        <charset val="204"/>
      </rPr>
      <t>в том числе:</t>
    </r>
  </si>
  <si>
    <r>
      <rPr>
        <b/>
        <u/>
        <sz val="12"/>
        <color indexed="8"/>
        <rFont val="Times New Roman"/>
        <family val="1"/>
        <charset val="204"/>
      </rPr>
      <t>Подпрограмма</t>
    </r>
    <r>
      <rPr>
        <sz val="12"/>
        <color indexed="8"/>
        <rFont val="Times New Roman"/>
        <family val="1"/>
        <charset val="204"/>
      </rPr>
      <t xml:space="preserve"> "Развитие сети автомобильных дорог общего пользования Амурской области"</t>
    </r>
  </si>
  <si>
    <t>Развитие системы защиты прав детей</t>
  </si>
  <si>
    <t>Финансовое обеспечение государственных полномочий по организации и осуществлению деятельности по опеке и попечительству в отношении совершеннолетних лиц, признанных судом недееспособными или ограниченными в дееспособности по основаниям, указанным в статьях 29 и 30 Гражданского кодекса Российской Федерации</t>
  </si>
  <si>
    <t>Финансовое обеспечение государственных полномочий по организационному обеспечению деятельности административных комиссий</t>
  </si>
  <si>
    <t>Финансовое обеспечение государственных полномочий по созданию и организации деятельности комиссий по делам несовершеннолетних и защите их прав при администрациях городских округов и муниципальных районов</t>
  </si>
  <si>
    <t xml:space="preserve"> </t>
  </si>
  <si>
    <t xml:space="preserve">Наименование национального проекта Российской Федерации </t>
  </si>
  <si>
    <t>Наименование федерального проекта</t>
  </si>
  <si>
    <t>Наименование регионального проекта Амурской области</t>
  </si>
  <si>
    <t xml:space="preserve">Государственная программа Российской Федерации «Развитие культуры» </t>
  </si>
  <si>
    <t>Подпрограмма государственной программы Российской Федерации «Наследие»</t>
  </si>
  <si>
    <t>Подпрограмма государственной программы Амурской области «Обеспечение реализации основных направлений государственной политики в сфере реализации государственной программы»</t>
  </si>
  <si>
    <t xml:space="preserve">Государственная программа Российской Федерации «Развитие образования» </t>
  </si>
  <si>
    <t>Подпрограмма государственной программы Российской Федерации «Развитие дошкольного и общего образования»</t>
  </si>
  <si>
    <t>МУ "ГУКС", Управление ЖКХ города  Благовещенска</t>
  </si>
  <si>
    <t xml:space="preserve"> Государственная программа Российской Федерации «Обеспечение доступным и комфортным жильём и коммунальными услугами граждан Российской Федерации» </t>
  </si>
  <si>
    <t>Подпрограмма государственной программы Российской Федерации «Создание условий для обеспечения качественными услугами жилищно-коммунального хозяйства граждан России»</t>
  </si>
  <si>
    <t>Подпрограмма «Создание условий для обеспечения доступным и комфортным жильем граждан России»</t>
  </si>
  <si>
    <t xml:space="preserve">Подпрограмма «Переселение граждан из аварийного жилищного фонда, в том числе с учетом необходимости развития малоэтажного жилищного строительства на территории области»
</t>
  </si>
  <si>
    <t>Подпрограмма «Повышение качества питьевого водоснабжения населения Амурской области»</t>
  </si>
  <si>
    <t>Государственная программа "Экономическое развитие и инновационная экономика Амурской области"</t>
  </si>
  <si>
    <t>Подпрограмма "Развитие субъектов малого и среднего предпринимательства на территории Амурской области"</t>
  </si>
  <si>
    <t>Плановый объем финансирования, тыс. руб.</t>
  </si>
  <si>
    <t>Прочие расходы</t>
  </si>
  <si>
    <t>Капитальные вложения</t>
  </si>
  <si>
    <t>Администрация  города Благовещенска, МКУ "ЭХС"</t>
  </si>
  <si>
    <t>Непрограммные расходы городского бюджета</t>
  </si>
  <si>
    <t xml:space="preserve">Подпрограмма "Обеспечение реализации основных направлений государственной политики в отдельных сферах государственного управления на территории области"
</t>
  </si>
  <si>
    <t xml:space="preserve">Государственная программа "Повышение эффективности деятельности органов государственной власти и управления Амурской области"
</t>
  </si>
  <si>
    <t xml:space="preserve">Подпрограмма "Профилактика безнадзорности и правонарушений среди несовершеннолетних"
</t>
  </si>
  <si>
    <t xml:space="preserve">Государственная программа "Профилактика преступлений и правонарушений на территории Амурской области"
</t>
  </si>
  <si>
    <t xml:space="preserve">Подпрограмма "Обеспечение реализации основных направлений государственной политики в сфере реализации государственной программы"
</t>
  </si>
  <si>
    <t xml:space="preserve">Государственная программа "Развитие здравоохранения Амурской области"
</t>
  </si>
  <si>
    <t xml:space="preserve">Подпрограмма "Обеспечение доступности коммунальных услуг, повышение качества и надежности жилищно-коммунального обслуживания населения"
</t>
  </si>
  <si>
    <t xml:space="preserve">Государственная программа "Модернизация жилищно-коммунального комплекса, энергосбережение и повышение энергетической эффективности в Амурской области"
</t>
  </si>
  <si>
    <t xml:space="preserve">Государственная программа "Обеспечение доступным и качественным жильем населения Амурской области"
</t>
  </si>
  <si>
    <t xml:space="preserve">Подпрограмма "Улучшение жилищных условий отдельных категорий граждан, проживающих на территории области"
</t>
  </si>
  <si>
    <t xml:space="preserve">Подпрограмма "Развитие сети автомобильных дорог общего пользования Амурской области"
</t>
  </si>
  <si>
    <t xml:space="preserve">Государственная программа "Развитие транспортной системы Амурской области"
</t>
  </si>
  <si>
    <t xml:space="preserve">Подпрограмма "Повышение эффективности управления государственными финансами и государственным долгом Амурской области"
</t>
  </si>
  <si>
    <t xml:space="preserve">Подпрограмма "Развитие транспортного комплекса"
</t>
  </si>
  <si>
    <t xml:space="preserve">Подпрограмма "Развитие физической культуры и массового спорта"
</t>
  </si>
  <si>
    <t xml:space="preserve">Государственная программа "Развитие физической культуры и спорта на территории Амурской области"
</t>
  </si>
  <si>
    <t xml:space="preserve">Подпрограмма "Профилактика правонарушений, посягающих на общественный порядок и общественную безопасность"
</t>
  </si>
  <si>
    <t xml:space="preserve">Государственная программа "Охрана окружающей среды в Амурской области"
</t>
  </si>
  <si>
    <t xml:space="preserve">Подпрограмма "Развитие водохозяйственного комплекса и охрана окружающей среды в Амурской области"
</t>
  </si>
  <si>
    <t xml:space="preserve">Подпрограмма "Обеспечение эпизоотического и ветеринарно-санитарного благополучия на территории области"
</t>
  </si>
  <si>
    <t xml:space="preserve">Государственная программа "Развитие сельского хозяйства и регулирование рынков сельскохозяйственной продукции, сырья и продовольствия Амурской области"
</t>
  </si>
  <si>
    <t xml:space="preserve">Подпрограмма "Развитие дошкольного, общего и дополнительного образования детей"
</t>
  </si>
  <si>
    <t xml:space="preserve">Государственная программа "Развитие образования Амурской области"
</t>
  </si>
  <si>
    <t xml:space="preserve">Подпрограмма "Развитие системы защиты прав детей"
</t>
  </si>
  <si>
    <t xml:space="preserve">Подпрограмма "Социальная поддержка семьи и детей в Амурской области"
</t>
  </si>
  <si>
    <t xml:space="preserve">Государственная программа "Развитие системы социальной защиты населения Амурской области"
</t>
  </si>
  <si>
    <t>1.1.</t>
  </si>
  <si>
    <t>1.2.</t>
  </si>
  <si>
    <t>Подпрограмма "Обеспечение жильем молодых семей"</t>
  </si>
  <si>
    <t>2.1.</t>
  </si>
  <si>
    <t>2.2.</t>
  </si>
  <si>
    <t>2.3.</t>
  </si>
  <si>
    <t>Подпрограмма "Обеспечение жилыми помещениями детей-сирот и детей, оставшихся без попечения родителей, а также лиц из числа детей-сирот и детей, оставшихся без попечения родителей"</t>
  </si>
  <si>
    <t>3.1.</t>
  </si>
  <si>
    <t>4.1.</t>
  </si>
  <si>
    <t>4.2.</t>
  </si>
  <si>
    <t>5.1.</t>
  </si>
  <si>
    <t>5.2.</t>
  </si>
  <si>
    <t>6.1.</t>
  </si>
  <si>
    <t>7.1.</t>
  </si>
  <si>
    <t>7.2.</t>
  </si>
  <si>
    <t>8.1.</t>
  </si>
  <si>
    <t>9.1.</t>
  </si>
  <si>
    <t>10.1.</t>
  </si>
  <si>
    <t>10.2.</t>
  </si>
  <si>
    <t>11.1.</t>
  </si>
  <si>
    <t>12.1.</t>
  </si>
  <si>
    <t>13.1.</t>
  </si>
  <si>
    <t>Подпрограмма "Развитие экономического потенциала и формирование благоприятного инвестиционного климата на территории Амурской области"</t>
  </si>
  <si>
    <t>12.2.</t>
  </si>
  <si>
    <t>1.3.</t>
  </si>
  <si>
    <t>2.4.</t>
  </si>
  <si>
    <t>Государственная программа "Развитие и сохранение культуры и искусства Амурской области"</t>
  </si>
  <si>
    <t>ГП АО 13 шт</t>
  </si>
  <si>
    <t xml:space="preserve">государственной программы (комплексной программы) Российской Федерации. Государственная программа Российской Федерации "Социально-экономическое развитие Дальневосточного федерального округа"
(Комплексная государственная программа Российской Федерации) / Структурные элементы, не входящие в направления (подпрограммы): Федеральный проект "Развитие отдельных территорий и центров экономического роста субъектов Российской Федерации, входящих в состав Дальневосточного федерального округа"
</t>
  </si>
  <si>
    <t xml:space="preserve"> остаток неиспользованных средств прошлых лет</t>
  </si>
  <si>
    <t>областной бюджет, в том числе:</t>
  </si>
  <si>
    <t>остаток неиспользованных средств прошлых лет</t>
  </si>
  <si>
    <t>Всего, в том числе:</t>
  </si>
  <si>
    <t>Администрация  города Благовещенска в лице управления экономического развития и инвестиций</t>
  </si>
  <si>
    <t>Управление по делам ГОЧС г.Благовещенска,Управление ЖКХ города  Благовещенска, МУ "ГУКС"</t>
  </si>
  <si>
    <t>Администрация  города Благовещенска в лице управления по развитию потребительского рынка и услуг</t>
  </si>
  <si>
    <t>Администрация  города Благовещенска, Управление ЖКХ города  Благовещенска, МУ "ГУКС"</t>
  </si>
  <si>
    <t>Администрация  города Благовещенска в лице управления по физической культуре, спорту и делам молодежи</t>
  </si>
  <si>
    <t xml:space="preserve">Наименование направления, подпрограммы государственной программы Российской Федерации </t>
  </si>
  <si>
    <t>% кассового исполнения от планового объема</t>
  </si>
  <si>
    <t>Фактически выполнено работ (освоено финансовых средств), тыс. руб.</t>
  </si>
  <si>
    <t xml:space="preserve">% выполнения (освоения) от планового объема </t>
  </si>
  <si>
    <t xml:space="preserve">СПИСОК ГП РФ И АО </t>
  </si>
  <si>
    <t xml:space="preserve">Государственная программа Российской Федерации «Развитие физической культуры и спорта» </t>
  </si>
  <si>
    <t>Направление (подпрограмма) «Массовый спорт и подготовка спортивного резерва»                                                          Федеральный проект, не входящий в состав национальных проектов -  Федеральный проект «Бизнес-спринт (Я выбираю спорт)»</t>
  </si>
  <si>
    <t>ГП РФ 5 шт</t>
  </si>
  <si>
    <t>п/п 5 шт</t>
  </si>
  <si>
    <t>Государственная поддержка граждан</t>
  </si>
  <si>
    <t>Управление ЖКХ города  Благовещенска, МУ "ГУКС",Управление культуры города</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</si>
  <si>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</si>
  <si>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Направления (подпрограммы) "Капитализация территории страны"</t>
  </si>
  <si>
    <t>Государственная программа Российской Федерации "Национальная система пространственных данных"</t>
  </si>
  <si>
    <t>Подпрограмма "Профилактика наркомании и алкоголизма и противодействие незаконному обороту наркотических средств, алкогольной и спиртосодержащей продукции"</t>
  </si>
  <si>
    <t>Подпрограмма "Народное творчество и досуговая деятельность"</t>
  </si>
  <si>
    <t>п/п 25 шт</t>
  </si>
  <si>
    <t xml:space="preserve">
</t>
  </si>
  <si>
    <t>Расходы на ремонт фасадов многоквартирных домов</t>
  </si>
  <si>
    <t xml:space="preserve">Повышение качества и надежности жилищно-коммунального обслуживания населения, обеспечение доступности коммунальных услуг
</t>
  </si>
  <si>
    <t xml:space="preserve">Благоустройство территории
города Благовещенска
</t>
  </si>
  <si>
    <t>13.2.</t>
  </si>
  <si>
    <t>5.3.</t>
  </si>
  <si>
    <r>
      <rPr>
        <b/>
        <u/>
        <sz val="12"/>
        <color indexed="8"/>
        <rFont val="Times New Roman"/>
        <family val="1"/>
        <charset val="204"/>
      </rPr>
      <t>Национальный проект</t>
    </r>
    <r>
      <rPr>
        <b/>
        <sz val="12"/>
        <color indexed="8"/>
        <rFont val="Times New Roman"/>
        <family val="1"/>
        <charset val="204"/>
      </rPr>
      <t xml:space="preserve"> </t>
    </r>
    <r>
      <rPr>
        <sz val="12"/>
        <color indexed="8"/>
        <rFont val="Times New Roman"/>
        <family val="1"/>
        <charset val="204"/>
      </rPr>
      <t>«Жилье и городская среда»</t>
    </r>
  </si>
  <si>
    <r>
      <rPr>
        <b/>
        <u/>
        <sz val="12"/>
        <color indexed="8"/>
        <rFont val="Times New Roman"/>
        <family val="1"/>
        <charset val="204"/>
      </rPr>
      <t xml:space="preserve">Федеральный проект </t>
    </r>
    <r>
      <rPr>
        <sz val="12"/>
        <color indexed="8"/>
        <rFont val="Times New Roman"/>
        <family val="1"/>
        <charset val="204"/>
      </rPr>
      <t>«Формирование комфортной городской среды»</t>
    </r>
  </si>
  <si>
    <r>
      <t xml:space="preserve"> </t>
    </r>
    <r>
      <rPr>
        <b/>
        <u/>
        <sz val="12"/>
        <color indexed="8"/>
        <rFont val="Times New Roman"/>
        <family val="1"/>
        <charset val="204"/>
      </rPr>
      <t>Государственная программа Российской Федерации</t>
    </r>
    <r>
      <rPr>
        <sz val="12"/>
        <color indexed="8"/>
        <rFont val="Times New Roman"/>
        <family val="1"/>
        <charset val="204"/>
      </rPr>
      <t xml:space="preserve"> «Обеспечение доступным и комфортным жильём и коммунальными услугами граждан Российской Федерации» </t>
    </r>
  </si>
  <si>
    <r>
      <rPr>
        <b/>
        <u/>
        <sz val="12"/>
        <color indexed="8"/>
        <rFont val="Times New Roman"/>
        <family val="1"/>
        <charset val="204"/>
      </rPr>
      <t xml:space="preserve">Региональный проект </t>
    </r>
    <r>
      <rPr>
        <sz val="12"/>
        <color indexed="8"/>
        <rFont val="Times New Roman"/>
        <family val="1"/>
        <charset val="204"/>
      </rPr>
      <t>Амурской области «Формирование комфортной городской среды»</t>
    </r>
  </si>
  <si>
    <r>
      <rPr>
        <b/>
        <u/>
        <sz val="12"/>
        <color indexed="8"/>
        <rFont val="Times New Roman"/>
        <family val="1"/>
        <charset val="204"/>
      </rPr>
      <t xml:space="preserve">Государственная программа </t>
    </r>
    <r>
      <rPr>
        <sz val="12"/>
        <color indexed="8"/>
        <rFont val="Times New Roman"/>
        <family val="1"/>
        <charset val="204"/>
      </rPr>
      <t>"Модернизация жилищно-коммунального комплекса, энергосбережение и повышение энергетической эффективности в Амурской области"</t>
    </r>
  </si>
  <si>
    <r>
      <rPr>
        <b/>
        <u/>
        <sz val="12"/>
        <color indexed="8"/>
        <rFont val="Times New Roman"/>
        <family val="1"/>
        <charset val="204"/>
      </rPr>
      <t xml:space="preserve">Подпрограмма </t>
    </r>
    <r>
      <rPr>
        <sz val="12"/>
        <color indexed="8"/>
        <rFont val="Times New Roman"/>
        <family val="1"/>
        <charset val="204"/>
      </rPr>
      <t xml:space="preserve">"Обеспечение доступности коммунальных услуг, повышение качества и надежности жилищно-коммунального обслуживания населения"
</t>
    </r>
  </si>
  <si>
    <r>
      <rPr>
        <b/>
        <u/>
        <sz val="12"/>
        <color indexed="8"/>
        <rFont val="Times New Roman"/>
        <family val="1"/>
        <charset val="204"/>
      </rPr>
      <t xml:space="preserve">Муниципальная программа </t>
    </r>
    <r>
      <rPr>
        <sz val="12"/>
        <color indexed="8"/>
        <rFont val="Times New Roman"/>
        <family val="1"/>
        <charset val="204"/>
      </rPr>
      <t>"Формирование современной городской среды на территории города Благовещенска на 2018-2024 годы"</t>
    </r>
  </si>
  <si>
    <r>
      <rPr>
        <b/>
        <u/>
        <sz val="12"/>
        <rFont val="Times New Roman"/>
        <family val="1"/>
        <charset val="204"/>
      </rPr>
      <t>Комплексная государственная программа Российской Федерации</t>
    </r>
    <r>
      <rPr>
        <sz val="12"/>
        <rFont val="Times New Roman"/>
        <family val="1"/>
        <charset val="204"/>
      </rPr>
      <t xml:space="preserve"> </t>
    </r>
    <r>
      <rPr>
        <sz val="12"/>
        <color indexed="8"/>
        <rFont val="Times New Roman"/>
        <family val="1"/>
        <charset val="204"/>
      </rPr>
      <t>"Социально-экономическое развитие Дальневосточного федерального округа"
(</t>
    </r>
    <r>
      <rPr>
        <sz val="12"/>
        <color indexed="30"/>
        <rFont val="Times New Roman"/>
        <family val="1"/>
        <charset val="204"/>
      </rPr>
      <t xml:space="preserve">Федеральный проект </t>
    </r>
    <r>
      <rPr>
        <sz val="12"/>
        <color indexed="8"/>
        <rFont val="Times New Roman"/>
        <family val="1"/>
        <charset val="204"/>
      </rPr>
      <t>"Развитие отдельных территорий и центров экономического роста субъектов Российской Федерации, входящих в состав Дальневосточного федерального округа"</t>
    </r>
    <r>
      <rPr>
        <sz val="12"/>
        <color indexed="30"/>
        <rFont val="Times New Roman"/>
        <family val="1"/>
        <charset val="204"/>
      </rPr>
      <t xml:space="preserve"> - структурный элемент, не входящий в направления (подпрограммы))
</t>
    </r>
  </si>
  <si>
    <r>
      <rPr>
        <b/>
        <u/>
        <sz val="12"/>
        <color indexed="8"/>
        <rFont val="Times New Roman"/>
        <family val="1"/>
        <charset val="204"/>
      </rPr>
      <t xml:space="preserve">Муниципальная программа </t>
    </r>
    <r>
      <rPr>
        <b/>
        <sz val="12"/>
        <color indexed="8"/>
        <rFont val="Times New Roman"/>
        <family val="1"/>
        <charset val="204"/>
      </rPr>
      <t>"</t>
    </r>
    <r>
      <rPr>
        <sz val="12"/>
        <color indexed="8"/>
        <rFont val="Times New Roman"/>
        <family val="1"/>
        <charset val="204"/>
      </rPr>
      <t>Формирование современной городской среды на территории города Благовещенска на 2018-2024 годы"</t>
    </r>
  </si>
  <si>
    <r>
      <rPr>
        <b/>
        <u/>
        <sz val="12"/>
        <color indexed="8"/>
        <rFont val="Times New Roman"/>
        <family val="1"/>
        <charset val="204"/>
      </rPr>
      <t>Муниципальная программа</t>
    </r>
    <r>
      <rPr>
        <sz val="12"/>
        <color indexed="8"/>
        <rFont val="Times New Roman"/>
        <family val="1"/>
        <charset val="204"/>
      </rPr>
      <t xml:space="preserve"> "Развитие малого и среднего предпринимательства и туризма на территории города Благовещенска"</t>
    </r>
  </si>
  <si>
    <r>
      <rPr>
        <b/>
        <u/>
        <sz val="12"/>
        <color indexed="8"/>
        <rFont val="Times New Roman"/>
        <family val="1"/>
        <charset val="204"/>
      </rPr>
      <t xml:space="preserve">Государственная программа </t>
    </r>
    <r>
      <rPr>
        <sz val="12"/>
        <color indexed="8"/>
        <rFont val="Times New Roman"/>
        <family val="1"/>
        <charset val="204"/>
      </rPr>
      <t xml:space="preserve">"Модернизация жилищно-коммунального комплекса, энергосбережение и повышение энергетической эффективности в Амурской области"
</t>
    </r>
  </si>
  <si>
    <r>
      <rPr>
        <b/>
        <u/>
        <sz val="12"/>
        <color indexed="8"/>
        <rFont val="Times New Roman"/>
        <family val="1"/>
        <charset val="204"/>
      </rPr>
      <t xml:space="preserve">Государственная программа </t>
    </r>
    <r>
      <rPr>
        <sz val="12"/>
        <color indexed="8"/>
        <rFont val="Times New Roman"/>
        <family val="1"/>
        <charset val="204"/>
      </rPr>
      <t xml:space="preserve">"Экономическое развитие и инновационная экономика Амурской области"
</t>
    </r>
  </si>
  <si>
    <r>
      <rPr>
        <b/>
        <u/>
        <sz val="12"/>
        <color indexed="8"/>
        <rFont val="Times New Roman"/>
        <family val="1"/>
        <charset val="204"/>
      </rPr>
      <t>Подпрограмма</t>
    </r>
    <r>
      <rPr>
        <sz val="12"/>
        <color indexed="8"/>
        <rFont val="Times New Roman"/>
        <family val="1"/>
        <charset val="204"/>
      </rPr>
      <t xml:space="preserve"> "Развитие субъектов малого и среднего предпринимательства на территории Амурской области"</t>
    </r>
  </si>
  <si>
    <r>
      <rPr>
        <b/>
        <u/>
        <sz val="12"/>
        <color indexed="8"/>
        <rFont val="Times New Roman"/>
        <family val="1"/>
        <charset val="204"/>
      </rPr>
      <t>Федеральный проект</t>
    </r>
    <r>
      <rPr>
        <sz val="12"/>
        <color indexed="8"/>
        <rFont val="Times New Roman"/>
        <family val="1"/>
        <charset val="204"/>
      </rPr>
      <t xml:space="preserve"> «Обеспечение устойчивого сокращения непригодного для проживания жилищного фонда»</t>
    </r>
  </si>
  <si>
    <r>
      <rPr>
        <b/>
        <u/>
        <sz val="12"/>
        <color indexed="8"/>
        <rFont val="Times New Roman"/>
        <family val="1"/>
        <charset val="204"/>
      </rPr>
      <t>Государственная программа Российской Федерации</t>
    </r>
    <r>
      <rPr>
        <sz val="12"/>
        <color indexed="8"/>
        <rFont val="Times New Roman"/>
        <family val="1"/>
        <charset val="204"/>
      </rPr>
      <t xml:space="preserve"> «Обеспечение доступным и комфортным жильем и коммунальными услугами граждан Российской Федерации» </t>
    </r>
  </si>
  <si>
    <r>
      <rPr>
        <b/>
        <u/>
        <sz val="12"/>
        <color indexed="8"/>
        <rFont val="Times New Roman"/>
        <family val="1"/>
        <charset val="204"/>
      </rPr>
      <t>Подпрограмма</t>
    </r>
    <r>
      <rPr>
        <sz val="12"/>
        <color indexed="8"/>
        <rFont val="Times New Roman"/>
        <family val="1"/>
        <charset val="204"/>
      </rPr>
      <t xml:space="preserve"> «Создание условий для обеспечения доступным и комфортным жильем граждан России»</t>
    </r>
  </si>
  <si>
    <r>
      <rPr>
        <b/>
        <u/>
        <sz val="12"/>
        <color indexed="8"/>
        <rFont val="Times New Roman"/>
        <family val="1"/>
        <charset val="204"/>
      </rPr>
      <t>Региональный проект Амурской области</t>
    </r>
    <r>
      <rPr>
        <sz val="12"/>
        <color indexed="8"/>
        <rFont val="Times New Roman"/>
        <family val="1"/>
        <charset val="204"/>
      </rPr>
      <t xml:space="preserve"> «Обеспечение устойчивого сокращения непригодного для проживания жилищного фонда»</t>
    </r>
  </si>
  <si>
    <r>
      <rPr>
        <b/>
        <u/>
        <sz val="12"/>
        <color indexed="8"/>
        <rFont val="Times New Roman"/>
        <family val="1"/>
        <charset val="204"/>
      </rPr>
      <t>Государственная программа</t>
    </r>
    <r>
      <rPr>
        <sz val="12"/>
        <color indexed="8"/>
        <rFont val="Times New Roman"/>
        <family val="1"/>
        <charset val="204"/>
      </rPr>
      <t xml:space="preserve"> "Обеспечение доступным и качественным жильем населения Амурской области"
</t>
    </r>
  </si>
  <si>
    <r>
      <rPr>
        <b/>
        <u/>
        <sz val="12"/>
        <color indexed="8"/>
        <rFont val="Times New Roman"/>
        <family val="1"/>
        <charset val="204"/>
      </rPr>
      <t>Муниципальная программа</t>
    </r>
    <r>
      <rPr>
        <sz val="12"/>
        <color indexed="8"/>
        <rFont val="Times New Roman"/>
        <family val="1"/>
        <charset val="204"/>
      </rPr>
      <t xml:space="preserve"> "Обеспечение доступным и комфортным жильем населения города Благовещенска"</t>
    </r>
  </si>
  <si>
    <r>
      <rPr>
        <b/>
        <u/>
        <sz val="12"/>
        <color indexed="8"/>
        <rFont val="Times New Roman"/>
        <family val="1"/>
        <charset val="204"/>
      </rPr>
      <t xml:space="preserve">Подпрограмма </t>
    </r>
    <r>
      <rPr>
        <sz val="12"/>
        <color indexed="8"/>
        <rFont val="Times New Roman"/>
        <family val="1"/>
        <charset val="204"/>
      </rPr>
      <t>«Создание условий для обеспечения доступным и комфортным жильем граждан России»</t>
    </r>
  </si>
  <si>
    <r>
      <rPr>
        <b/>
        <u/>
        <sz val="12"/>
        <color indexed="8"/>
        <rFont val="Times New Roman"/>
        <family val="1"/>
        <charset val="204"/>
      </rPr>
      <t>Государственная программа</t>
    </r>
    <r>
      <rPr>
        <sz val="12"/>
        <color indexed="8"/>
        <rFont val="Times New Roman"/>
        <family val="1"/>
        <charset val="204"/>
      </rPr>
      <t xml:space="preserve"> "Обеспечение доступным и качественным жильем населения Амурской области"</t>
    </r>
  </si>
  <si>
    <r>
      <rPr>
        <b/>
        <u/>
        <sz val="12"/>
        <color indexed="8"/>
        <rFont val="Times New Roman"/>
        <family val="1"/>
        <charset val="204"/>
      </rPr>
      <t xml:space="preserve">Муниципальная программа </t>
    </r>
    <r>
      <rPr>
        <sz val="12"/>
        <color indexed="8"/>
        <rFont val="Times New Roman"/>
        <family val="1"/>
        <charset val="204"/>
      </rPr>
      <t>"Обеспечение доступным и комфортным жильем населения города Благовещенска"</t>
    </r>
  </si>
  <si>
    <r>
      <rPr>
        <b/>
        <u/>
        <sz val="12"/>
        <rFont val="Times New Roman"/>
        <family val="1"/>
        <charset val="204"/>
      </rPr>
      <t xml:space="preserve">Государственная программа Российской Федерации </t>
    </r>
    <r>
      <rPr>
        <sz val="12"/>
        <rFont val="Times New Roman"/>
        <family val="1"/>
        <charset val="204"/>
      </rPr>
      <t>"Обеспечение доступным и комфортным жильем и коммунальными услугами граждан Российской Федерации"</t>
    </r>
  </si>
  <si>
    <r>
      <rPr>
        <b/>
        <u/>
        <sz val="12"/>
        <color indexed="8"/>
        <rFont val="Times New Roman"/>
        <family val="1"/>
        <charset val="204"/>
      </rPr>
      <t xml:space="preserve">Подпрограмма </t>
    </r>
    <r>
      <rPr>
        <sz val="12"/>
        <color indexed="8"/>
        <rFont val="Times New Roman"/>
        <family val="1"/>
        <charset val="204"/>
      </rPr>
      <t xml:space="preserve">"Обеспечение жильем молодых семей"
</t>
    </r>
  </si>
  <si>
    <r>
      <rPr>
        <b/>
        <u/>
        <sz val="12"/>
        <color indexed="8"/>
        <rFont val="Times New Roman"/>
        <family val="1"/>
        <charset val="204"/>
      </rPr>
      <t>Муницапальная программа</t>
    </r>
    <r>
      <rPr>
        <sz val="12"/>
        <color indexed="8"/>
        <rFont val="Times New Roman"/>
        <family val="1"/>
        <charset val="204"/>
      </rPr>
      <t xml:space="preserve"> Обеспечение доступным и комфортным жильем населения города Благовещенска</t>
    </r>
  </si>
  <si>
    <r>
      <rPr>
        <b/>
        <u/>
        <sz val="12"/>
        <color indexed="8"/>
        <rFont val="Times New Roman"/>
        <family val="1"/>
        <charset val="204"/>
      </rPr>
      <t xml:space="preserve">Подпрограмма </t>
    </r>
    <r>
      <rPr>
        <sz val="12"/>
        <color indexed="8"/>
        <rFont val="Times New Roman"/>
        <family val="1"/>
        <charset val="204"/>
      </rPr>
      <t xml:space="preserve">"Обеспечение реализации основных направлений государственной политики в сфере реализации государственной программы"
</t>
    </r>
  </si>
  <si>
    <t>Обеспечение доступным и комфортным жильем населения города Благовещенска" и прочие расходы</t>
  </si>
  <si>
    <r>
      <rPr>
        <b/>
        <u/>
        <sz val="12"/>
        <color indexed="8"/>
        <rFont val="Times New Roman"/>
        <family val="1"/>
        <charset val="204"/>
      </rPr>
      <t>Государственная программа</t>
    </r>
    <r>
      <rPr>
        <sz val="12"/>
        <color indexed="8"/>
        <rFont val="Times New Roman"/>
        <family val="1"/>
        <charset val="204"/>
      </rPr>
      <t xml:space="preserve"> Российской Федерации "Обеспечение доступным и комфортным жильем и коммунальными услугами граждан Российской Федерации"</t>
    </r>
  </si>
  <si>
    <r>
      <rPr>
        <b/>
        <u/>
        <sz val="12"/>
        <color indexed="8"/>
        <rFont val="Times New Roman"/>
        <family val="1"/>
        <charset val="204"/>
      </rPr>
      <t>Подпрограмма</t>
    </r>
    <r>
      <rPr>
        <sz val="12"/>
        <color indexed="8"/>
        <rFont val="Times New Roman"/>
        <family val="1"/>
        <charset val="204"/>
      </rPr>
      <t xml:space="preserve"> "Обеспечение жилыми помещениями детей-сирот и детей, оставшихся без попечения родителей, а также лиц из числа детей-сирот и детей, оставшихся без попечения родителей"
</t>
    </r>
  </si>
  <si>
    <r>
      <rPr>
        <b/>
        <u/>
        <sz val="12"/>
        <rFont val="Times New Roman"/>
        <family val="1"/>
        <charset val="204"/>
      </rPr>
      <t>Государственная программа</t>
    </r>
    <r>
      <rPr>
        <u/>
        <sz val="12"/>
        <rFont val="Times New Roman"/>
        <family val="1"/>
        <charset val="204"/>
      </rPr>
      <t xml:space="preserve"> </t>
    </r>
    <r>
      <rPr>
        <sz val="12"/>
        <rFont val="Times New Roman"/>
        <family val="1"/>
        <charset val="204"/>
      </rPr>
      <t xml:space="preserve">"Обеспечение доступным и качественным жильем населения Амурской области"
</t>
    </r>
  </si>
  <si>
    <r>
      <rPr>
        <b/>
        <u/>
        <sz val="12"/>
        <rFont val="Times New Roman"/>
        <family val="1"/>
        <charset val="204"/>
      </rPr>
      <t xml:space="preserve">Подпрограмма </t>
    </r>
    <r>
      <rPr>
        <sz val="12"/>
        <rFont val="Times New Roman"/>
        <family val="1"/>
        <charset val="204"/>
      </rPr>
      <t xml:space="preserve">"Обеспечение жилыми помещениями детей-сирот и детей, оставшихся без попечения родителей, а также лиц из числа детей-сирот и детей, оставшихся без попечения родителей"
</t>
    </r>
  </si>
  <si>
    <r>
      <rPr>
        <b/>
        <u/>
        <sz val="12"/>
        <color indexed="8"/>
        <rFont val="Times New Roman"/>
        <family val="1"/>
        <charset val="204"/>
      </rPr>
      <t>Муниципальная программ</t>
    </r>
    <r>
      <rPr>
        <b/>
        <sz val="12"/>
        <color indexed="8"/>
        <rFont val="Times New Roman"/>
        <family val="1"/>
        <charset val="204"/>
      </rPr>
      <t xml:space="preserve">а </t>
    </r>
    <r>
      <rPr>
        <sz val="12"/>
        <color indexed="8"/>
        <rFont val="Times New Roman"/>
        <family val="1"/>
        <charset val="204"/>
      </rPr>
      <t>"Обеспечение доступным и комфортным жильем населения города Благовещенска"</t>
    </r>
  </si>
  <si>
    <r>
      <rPr>
        <b/>
        <u/>
        <sz val="12"/>
        <color indexed="8"/>
        <rFont val="Times New Roman"/>
        <family val="1"/>
        <charset val="204"/>
      </rPr>
      <t xml:space="preserve">Подпрограмма </t>
    </r>
    <r>
      <rPr>
        <sz val="12"/>
        <color indexed="8"/>
        <rFont val="Times New Roman"/>
        <family val="1"/>
        <charset val="204"/>
      </rPr>
      <t xml:space="preserve">"Обеспечение жилыми помещениями детей-сирот и детей, оставшихся без попечения родителей, а также лиц из числа детей-сирот и детей, оставшихся без попечения родителей"
</t>
    </r>
  </si>
  <si>
    <r>
      <rPr>
        <b/>
        <u/>
        <sz val="12"/>
        <color indexed="8"/>
        <rFont val="Times New Roman"/>
        <family val="1"/>
        <charset val="204"/>
      </rPr>
      <t>Подпрограмма</t>
    </r>
    <r>
      <rPr>
        <sz val="12"/>
        <color indexed="8"/>
        <rFont val="Times New Roman"/>
        <family val="1"/>
        <charset val="204"/>
      </rPr>
      <t xml:space="preserve"> "Улучшение жилищных условий отдельных категорий граждан, проживающих на территории области"
</t>
    </r>
  </si>
  <si>
    <r>
      <rPr>
        <b/>
        <u/>
        <sz val="12"/>
        <color indexed="8"/>
        <rFont val="Times New Roman"/>
        <family val="1"/>
        <charset val="204"/>
      </rPr>
      <t>Государственная программа</t>
    </r>
    <r>
      <rPr>
        <sz val="12"/>
        <color indexed="8"/>
        <rFont val="Times New Roman"/>
        <family val="1"/>
        <charset val="204"/>
      </rPr>
      <t xml:space="preserve"> "Развитие транспортной системы Амурской области"
</t>
    </r>
  </si>
  <si>
    <r>
      <rPr>
        <b/>
        <u/>
        <sz val="12"/>
        <color indexed="8"/>
        <rFont val="Times New Roman"/>
        <family val="1"/>
        <charset val="204"/>
      </rPr>
      <t xml:space="preserve">Муниципальная программа </t>
    </r>
    <r>
      <rPr>
        <sz val="12"/>
        <color indexed="8"/>
        <rFont val="Times New Roman"/>
        <family val="1"/>
        <charset val="204"/>
      </rPr>
      <t>"Развитие транспортной системы города Благовещенска"</t>
    </r>
  </si>
  <si>
    <r>
      <rPr>
        <b/>
        <u/>
        <sz val="12"/>
        <color indexed="8"/>
        <rFont val="Times New Roman"/>
        <family val="1"/>
        <charset val="204"/>
      </rPr>
      <t>Государственная программа</t>
    </r>
    <r>
      <rPr>
        <sz val="12"/>
        <color indexed="8"/>
        <rFont val="Times New Roman"/>
        <family val="1"/>
        <charset val="204"/>
      </rPr>
      <t xml:space="preserve"> "Повышение эффективности деятельности органов государственной власти и управления Амурской области"
</t>
    </r>
  </si>
  <si>
    <r>
      <rPr>
        <b/>
        <u/>
        <sz val="12"/>
        <color indexed="8"/>
        <rFont val="Times New Roman"/>
        <family val="1"/>
        <charset val="204"/>
      </rPr>
      <t>Подпрограмма</t>
    </r>
    <r>
      <rPr>
        <sz val="12"/>
        <color indexed="8"/>
        <rFont val="Times New Roman"/>
        <family val="1"/>
        <charset val="204"/>
      </rPr>
      <t xml:space="preserve"> "Повышение эффективности управления государственными финансами и государственным долгом Амурской области"
</t>
    </r>
  </si>
  <si>
    <r>
      <rPr>
        <b/>
        <u/>
        <sz val="12"/>
        <color indexed="8"/>
        <rFont val="Times New Roman"/>
        <family val="1"/>
        <charset val="204"/>
      </rPr>
      <t>Муниципальная программа</t>
    </r>
    <r>
      <rPr>
        <sz val="12"/>
        <color indexed="8"/>
        <rFont val="Times New Roman"/>
        <family val="1"/>
        <charset val="204"/>
      </rPr>
      <t xml:space="preserve"> "Развитие транспортной системы города Благовещенска"</t>
    </r>
  </si>
  <si>
    <r>
      <rPr>
        <b/>
        <u/>
        <sz val="12"/>
        <color indexed="8"/>
        <rFont val="Times New Roman"/>
        <family val="1"/>
        <charset val="204"/>
      </rPr>
      <t>Государственная программа</t>
    </r>
    <r>
      <rPr>
        <sz val="12"/>
        <color indexed="8"/>
        <rFont val="Times New Roman"/>
        <family val="1"/>
        <charset val="204"/>
      </rPr>
      <t xml:space="preserve"> "Развитие транспортной системы Амурской области"</t>
    </r>
  </si>
  <si>
    <r>
      <rPr>
        <b/>
        <u/>
        <sz val="12"/>
        <color indexed="8"/>
        <rFont val="Times New Roman"/>
        <family val="1"/>
        <charset val="204"/>
      </rPr>
      <t xml:space="preserve">Подпрограмма </t>
    </r>
    <r>
      <rPr>
        <sz val="12"/>
        <color indexed="8"/>
        <rFont val="Times New Roman"/>
        <family val="1"/>
        <charset val="204"/>
      </rPr>
      <t xml:space="preserve">"Развитие транспортного комплекса"
</t>
    </r>
  </si>
  <si>
    <r>
      <rPr>
        <b/>
        <u/>
        <sz val="12"/>
        <color indexed="8"/>
        <rFont val="Times New Roman"/>
        <family val="1"/>
        <charset val="204"/>
      </rPr>
      <t>Государственная программа</t>
    </r>
    <r>
      <rPr>
        <sz val="12"/>
        <color indexed="8"/>
        <rFont val="Times New Roman"/>
        <family val="1"/>
        <charset val="204"/>
      </rPr>
      <t xml:space="preserve"> "Модернизация жилищно-коммунального комплекса, энергосбережение и повышение энергетической эффективности в Амурской области"
</t>
    </r>
  </si>
  <si>
    <r>
      <rPr>
        <b/>
        <u/>
        <sz val="12"/>
        <color indexed="8"/>
        <rFont val="Times New Roman"/>
        <family val="1"/>
        <charset val="204"/>
      </rPr>
      <t>Муниципальная программа</t>
    </r>
    <r>
      <rPr>
        <sz val="12"/>
        <color indexed="8"/>
        <rFont val="Times New Roman"/>
        <family val="1"/>
        <charset val="204"/>
      </rPr>
      <t xml:space="preserve"> "Развитие и модернизация жилищно-коммунального хозяйства, энергосбережение и повышение энергетической эффективности, благоустройство территории города Благовещенска</t>
    </r>
  </si>
  <si>
    <r>
      <rPr>
        <b/>
        <u/>
        <sz val="12"/>
        <color indexed="8"/>
        <rFont val="Times New Roman"/>
        <family val="1"/>
        <charset val="204"/>
      </rPr>
      <t>Муниципальная программа</t>
    </r>
    <r>
      <rPr>
        <sz val="12"/>
        <color indexed="8"/>
        <rFont val="Times New Roman"/>
        <family val="1"/>
        <charset val="204"/>
      </rPr>
      <t xml:space="preserve"> "Развитие и модернизация жилищно-коммунального хозяйства, энергосбережение и повышение энергетической эффективности, благоустройство территории города Благовещенска"</t>
    </r>
  </si>
  <si>
    <r>
      <rPr>
        <b/>
        <u/>
        <sz val="12"/>
        <color indexed="8"/>
        <rFont val="Times New Roman"/>
        <family val="1"/>
        <charset val="204"/>
      </rPr>
      <t>Подпрограмма</t>
    </r>
    <r>
      <rPr>
        <sz val="12"/>
        <color indexed="8"/>
        <rFont val="Times New Roman"/>
        <family val="1"/>
        <charset val="204"/>
      </rPr>
      <t xml:space="preserve"> "Обеспечение доступности коммунальных услуг, повышение качества и надежности жилищно-коммунального обслуживания населения"
</t>
    </r>
  </si>
  <si>
    <r>
      <rPr>
        <b/>
        <u/>
        <sz val="12"/>
        <color indexed="8"/>
        <rFont val="Times New Roman"/>
        <family val="1"/>
        <charset val="204"/>
      </rPr>
      <t>Государственная программа</t>
    </r>
    <r>
      <rPr>
        <sz val="12"/>
        <color indexed="8"/>
        <rFont val="Times New Roman"/>
        <family val="1"/>
        <charset val="204"/>
      </rPr>
      <t xml:space="preserve"> "Модернизация жилищно-коммунального комплекса, энергосбережение и повышение энергетической эффективности в Амурской области"</t>
    </r>
  </si>
  <si>
    <r>
      <rPr>
        <b/>
        <u/>
        <sz val="12"/>
        <color indexed="8"/>
        <rFont val="Times New Roman"/>
        <family val="1"/>
        <charset val="204"/>
      </rPr>
      <t xml:space="preserve">Мунипальная программа </t>
    </r>
    <r>
      <rPr>
        <sz val="12"/>
        <color indexed="8"/>
        <rFont val="Times New Roman"/>
        <family val="1"/>
        <charset val="204"/>
      </rPr>
      <t>"Развитие и модернизация жилищно-коммунального хозяйства, энергосбережение и повышение энергетической эффективности, благоустройство территории города Благовещенска"</t>
    </r>
  </si>
  <si>
    <r>
      <rPr>
        <b/>
        <u/>
        <sz val="12"/>
        <color indexed="8"/>
        <rFont val="Times New Roman"/>
        <family val="1"/>
        <charset val="204"/>
      </rPr>
      <t>Региональный проект</t>
    </r>
    <r>
      <rPr>
        <sz val="12"/>
        <color indexed="8"/>
        <rFont val="Times New Roman"/>
        <family val="1"/>
        <charset val="204"/>
      </rPr>
      <t xml:space="preserve"> Амурской области «Чистая вода»</t>
    </r>
  </si>
  <si>
    <r>
      <rPr>
        <b/>
        <u/>
        <sz val="12"/>
        <color indexed="8"/>
        <rFont val="Times New Roman"/>
        <family val="1"/>
        <charset val="204"/>
      </rPr>
      <t xml:space="preserve">Подпрограмма </t>
    </r>
    <r>
      <rPr>
        <sz val="12"/>
        <color indexed="8"/>
        <rFont val="Times New Roman"/>
        <family val="1"/>
        <charset val="204"/>
      </rPr>
      <t>"Повышение качества питьевого водоснабжения населения Амурской области"</t>
    </r>
  </si>
  <si>
    <r>
      <rPr>
        <b/>
        <u/>
        <sz val="12"/>
        <color indexed="8"/>
        <rFont val="Times New Roman"/>
        <family val="1"/>
        <charset val="204"/>
      </rPr>
      <t xml:space="preserve">Муниципальная программа </t>
    </r>
    <r>
      <rPr>
        <sz val="12"/>
        <color indexed="8"/>
        <rFont val="Times New Roman"/>
        <family val="1"/>
        <charset val="204"/>
      </rPr>
      <t>"Развитие и модернизация жилищно-коммунального хозяйства, энергосбережение и повышение энергетической эффективности, благоустройство территории города Благовещенска"</t>
    </r>
  </si>
  <si>
    <r>
      <rPr>
        <b/>
        <u/>
        <sz val="12"/>
        <color indexed="8"/>
        <rFont val="Times New Roman"/>
        <family val="1"/>
        <charset val="204"/>
      </rPr>
      <t>Муниципальная программа</t>
    </r>
    <r>
      <rPr>
        <b/>
        <i/>
        <sz val="12"/>
        <color indexed="8"/>
        <rFont val="Times New Roman"/>
        <family val="1"/>
        <charset val="204"/>
      </rPr>
      <t xml:space="preserve"> </t>
    </r>
    <r>
      <rPr>
        <sz val="12"/>
        <color indexed="8"/>
        <rFont val="Times New Roman"/>
        <family val="1"/>
        <charset val="204"/>
      </rPr>
      <t>"Развитие и модернизация жилищно-коммунального хозяйства, энергосбережение и повышение энергетической эффективности, благоустройство территории города Благовещенска"</t>
    </r>
  </si>
  <si>
    <r>
      <rPr>
        <b/>
        <u/>
        <sz val="12"/>
        <color indexed="8"/>
        <rFont val="Times New Roman"/>
        <family val="1"/>
        <charset val="204"/>
      </rPr>
      <t xml:space="preserve">Муниципальная программа </t>
    </r>
    <r>
      <rPr>
        <sz val="12"/>
        <color indexed="8"/>
        <rFont val="Times New Roman"/>
        <family val="1"/>
        <charset val="204"/>
      </rPr>
      <t xml:space="preserve">"Развитие и модернизация жилищно-коммунального хозяйства, энергосбережение и повышение энергетической эффективности, благоустройство территории города Благовещенска"
</t>
    </r>
  </si>
  <si>
    <r>
      <rPr>
        <b/>
        <u/>
        <sz val="12"/>
        <color indexed="8"/>
        <rFont val="Times New Roman"/>
        <family val="1"/>
        <charset val="204"/>
      </rPr>
      <t xml:space="preserve">Государственная программа Российской Федерации </t>
    </r>
    <r>
      <rPr>
        <sz val="12"/>
        <color indexed="8"/>
        <rFont val="Times New Roman"/>
        <family val="1"/>
        <charset val="204"/>
      </rPr>
      <t>"Национальная система пространственных данных" (</t>
    </r>
    <r>
      <rPr>
        <sz val="12"/>
        <color indexed="40"/>
        <rFont val="Times New Roman"/>
        <family val="1"/>
        <charset val="204"/>
      </rPr>
      <t>Федеральный проект "Национальная система пространственных данных"</t>
    </r>
    <r>
      <rPr>
        <sz val="12"/>
        <color indexed="8"/>
        <rFont val="Times New Roman"/>
        <family val="1"/>
        <charset val="204"/>
      </rPr>
      <t>)</t>
    </r>
    <r>
      <rPr>
        <b/>
        <sz val="12"/>
        <color indexed="8"/>
        <rFont val="Times New Roman"/>
        <family val="1"/>
        <charset val="204"/>
      </rPr>
      <t xml:space="preserve">
</t>
    </r>
  </si>
  <si>
    <r>
      <rPr>
        <b/>
        <u/>
        <sz val="12"/>
        <color indexed="8"/>
        <rFont val="Times New Roman"/>
        <family val="1"/>
        <charset val="204"/>
      </rPr>
      <t xml:space="preserve">Направления (подпрограмма) </t>
    </r>
    <r>
      <rPr>
        <sz val="12"/>
        <color indexed="8"/>
        <rFont val="Times New Roman"/>
        <family val="1"/>
        <charset val="204"/>
      </rPr>
      <t xml:space="preserve">"Капитализация территории страны" </t>
    </r>
  </si>
  <si>
    <r>
      <rPr>
        <b/>
        <u/>
        <sz val="12"/>
        <color indexed="8"/>
        <rFont val="Times New Roman"/>
        <family val="1"/>
        <charset val="204"/>
      </rPr>
      <t xml:space="preserve">Государственная программа </t>
    </r>
    <r>
      <rPr>
        <sz val="12"/>
        <color indexed="8"/>
        <rFont val="Times New Roman"/>
        <family val="1"/>
        <charset val="204"/>
      </rPr>
      <t>"Повышение эффективности деятельности органов государственной власти и управления Амурской области"</t>
    </r>
  </si>
  <si>
    <r>
      <rPr>
        <b/>
        <u/>
        <sz val="12"/>
        <color indexed="8"/>
        <rFont val="Times New Roman"/>
        <family val="1"/>
        <charset val="204"/>
      </rPr>
      <t xml:space="preserve">Подпрограмма </t>
    </r>
    <r>
      <rPr>
        <sz val="12"/>
        <color indexed="8"/>
        <rFont val="Times New Roman"/>
        <family val="1"/>
        <charset val="204"/>
      </rPr>
      <t xml:space="preserve">"Повышение эффективности использования государственного имущества Амурской области"
</t>
    </r>
  </si>
  <si>
    <r>
      <rPr>
        <b/>
        <u/>
        <sz val="12"/>
        <color indexed="8"/>
        <rFont val="Times New Roman"/>
        <family val="1"/>
        <charset val="204"/>
      </rPr>
      <t xml:space="preserve">Муниципальная программа </t>
    </r>
    <r>
      <rPr>
        <sz val="12"/>
        <color indexed="8"/>
        <rFont val="Times New Roman"/>
        <family val="1"/>
        <charset val="204"/>
      </rPr>
      <t>"Развитие градостроительной деятельности и управление земельными ресурсами на территории муниципального образования города Благовещенска"</t>
    </r>
  </si>
  <si>
    <r>
      <rPr>
        <b/>
        <u/>
        <sz val="12"/>
        <color indexed="8"/>
        <rFont val="Times New Roman"/>
        <family val="1"/>
        <charset val="204"/>
      </rPr>
      <t xml:space="preserve">Государственная программа </t>
    </r>
    <r>
      <rPr>
        <sz val="12"/>
        <color indexed="8"/>
        <rFont val="Times New Roman"/>
        <family val="1"/>
        <charset val="204"/>
      </rPr>
      <t xml:space="preserve">"Профилактика преступлений и правонарушений на территории Амурской области"
</t>
    </r>
  </si>
  <si>
    <r>
      <rPr>
        <b/>
        <u/>
        <sz val="12"/>
        <color indexed="8"/>
        <rFont val="Times New Roman"/>
        <family val="1"/>
        <charset val="204"/>
      </rPr>
      <t xml:space="preserve">Подпрограмма </t>
    </r>
    <r>
      <rPr>
        <sz val="12"/>
        <color indexed="8"/>
        <rFont val="Times New Roman"/>
        <family val="1"/>
        <charset val="204"/>
      </rPr>
      <t xml:space="preserve">"Профилактика правонарушений, посягающих на общественный порядок и общественную безопасность"
</t>
    </r>
  </si>
  <si>
    <r>
      <rPr>
        <b/>
        <u/>
        <sz val="12"/>
        <color indexed="8"/>
        <rFont val="Times New Roman"/>
        <family val="1"/>
        <charset val="204"/>
      </rPr>
      <t xml:space="preserve">Муниципальная программа </t>
    </r>
    <r>
      <rPr>
        <sz val="12"/>
        <color indexed="8"/>
        <rFont val="Times New Roman"/>
        <family val="1"/>
        <charset val="204"/>
      </rPr>
      <t>"Обеспечение безопасности жизнедеятельности населения и территории города Благовещенска"</t>
    </r>
  </si>
  <si>
    <r>
      <rPr>
        <b/>
        <u/>
        <sz val="12"/>
        <color indexed="8"/>
        <rFont val="Times New Roman"/>
        <family val="1"/>
        <charset val="204"/>
      </rPr>
      <t xml:space="preserve">Государственная программа </t>
    </r>
    <r>
      <rPr>
        <sz val="12"/>
        <color indexed="8"/>
        <rFont val="Times New Roman"/>
        <family val="1"/>
        <charset val="204"/>
      </rPr>
      <t xml:space="preserve">"Охрана окружающей среды в Амурской области"
</t>
    </r>
  </si>
  <si>
    <r>
      <rPr>
        <b/>
        <u/>
        <sz val="12"/>
        <color indexed="8"/>
        <rFont val="Times New Roman"/>
        <family val="1"/>
        <charset val="204"/>
      </rPr>
      <t>Подпрограмм</t>
    </r>
    <r>
      <rPr>
        <u/>
        <sz val="12"/>
        <color indexed="8"/>
        <rFont val="Times New Roman"/>
        <family val="1"/>
        <charset val="204"/>
      </rPr>
      <t xml:space="preserve">а </t>
    </r>
    <r>
      <rPr>
        <sz val="12"/>
        <color indexed="8"/>
        <rFont val="Times New Roman"/>
        <family val="1"/>
        <charset val="204"/>
      </rPr>
      <t xml:space="preserve">"Развитие водохозяйственного комплекса и охрана окружающей среды в Амурской области"
</t>
    </r>
  </si>
  <si>
    <r>
      <rPr>
        <b/>
        <u/>
        <sz val="12"/>
        <color indexed="8"/>
        <rFont val="Times New Roman"/>
        <family val="1"/>
        <charset val="204"/>
      </rPr>
      <t>Государственная программа</t>
    </r>
    <r>
      <rPr>
        <sz val="12"/>
        <color indexed="8"/>
        <rFont val="Times New Roman"/>
        <family val="1"/>
        <charset val="204"/>
      </rPr>
      <t xml:space="preserve"> "Развитие сельского хозяйства и регулирование рынков сельскохозяйственной продукции, сырья и продовольствия Амурской области"
</t>
    </r>
  </si>
  <si>
    <r>
      <rPr>
        <b/>
        <u/>
        <sz val="12"/>
        <color indexed="8"/>
        <rFont val="Times New Roman"/>
        <family val="1"/>
        <charset val="204"/>
      </rPr>
      <t xml:space="preserve">Подпрограмма </t>
    </r>
    <r>
      <rPr>
        <sz val="12"/>
        <color indexed="8"/>
        <rFont val="Times New Roman"/>
        <family val="1"/>
        <charset val="204"/>
      </rPr>
      <t xml:space="preserve">"Обеспечение эпизоотического и ветеринарно-санитарного благополучия на территории области"
</t>
    </r>
  </si>
  <si>
    <t>Реализация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 (за исключением реализации проекта "1000 дворов"), в том числе:</t>
  </si>
  <si>
    <r>
      <rPr>
        <b/>
        <u/>
        <sz val="12"/>
        <color indexed="8"/>
        <rFont val="Times New Roman"/>
        <family val="1"/>
        <charset val="204"/>
      </rPr>
      <t>Муниципальная программа</t>
    </r>
    <r>
      <rPr>
        <sz val="12"/>
        <color indexed="8"/>
        <rFont val="Times New Roman"/>
        <family val="1"/>
        <charset val="204"/>
      </rPr>
      <t xml:space="preserve"> "Обеспечение безопасности жизнедеятельности населения и территории города Благовещенска"</t>
    </r>
  </si>
  <si>
    <r>
      <rPr>
        <b/>
        <u/>
        <sz val="12"/>
        <color indexed="8"/>
        <rFont val="Times New Roman"/>
        <family val="1"/>
        <charset val="204"/>
      </rPr>
      <t>Государственная программа Российской Федерации</t>
    </r>
    <r>
      <rPr>
        <sz val="12"/>
        <color indexed="8"/>
        <rFont val="Times New Roman"/>
        <family val="1"/>
        <charset val="204"/>
      </rPr>
      <t xml:space="preserve"> "Обеспечение доступным и комфортным жильем и коммунальными услугами граждан Российской Федерации"
</t>
    </r>
  </si>
  <si>
    <r>
      <rPr>
        <b/>
        <u/>
        <sz val="12"/>
        <color indexed="8"/>
        <rFont val="Times New Roman"/>
        <family val="1"/>
        <charset val="204"/>
      </rPr>
      <t xml:space="preserve">Направление (подпрограмма) </t>
    </r>
    <r>
      <rPr>
        <sz val="12"/>
        <color indexed="8"/>
        <rFont val="Times New Roman"/>
        <family val="1"/>
        <charset val="204"/>
      </rPr>
      <t>«Создание условий для обеспечения качественными услугами жилищно-коммунального хозяйства граждан Российской Федерации»
(</t>
    </r>
    <r>
      <rPr>
        <sz val="12"/>
        <color indexed="40"/>
        <rFont val="Times New Roman"/>
        <family val="1"/>
        <charset val="204"/>
      </rPr>
      <t>Федеральные проекты, не входящие в состав национальных проектов -  Федеральный проект "Содействие развитию инфраструктуры субъектов Российской Федерации (муниципальных образований)</t>
    </r>
    <r>
      <rPr>
        <sz val="12"/>
        <color indexed="8"/>
        <rFont val="Times New Roman"/>
        <family val="1"/>
        <charset val="204"/>
      </rPr>
      <t xml:space="preserve">"
</t>
    </r>
  </si>
  <si>
    <r>
      <rPr>
        <b/>
        <u/>
        <sz val="12"/>
        <color indexed="8"/>
        <rFont val="Times New Roman"/>
        <family val="1"/>
        <charset val="204"/>
      </rPr>
      <t>Государственная программа</t>
    </r>
    <r>
      <rPr>
        <sz val="12"/>
        <color indexed="8"/>
        <rFont val="Times New Roman"/>
        <family val="1"/>
        <charset val="204"/>
      </rPr>
      <t xml:space="preserve"> "Охрана окружающей среды в Амурской области"
</t>
    </r>
  </si>
  <si>
    <r>
      <rPr>
        <b/>
        <u/>
        <sz val="12"/>
        <color indexed="8"/>
        <rFont val="Times New Roman"/>
        <family val="1"/>
        <charset val="204"/>
      </rPr>
      <t>Подпрограмма</t>
    </r>
    <r>
      <rPr>
        <sz val="12"/>
        <color indexed="8"/>
        <rFont val="Times New Roman"/>
        <family val="1"/>
        <charset val="204"/>
      </rPr>
      <t xml:space="preserve"> "Развитие водохозяйственного комплекса и охрана окружающей среды в Амурской области"
</t>
    </r>
  </si>
  <si>
    <r>
      <rPr>
        <b/>
        <u/>
        <sz val="12"/>
        <color indexed="8"/>
        <rFont val="Times New Roman"/>
        <family val="1"/>
        <charset val="204"/>
      </rPr>
      <t>Государственная программа</t>
    </r>
    <r>
      <rPr>
        <sz val="12"/>
        <color indexed="8"/>
        <rFont val="Times New Roman"/>
        <family val="1"/>
        <charset val="204"/>
      </rPr>
      <t xml:space="preserve"> "Охрана окружающей среды в Амурской области"</t>
    </r>
  </si>
  <si>
    <r>
      <rPr>
        <b/>
        <u/>
        <sz val="12"/>
        <color indexed="8"/>
        <rFont val="Times New Roman"/>
        <family val="1"/>
        <charset val="204"/>
      </rPr>
      <t xml:space="preserve">Национальный проект </t>
    </r>
    <r>
      <rPr>
        <sz val="12"/>
        <color indexed="8"/>
        <rFont val="Times New Roman"/>
        <family val="1"/>
        <charset val="204"/>
      </rPr>
      <t>«Культура»</t>
    </r>
  </si>
  <si>
    <r>
      <rPr>
        <b/>
        <u/>
        <sz val="12"/>
        <color indexed="8"/>
        <rFont val="Times New Roman"/>
        <family val="1"/>
        <charset val="204"/>
      </rPr>
      <t xml:space="preserve">Федеральный проект </t>
    </r>
    <r>
      <rPr>
        <sz val="12"/>
        <color indexed="8"/>
        <rFont val="Times New Roman"/>
        <family val="1"/>
        <charset val="204"/>
      </rPr>
      <t>«Обеспечение качественно нового уровня развития инфраструктуры культуры» (краткое наименование: «Культурная среда»)</t>
    </r>
  </si>
  <si>
    <r>
      <rPr>
        <b/>
        <u/>
        <sz val="12"/>
        <color indexed="8"/>
        <rFont val="Times New Roman"/>
        <family val="1"/>
        <charset val="204"/>
      </rPr>
      <t>Государственная программа Российской Федераци</t>
    </r>
    <r>
      <rPr>
        <sz val="12"/>
        <color indexed="8"/>
        <rFont val="Times New Roman"/>
        <family val="1"/>
        <charset val="204"/>
      </rPr>
      <t xml:space="preserve">и «Развитие культуры» </t>
    </r>
  </si>
  <si>
    <r>
      <rPr>
        <b/>
        <u/>
        <sz val="12"/>
        <color indexed="8"/>
        <rFont val="Times New Roman"/>
        <family val="1"/>
        <charset val="204"/>
      </rPr>
      <t>Подпрограмма государственной программы Российской Федерации</t>
    </r>
    <r>
      <rPr>
        <sz val="12"/>
        <color indexed="8"/>
        <rFont val="Times New Roman"/>
        <family val="1"/>
        <charset val="204"/>
      </rPr>
      <t xml:space="preserve"> «Наследие»</t>
    </r>
  </si>
  <si>
    <r>
      <rPr>
        <b/>
        <u/>
        <sz val="12"/>
        <color indexed="8"/>
        <rFont val="Times New Roman"/>
        <family val="1"/>
        <charset val="204"/>
      </rPr>
      <t>Государственная программа</t>
    </r>
    <r>
      <rPr>
        <sz val="12"/>
        <color indexed="8"/>
        <rFont val="Times New Roman"/>
        <family val="1"/>
        <charset val="204"/>
      </rPr>
      <t xml:space="preserve"> "Развитие и сохранение культуры и искусства Амурской области"</t>
    </r>
  </si>
  <si>
    <r>
      <rPr>
        <b/>
        <u/>
        <sz val="12"/>
        <color indexed="8"/>
        <rFont val="Times New Roman"/>
        <family val="1"/>
        <charset val="204"/>
      </rPr>
      <t xml:space="preserve">Муниципальная программа </t>
    </r>
    <r>
      <rPr>
        <sz val="12"/>
        <color indexed="8"/>
        <rFont val="Times New Roman"/>
        <family val="1"/>
        <charset val="204"/>
      </rPr>
      <t xml:space="preserve"> "Развитие и сохранение культуры в городе Благовещенске"</t>
    </r>
  </si>
  <si>
    <t>Библиотечное обслуживание</t>
  </si>
  <si>
    <t>Народное творчество и культурно-досуговая деятельность</t>
  </si>
  <si>
    <r>
      <rPr>
        <b/>
        <u/>
        <sz val="12"/>
        <color indexed="8"/>
        <rFont val="Times New Roman"/>
        <family val="1"/>
        <charset val="204"/>
      </rPr>
      <t>Федеральный проект</t>
    </r>
    <r>
      <rPr>
        <sz val="12"/>
        <color indexed="8"/>
        <rFont val="Times New Roman"/>
        <family val="1"/>
        <charset val="204"/>
      </rPr>
      <t xml:space="preserve"> «Обеспечение качественно нового уровня развития инфраструктуры культуры» (краткое наименование: «Культурная среда»)</t>
    </r>
  </si>
  <si>
    <r>
      <rPr>
        <b/>
        <u/>
        <sz val="12"/>
        <color indexed="8"/>
        <rFont val="Times New Roman"/>
        <family val="1"/>
        <charset val="204"/>
      </rPr>
      <t>Государственная программа Российской Федерации</t>
    </r>
    <r>
      <rPr>
        <sz val="12"/>
        <color indexed="8"/>
        <rFont val="Times New Roman"/>
        <family val="1"/>
        <charset val="204"/>
      </rPr>
      <t xml:space="preserve"> «Развитие культуры» </t>
    </r>
  </si>
  <si>
    <r>
      <rPr>
        <b/>
        <u/>
        <sz val="12"/>
        <color indexed="8"/>
        <rFont val="Times New Roman"/>
        <family val="1"/>
        <charset val="204"/>
      </rPr>
      <t>Подпрограмма государственной программы Российской Федераци</t>
    </r>
    <r>
      <rPr>
        <sz val="12"/>
        <color indexed="8"/>
        <rFont val="Times New Roman"/>
        <family val="1"/>
        <charset val="204"/>
      </rPr>
      <t>и «Наследие»</t>
    </r>
  </si>
  <si>
    <r>
      <rPr>
        <b/>
        <u/>
        <sz val="12"/>
        <color indexed="8"/>
        <rFont val="Times New Roman"/>
        <family val="1"/>
        <charset val="204"/>
      </rPr>
      <t>Региональный проект</t>
    </r>
    <r>
      <rPr>
        <sz val="12"/>
        <color indexed="8"/>
        <rFont val="Times New Roman"/>
        <family val="1"/>
        <charset val="204"/>
      </rPr>
      <t xml:space="preserve"> «Культурная среда»</t>
    </r>
  </si>
  <si>
    <r>
      <rPr>
        <b/>
        <u/>
        <sz val="12"/>
        <color indexed="8"/>
        <rFont val="Times New Roman"/>
        <family val="1"/>
        <charset val="204"/>
      </rPr>
      <t xml:space="preserve">Региональный проект </t>
    </r>
    <r>
      <rPr>
        <sz val="12"/>
        <color indexed="8"/>
        <rFont val="Times New Roman"/>
        <family val="1"/>
        <charset val="204"/>
      </rPr>
      <t>«Культурная среда»</t>
    </r>
  </si>
  <si>
    <r>
      <rPr>
        <b/>
        <u/>
        <sz val="12"/>
        <color indexed="8"/>
        <rFont val="Times New Roman"/>
        <family val="1"/>
        <charset val="204"/>
      </rPr>
      <t xml:space="preserve">Муниципальная программа </t>
    </r>
    <r>
      <rPr>
        <sz val="12"/>
        <color indexed="8"/>
        <rFont val="Times New Roman"/>
        <family val="1"/>
        <charset val="204"/>
      </rPr>
      <t>"Развитие и сохранение культуры в городе Благовещенске"</t>
    </r>
  </si>
  <si>
    <r>
      <rPr>
        <b/>
        <u/>
        <sz val="12"/>
        <color indexed="8"/>
        <rFont val="Times New Roman"/>
        <family val="1"/>
        <charset val="204"/>
      </rPr>
      <t xml:space="preserve">Государственная программа Российской Федерации </t>
    </r>
    <r>
      <rPr>
        <sz val="12"/>
        <color indexed="8"/>
        <rFont val="Times New Roman"/>
        <family val="1"/>
        <charset val="204"/>
      </rPr>
      <t>«Развитие культуры»</t>
    </r>
  </si>
  <si>
    <r>
      <rPr>
        <b/>
        <u/>
        <sz val="12"/>
        <color indexed="8"/>
        <rFont val="Times New Roman"/>
        <family val="1"/>
        <charset val="204"/>
      </rPr>
      <t>Региональный проект</t>
    </r>
    <r>
      <rPr>
        <sz val="12"/>
        <color indexed="8"/>
        <rFont val="Times New Roman"/>
        <family val="1"/>
        <charset val="204"/>
      </rPr>
      <t xml:space="preserve"> "Культурная среда"</t>
    </r>
  </si>
  <si>
    <r>
      <rPr>
        <b/>
        <u/>
        <sz val="12"/>
        <color indexed="8"/>
        <rFont val="Times New Roman"/>
        <family val="1"/>
        <charset val="204"/>
      </rPr>
      <t xml:space="preserve">Подпрограмма </t>
    </r>
    <r>
      <rPr>
        <sz val="12"/>
        <color indexed="8"/>
        <rFont val="Times New Roman"/>
        <family val="1"/>
        <charset val="204"/>
      </rPr>
      <t>"Дополнительное образование детей в сфере культуры"</t>
    </r>
  </si>
  <si>
    <r>
      <rPr>
        <b/>
        <u/>
        <sz val="12"/>
        <color indexed="8"/>
        <rFont val="Times New Roman"/>
        <family val="1"/>
        <charset val="204"/>
      </rPr>
      <t>Муниципальная программа</t>
    </r>
    <r>
      <rPr>
        <b/>
        <sz val="12"/>
        <color indexed="8"/>
        <rFont val="Times New Roman"/>
        <family val="1"/>
        <charset val="204"/>
      </rPr>
      <t xml:space="preserve"> </t>
    </r>
    <r>
      <rPr>
        <sz val="12"/>
        <color indexed="8"/>
        <rFont val="Times New Roman"/>
        <family val="1"/>
        <charset val="204"/>
      </rPr>
      <t>"Развитие и сохранение культуры в городе Благовещенске"</t>
    </r>
  </si>
  <si>
    <r>
      <rPr>
        <b/>
        <u/>
        <sz val="12"/>
        <color indexed="8"/>
        <rFont val="Times New Roman"/>
        <family val="1"/>
        <charset val="204"/>
      </rPr>
      <t>Подпрограмма</t>
    </r>
    <r>
      <rPr>
        <sz val="12"/>
        <color indexed="8"/>
        <rFont val="Times New Roman"/>
        <family val="1"/>
        <charset val="204"/>
      </rPr>
      <t xml:space="preserve"> "Народное творчество и досуговая деятельность"
</t>
    </r>
  </si>
  <si>
    <r>
      <rPr>
        <b/>
        <u/>
        <sz val="12"/>
        <color indexed="8"/>
        <rFont val="Times New Roman"/>
        <family val="1"/>
        <charset val="204"/>
      </rPr>
      <t xml:space="preserve">Подпрограмма </t>
    </r>
    <r>
      <rPr>
        <sz val="12"/>
        <color indexed="8"/>
        <rFont val="Times New Roman"/>
        <family val="1"/>
        <charset val="204"/>
      </rPr>
      <t xml:space="preserve">"Народное творчество
и культурно-досуговая деятельность"
</t>
    </r>
  </si>
  <si>
    <r>
      <rPr>
        <b/>
        <u/>
        <sz val="12"/>
        <color indexed="8"/>
        <rFont val="Times New Roman"/>
        <family val="1"/>
        <charset val="204"/>
      </rPr>
      <t xml:space="preserve">Государственная программа </t>
    </r>
    <r>
      <rPr>
        <sz val="12"/>
        <color indexed="8"/>
        <rFont val="Times New Roman"/>
        <family val="1"/>
        <charset val="204"/>
      </rPr>
      <t xml:space="preserve">"Развитие физической культуры и спорта на территории Амурской области"
</t>
    </r>
  </si>
  <si>
    <r>
      <rPr>
        <b/>
        <u/>
        <sz val="12"/>
        <color indexed="8"/>
        <rFont val="Times New Roman"/>
        <family val="1"/>
        <charset val="204"/>
      </rPr>
      <t>Подпрограмма</t>
    </r>
    <r>
      <rPr>
        <sz val="12"/>
        <color indexed="8"/>
        <rFont val="Times New Roman"/>
        <family val="1"/>
        <charset val="204"/>
      </rPr>
      <t xml:space="preserve"> "Развитие физической культуры и массового спорта"
</t>
    </r>
  </si>
  <si>
    <r>
      <rPr>
        <b/>
        <u/>
        <sz val="12"/>
        <color indexed="8"/>
        <rFont val="Times New Roman"/>
        <family val="1"/>
        <charset val="204"/>
      </rPr>
      <t xml:space="preserve">Муниципальная программа </t>
    </r>
    <r>
      <rPr>
        <sz val="12"/>
        <color indexed="8"/>
        <rFont val="Times New Roman"/>
        <family val="1"/>
        <charset val="204"/>
      </rPr>
      <t>"Развитие физической культуры и спорта в городе Благовещенске"</t>
    </r>
  </si>
  <si>
    <r>
      <rPr>
        <b/>
        <u/>
        <sz val="12"/>
        <color indexed="8"/>
        <rFont val="Times New Roman"/>
        <family val="1"/>
        <charset val="204"/>
      </rPr>
      <t xml:space="preserve">Государственная программа </t>
    </r>
    <r>
      <rPr>
        <sz val="12"/>
        <color indexed="8"/>
        <rFont val="Times New Roman"/>
        <family val="1"/>
        <charset val="204"/>
      </rPr>
      <t xml:space="preserve">"Развитие образования Амурской области"
</t>
    </r>
  </si>
  <si>
    <r>
      <rPr>
        <b/>
        <u/>
        <sz val="12"/>
        <color indexed="8"/>
        <rFont val="Times New Roman"/>
        <family val="1"/>
        <charset val="204"/>
      </rPr>
      <t>Подпрограмма</t>
    </r>
    <r>
      <rPr>
        <sz val="12"/>
        <color indexed="8"/>
        <rFont val="Times New Roman"/>
        <family val="1"/>
        <charset val="204"/>
      </rPr>
      <t xml:space="preserve"> "Развитие дошкольного, общего и дополнительного образования детей"
</t>
    </r>
  </si>
  <si>
    <r>
      <rPr>
        <b/>
        <u/>
        <sz val="12"/>
        <color indexed="8"/>
        <rFont val="Times New Roman"/>
        <family val="1"/>
        <charset val="204"/>
      </rPr>
      <t xml:space="preserve">Муниципальная программа </t>
    </r>
    <r>
      <rPr>
        <sz val="12"/>
        <color indexed="8"/>
        <rFont val="Times New Roman"/>
        <family val="1"/>
        <charset val="204"/>
      </rPr>
      <t>"Развитие образования города Благовещенска</t>
    </r>
  </si>
  <si>
    <r>
      <rPr>
        <b/>
        <u/>
        <sz val="12"/>
        <color indexed="8"/>
        <rFont val="Times New Roman"/>
        <family val="1"/>
        <charset val="204"/>
      </rPr>
      <t>Государственная программа</t>
    </r>
    <r>
      <rPr>
        <sz val="12"/>
        <color indexed="8"/>
        <rFont val="Times New Roman"/>
        <family val="1"/>
        <charset val="204"/>
      </rPr>
      <t xml:space="preserve"> "Развитие образования Амурской области"
</t>
    </r>
  </si>
  <si>
    <r>
      <rPr>
        <b/>
        <u/>
        <sz val="12"/>
        <color indexed="8"/>
        <rFont val="Times New Roman"/>
        <family val="1"/>
        <charset val="204"/>
      </rPr>
      <t xml:space="preserve">Муниципальная программа </t>
    </r>
    <r>
      <rPr>
        <sz val="12"/>
        <color indexed="8"/>
        <rFont val="Times New Roman"/>
        <family val="1"/>
        <charset val="204"/>
      </rPr>
      <t>"Развитие образования города Благовещенска"</t>
    </r>
  </si>
  <si>
    <r>
      <rPr>
        <b/>
        <u/>
        <sz val="12"/>
        <color indexed="8"/>
        <rFont val="Times New Roman"/>
        <family val="1"/>
        <charset val="204"/>
      </rPr>
      <t>Подпрограмма</t>
    </r>
    <r>
      <rPr>
        <sz val="12"/>
        <color indexed="8"/>
        <rFont val="Times New Roman"/>
        <family val="1"/>
        <charset val="204"/>
      </rPr>
      <t xml:space="preserve"> "Развитие системы защиты прав детей"
</t>
    </r>
  </si>
  <si>
    <r>
      <rPr>
        <b/>
        <u/>
        <sz val="12"/>
        <color indexed="8"/>
        <rFont val="Times New Roman"/>
        <family val="1"/>
        <charset val="204"/>
      </rPr>
      <t>Муниципальная программа</t>
    </r>
    <r>
      <rPr>
        <sz val="12"/>
        <color indexed="8"/>
        <rFont val="Times New Roman"/>
        <family val="1"/>
        <charset val="204"/>
      </rPr>
      <t xml:space="preserve"> "Развитие образования города Благовещенска"</t>
    </r>
  </si>
  <si>
    <r>
      <rPr>
        <b/>
        <u/>
        <sz val="12"/>
        <color indexed="8"/>
        <rFont val="Times New Roman"/>
        <family val="1"/>
        <charset val="204"/>
      </rPr>
      <t xml:space="preserve">Государственная программа Российской Федерации </t>
    </r>
    <r>
      <rPr>
        <sz val="12"/>
        <color indexed="8"/>
        <rFont val="Times New Roman"/>
        <family val="1"/>
        <charset val="204"/>
      </rPr>
      <t xml:space="preserve">«Развитие образования» </t>
    </r>
  </si>
  <si>
    <r>
      <rPr>
        <b/>
        <u/>
        <sz val="12"/>
        <color indexed="8"/>
        <rFont val="Times New Roman"/>
        <family val="1"/>
        <charset val="204"/>
      </rPr>
      <t xml:space="preserve">Направление (подпрограмма) </t>
    </r>
    <r>
      <rPr>
        <sz val="12"/>
        <color indexed="8"/>
        <rFont val="Times New Roman"/>
        <family val="1"/>
        <charset val="204"/>
      </rPr>
      <t xml:space="preserve">«Развитие дошкольного и общего образования» Комплекс процессных мероприятий "Современные механизмы и технологии дошкольного и общего образования"
</t>
    </r>
  </si>
  <si>
    <r>
      <rPr>
        <b/>
        <u/>
        <sz val="12"/>
        <color indexed="8"/>
        <rFont val="Times New Roman"/>
        <family val="1"/>
        <charset val="204"/>
      </rPr>
      <t>Государственная программа Российской Федерации</t>
    </r>
    <r>
      <rPr>
        <sz val="12"/>
        <color indexed="8"/>
        <rFont val="Times New Roman"/>
        <family val="1"/>
        <charset val="204"/>
      </rPr>
      <t xml:space="preserve"> «Развитие образования» </t>
    </r>
  </si>
  <si>
    <r>
      <rPr>
        <b/>
        <u/>
        <sz val="12"/>
        <color indexed="8"/>
        <rFont val="Times New Roman"/>
        <family val="1"/>
        <charset val="204"/>
      </rPr>
      <t>Направление (подпрограмма)</t>
    </r>
    <r>
      <rPr>
        <sz val="12"/>
        <color indexed="8"/>
        <rFont val="Times New Roman"/>
        <family val="1"/>
        <charset val="204"/>
      </rPr>
      <t xml:space="preserve"> «Развитие дошкольного и общего образования» Комплекс процессных мероприятий "Современные механизмы и технологии дошкольного и общего образования"
</t>
    </r>
  </si>
  <si>
    <r>
      <rPr>
        <b/>
        <u/>
        <sz val="12"/>
        <color indexed="8"/>
        <rFont val="Times New Roman"/>
        <family val="1"/>
        <charset val="204"/>
      </rPr>
      <t>Региональный проект</t>
    </r>
    <r>
      <rPr>
        <sz val="12"/>
        <color indexed="8"/>
        <rFont val="Times New Roman"/>
        <family val="1"/>
        <charset val="204"/>
      </rPr>
      <t xml:space="preserve"> "Патриотическое воспитание граждан Российской Федерации"</t>
    </r>
  </si>
  <si>
    <r>
      <rPr>
        <b/>
        <u/>
        <sz val="12"/>
        <color indexed="8"/>
        <rFont val="Times New Roman"/>
        <family val="1"/>
        <charset val="204"/>
      </rPr>
      <t xml:space="preserve">Подпрограмма </t>
    </r>
    <r>
      <rPr>
        <sz val="12"/>
        <color indexed="8"/>
        <rFont val="Times New Roman"/>
        <family val="1"/>
        <charset val="204"/>
      </rPr>
      <t xml:space="preserve">"Развитие дошкольного, общего и дополнительного образования детей"
</t>
    </r>
  </si>
  <si>
    <r>
      <rPr>
        <b/>
        <u/>
        <sz val="12"/>
        <color indexed="8"/>
        <rFont val="Times New Roman"/>
        <family val="1"/>
        <charset val="204"/>
      </rPr>
      <t xml:space="preserve">Национальный проект </t>
    </r>
    <r>
      <rPr>
        <sz val="12"/>
        <color indexed="8"/>
        <rFont val="Times New Roman"/>
        <family val="1"/>
        <charset val="204"/>
      </rPr>
      <t>«Образование»</t>
    </r>
  </si>
  <si>
    <r>
      <rPr>
        <b/>
        <u/>
        <sz val="12"/>
        <color indexed="8"/>
        <rFont val="Times New Roman"/>
        <family val="1"/>
        <charset val="204"/>
      </rPr>
      <t xml:space="preserve">Федеральный проект </t>
    </r>
    <r>
      <rPr>
        <sz val="12"/>
        <color indexed="8"/>
        <rFont val="Times New Roman"/>
        <family val="1"/>
        <charset val="204"/>
      </rPr>
      <t>«Современная школа»</t>
    </r>
  </si>
  <si>
    <r>
      <rPr>
        <b/>
        <u/>
        <sz val="12"/>
        <color indexed="8"/>
        <rFont val="Times New Roman"/>
        <family val="1"/>
        <charset val="204"/>
      </rPr>
      <t>Региональный проект</t>
    </r>
    <r>
      <rPr>
        <sz val="12"/>
        <color indexed="8"/>
        <rFont val="Times New Roman"/>
        <family val="1"/>
        <charset val="204"/>
      </rPr>
      <t xml:space="preserve"> Амурской области «Современная школа»</t>
    </r>
  </si>
  <si>
    <r>
      <rPr>
        <b/>
        <u/>
        <sz val="12"/>
        <color indexed="8"/>
        <rFont val="Times New Roman"/>
        <family val="1"/>
        <charset val="204"/>
      </rPr>
      <t>Государственная программа</t>
    </r>
    <r>
      <rPr>
        <sz val="12"/>
        <color indexed="8"/>
        <rFont val="Times New Roman"/>
        <family val="1"/>
        <charset val="204"/>
      </rPr>
      <t xml:space="preserve"> "Развитие образования Амурской области" </t>
    </r>
  </si>
  <si>
    <r>
      <rPr>
        <b/>
        <u/>
        <sz val="12"/>
        <color indexed="8"/>
        <rFont val="Times New Roman"/>
        <family val="1"/>
        <charset val="204"/>
      </rPr>
      <t xml:space="preserve">Подпрограмма </t>
    </r>
    <r>
      <rPr>
        <sz val="12"/>
        <color indexed="8"/>
        <rFont val="Times New Roman"/>
        <family val="1"/>
        <charset val="204"/>
      </rPr>
      <t xml:space="preserve"> «Развитие дошкольного и общего образования»</t>
    </r>
  </si>
  <si>
    <r>
      <rPr>
        <b/>
        <u/>
        <sz val="12"/>
        <color indexed="8"/>
        <rFont val="Times New Roman"/>
        <family val="1"/>
        <charset val="204"/>
      </rPr>
      <t xml:space="preserve">Подпрограмма  </t>
    </r>
    <r>
      <rPr>
        <sz val="12"/>
        <color indexed="8"/>
        <rFont val="Times New Roman"/>
        <family val="1"/>
        <charset val="204"/>
      </rPr>
      <t>«Развитие дошкольного и общего образования»</t>
    </r>
  </si>
  <si>
    <r>
      <rPr>
        <b/>
        <u/>
        <sz val="12"/>
        <color indexed="8"/>
        <rFont val="Times New Roman"/>
        <family val="1"/>
        <charset val="204"/>
      </rPr>
      <t xml:space="preserve">Региональный проект </t>
    </r>
    <r>
      <rPr>
        <sz val="12"/>
        <color indexed="8"/>
        <rFont val="Times New Roman"/>
        <family val="1"/>
        <charset val="204"/>
      </rPr>
      <t>Амурской области «Современная школа»</t>
    </r>
  </si>
  <si>
    <r>
      <rPr>
        <b/>
        <u/>
        <sz val="12"/>
        <color indexed="8"/>
        <rFont val="Times New Roman"/>
        <family val="1"/>
        <charset val="204"/>
      </rPr>
      <t>Государственная программа</t>
    </r>
    <r>
      <rPr>
        <sz val="12"/>
        <color indexed="8"/>
        <rFont val="Times New Roman"/>
        <family val="1"/>
        <charset val="204"/>
      </rPr>
      <t xml:space="preserve"> "Развитие системы социальной защиты населения Амурской области"
</t>
    </r>
  </si>
  <si>
    <r>
      <rPr>
        <b/>
        <u/>
        <sz val="12"/>
        <color indexed="8"/>
        <rFont val="Times New Roman"/>
        <family val="1"/>
        <charset val="204"/>
      </rPr>
      <t xml:space="preserve">Подпрограмма </t>
    </r>
    <r>
      <rPr>
        <sz val="12"/>
        <color indexed="8"/>
        <rFont val="Times New Roman"/>
        <family val="1"/>
        <charset val="204"/>
      </rPr>
      <t xml:space="preserve">"Социальная поддержка семьи и детей в Амурской области"
</t>
    </r>
  </si>
  <si>
    <r>
      <rPr>
        <b/>
        <u/>
        <sz val="12"/>
        <color indexed="8"/>
        <rFont val="Times New Roman"/>
        <family val="1"/>
        <charset val="204"/>
      </rPr>
      <t xml:space="preserve">Муниципальнгая программа </t>
    </r>
    <r>
      <rPr>
        <sz val="12"/>
        <color indexed="8"/>
        <rFont val="Times New Roman"/>
        <family val="1"/>
        <charset val="204"/>
      </rPr>
      <t>"Развитие образования города Благовещенска"</t>
    </r>
  </si>
  <si>
    <r>
      <rPr>
        <b/>
        <u/>
        <sz val="12"/>
        <color indexed="8"/>
        <rFont val="Times New Roman"/>
        <family val="1"/>
        <charset val="204"/>
      </rPr>
      <t xml:space="preserve">Государственная программа </t>
    </r>
    <r>
      <rPr>
        <sz val="12"/>
        <color indexed="8"/>
        <rFont val="Times New Roman"/>
        <family val="1"/>
        <charset val="204"/>
      </rPr>
      <t xml:space="preserve">"Развитие системы социальной защиты населения Амурской области"
</t>
    </r>
  </si>
  <si>
    <r>
      <rPr>
        <b/>
        <u/>
        <sz val="12"/>
        <color indexed="8"/>
        <rFont val="Times New Roman"/>
        <family val="1"/>
        <charset val="204"/>
      </rPr>
      <t>Подпрограмма</t>
    </r>
    <r>
      <rPr>
        <sz val="12"/>
        <color indexed="8"/>
        <rFont val="Times New Roman"/>
        <family val="1"/>
        <charset val="204"/>
      </rPr>
      <t xml:space="preserve"> "Социальная поддержка семьи и детей в Амурской области"
</t>
    </r>
  </si>
  <si>
    <r>
      <rPr>
        <b/>
        <u/>
        <sz val="12"/>
        <rFont val="Times New Roman"/>
        <family val="1"/>
        <charset val="204"/>
      </rPr>
      <t>Государственная программа</t>
    </r>
    <r>
      <rPr>
        <sz val="12"/>
        <rFont val="Times New Roman"/>
        <family val="1"/>
        <charset val="204"/>
      </rPr>
      <t xml:space="preserve"> "Развитие здравоохранения Амурской области"
</t>
    </r>
  </si>
  <si>
    <r>
      <rPr>
        <b/>
        <u/>
        <sz val="12"/>
        <rFont val="Times New Roman"/>
        <family val="1"/>
        <charset val="204"/>
      </rPr>
      <t>Подпрограмма</t>
    </r>
    <r>
      <rPr>
        <sz val="12"/>
        <rFont val="Times New Roman"/>
        <family val="1"/>
        <charset val="204"/>
      </rPr>
      <t xml:space="preserve"> "Обеспечение реализации основных направлений государственной политики в сфере реализации государственной программы"
</t>
    </r>
  </si>
  <si>
    <r>
      <rPr>
        <b/>
        <u/>
        <sz val="12"/>
        <rFont val="Times New Roman"/>
        <family val="1"/>
        <charset val="204"/>
      </rPr>
      <t>Государственная программа</t>
    </r>
    <r>
      <rPr>
        <sz val="12"/>
        <rFont val="Times New Roman"/>
        <family val="1"/>
        <charset val="204"/>
      </rPr>
      <t xml:space="preserve"> "Повышение эффективности деятельности органов государственной власти и управления Амурской области"
</t>
    </r>
  </si>
  <si>
    <r>
      <rPr>
        <b/>
        <u/>
        <sz val="12"/>
        <rFont val="Times New Roman"/>
        <family val="1"/>
        <charset val="204"/>
      </rPr>
      <t xml:space="preserve">Подпрограмма </t>
    </r>
    <r>
      <rPr>
        <sz val="12"/>
        <rFont val="Times New Roman"/>
        <family val="1"/>
        <charset val="204"/>
      </rPr>
      <t xml:space="preserve">"Обеспечение реализации основных направлений государственной политики в отдельных сферах государственного управления на территории области"
</t>
    </r>
  </si>
  <si>
    <r>
      <rPr>
        <b/>
        <u/>
        <sz val="12"/>
        <rFont val="Times New Roman"/>
        <family val="1"/>
        <charset val="204"/>
      </rPr>
      <t>Государственная программа</t>
    </r>
    <r>
      <rPr>
        <sz val="12"/>
        <rFont val="Times New Roman"/>
        <family val="1"/>
        <charset val="204"/>
      </rPr>
      <t xml:space="preserve"> "Профилактика преступлений и правонарушений на территории Амурской области"
</t>
    </r>
  </si>
  <si>
    <r>
      <rPr>
        <b/>
        <u/>
        <sz val="12"/>
        <rFont val="Times New Roman"/>
        <family val="1"/>
        <charset val="204"/>
      </rPr>
      <t xml:space="preserve">Подпрограмма </t>
    </r>
    <r>
      <rPr>
        <sz val="12"/>
        <rFont val="Times New Roman"/>
        <family val="1"/>
        <charset val="204"/>
      </rPr>
      <t xml:space="preserve">"Профилактика безнадзорности и правонарушений среди несовершеннолетних"
</t>
    </r>
  </si>
  <si>
    <r>
      <rPr>
        <b/>
        <u/>
        <sz val="12"/>
        <rFont val="Times New Roman"/>
        <family val="1"/>
        <charset val="204"/>
      </rPr>
      <t>Подпрограмма</t>
    </r>
    <r>
      <rPr>
        <sz val="12"/>
        <rFont val="Times New Roman"/>
        <family val="1"/>
        <charset val="204"/>
      </rPr>
      <t xml:space="preserve"> "Обеспечение реализации основных направлений государственной политики в отдельных сферах государственного управления на территории области"
</t>
    </r>
  </si>
  <si>
    <t>МУ "ГУКС", Управление архитектуры и градостроительства города  Благовещенска</t>
  </si>
  <si>
    <r>
      <rPr>
        <b/>
        <u/>
        <sz val="12"/>
        <color indexed="8"/>
        <rFont val="Times New Roman"/>
        <family val="1"/>
        <charset val="204"/>
      </rPr>
      <t xml:space="preserve">Комплексная государственная программа Российской Федерации </t>
    </r>
    <r>
      <rPr>
        <sz val="12"/>
        <color indexed="8"/>
        <rFont val="Times New Roman"/>
        <family val="1"/>
        <charset val="204"/>
      </rPr>
      <t>«Социально-экономическое развитие Дальневосточного федерального округа» (федеральный проект «Развитие отдельных территорий и центров экономического роста субъектов Российской Федерации, входящих в состав Дальневосточного федерального округа»)</t>
    </r>
  </si>
  <si>
    <t xml:space="preserve">Администрация города Благовещенска в лице
земельного
управления
</t>
  </si>
  <si>
    <t>№</t>
  </si>
  <si>
    <t>Всего</t>
  </si>
  <si>
    <t>федеральный бюджет</t>
  </si>
  <si>
    <t>городской бюджет</t>
  </si>
  <si>
    <t>Наименование муниципальной программы города Благовещенска</t>
  </si>
  <si>
    <t>Наименование подпрограммы муниципальной программы города Благовещенска</t>
  </si>
  <si>
    <t>Наименование мероприятия муниципальной программы города Благовещенска</t>
  </si>
  <si>
    <t>мероприятия муниципальной программы города Благовещенска</t>
  </si>
  <si>
    <t>Участник мероприятия муниципальной программы города Благовещенска (ГРБС)</t>
  </si>
  <si>
    <t>Фактически профинансировано, тыс. руб.</t>
  </si>
  <si>
    <t>% финансирования от планового объема</t>
  </si>
  <si>
    <t>Кассовое исполнение, тыс. руб.</t>
  </si>
  <si>
    <t>Примечание (достигнутый и промежуточный результат, проблемы, возникшие в ходе реализации)</t>
  </si>
  <si>
    <t>-</t>
  </si>
  <si>
    <t>МУ "ГУКС"</t>
  </si>
  <si>
    <t>Развитие туризма в городе Благовещенске</t>
  </si>
  <si>
    <t>Развитие малого и среднего предпринимательства в городе Благовещенске</t>
  </si>
  <si>
    <t>Переселение граждан из аварийного жилищного фонда на территории города Благовещенска</t>
  </si>
  <si>
    <t>Администрация  города Благовещенска</t>
  </si>
  <si>
    <t>МУ "БГАЖЦ"</t>
  </si>
  <si>
    <t>Обеспечение жильем молодых семей</t>
  </si>
  <si>
    <t>Обеспечение жилыми помещениями детей-сирот и детей, оставшихся без попечения родителей, а также лиц из числа детей-сирот и детей, оставшихся без попечения родителей</t>
  </si>
  <si>
    <t>Улучшение жилищных условий отдельных категорий граждан, проживающих на территории города Благовещенска</t>
  </si>
  <si>
    <t>Осуществление дорожной деятельности в отношении автомобильных дорог общего пользования местного значения</t>
  </si>
  <si>
    <t>Управление по делам ГОЧС г.Благовещенска</t>
  </si>
  <si>
    <t>Управление ЖКХ города  Благовещенска</t>
  </si>
  <si>
    <t>Повышение качества и надежности жилищно-коммунального обслуживания населения, обеспечение доступности коммунальных услуг</t>
  </si>
  <si>
    <t xml:space="preserve"> МУ "ГУКС"</t>
  </si>
  <si>
    <t>Благоустройство территории города Благовещенска</t>
  </si>
  <si>
    <t>Профилактика нарушений общественного порядка,терроризма и экстремизма</t>
  </si>
  <si>
    <t>Охрана окружающей среды и обеспечение экологической безопасности населения города Благовещенска</t>
  </si>
  <si>
    <t>Управление культуры города</t>
  </si>
  <si>
    <t>внебюджетные средства</t>
  </si>
  <si>
    <t>Развитие дошкольного, общего и дополнительного образования детей</t>
  </si>
  <si>
    <t>Управление образования города  Благовещенска</t>
  </si>
  <si>
    <r>
      <rPr>
        <b/>
        <u/>
        <sz val="12"/>
        <color indexed="8"/>
        <rFont val="Times New Roman"/>
        <family val="1"/>
        <charset val="204"/>
      </rPr>
      <t>Мунипальная программа</t>
    </r>
    <r>
      <rPr>
        <sz val="12"/>
        <color indexed="8"/>
        <rFont val="Times New Roman"/>
        <family val="1"/>
        <charset val="204"/>
      </rPr>
      <t xml:space="preserve"> "Развитие и модернизация жилищно-коммунального хозяйства, энергосбережение и повышение энергетической эффективности, благоустройство территории города Благовещенска"</t>
    </r>
  </si>
  <si>
    <r>
      <rPr>
        <b/>
        <u/>
        <sz val="12"/>
        <color indexed="8"/>
        <rFont val="Times New Roman"/>
        <family val="1"/>
        <charset val="204"/>
      </rPr>
      <t xml:space="preserve">Комплексная государственная программа Российской Федерации </t>
    </r>
    <r>
      <rPr>
        <sz val="12"/>
        <color indexed="8"/>
        <rFont val="Times New Roman"/>
        <family val="1"/>
        <charset val="204"/>
      </rPr>
      <t>«Социально-экономическое развитие Дальневосточного федерального округа»</t>
    </r>
  </si>
  <si>
    <r>
      <rPr>
        <b/>
        <u/>
        <sz val="12"/>
        <color rgb="FF159B1B"/>
        <rFont val="Times New Roman"/>
        <family val="1"/>
        <charset val="204"/>
      </rPr>
      <t xml:space="preserve">Освоение средств ОБ составляет 0 %. </t>
    </r>
    <r>
      <rPr>
        <sz val="12"/>
        <rFont val="Times New Roman"/>
        <family val="1"/>
        <charset val="204"/>
      </rPr>
      <t>В рамках данного мероприятия планировалось выполнить работы по ремонту фасадов МКД (нанесение муралов). В связи с отменой данных работ в текущем году ранее заключенные договоры расторгнуты.</t>
    </r>
  </si>
  <si>
    <r>
      <rPr>
        <b/>
        <u/>
        <sz val="12"/>
        <rFont val="Times New Roman"/>
        <family val="1"/>
        <charset val="204"/>
      </rPr>
      <t>Подпрограмма</t>
    </r>
    <r>
      <rPr>
        <sz val="12"/>
        <rFont val="Times New Roman"/>
        <family val="1"/>
        <charset val="204"/>
      </rPr>
      <t xml:space="preserve"> "Обеспечение доступности коммунальных услуг, повышение качества и надежности жилищно-коммунального обслуживания населения"
</t>
    </r>
  </si>
  <si>
    <t>Освоение средств ОБ составляет 100 %.</t>
  </si>
  <si>
    <t>Муниципальная программа "Обеспечение доступным и комфортным жильем населения города Благовещенска"</t>
  </si>
  <si>
    <r>
      <rPr>
        <b/>
        <u/>
        <sz val="12"/>
        <color indexed="17"/>
        <rFont val="Times New Roman"/>
        <family val="1"/>
        <charset val="204"/>
      </rPr>
      <t>Освоение средств ОБ составляет 0 %.</t>
    </r>
    <r>
      <rPr>
        <sz val="12"/>
        <color indexed="17"/>
        <rFont val="Times New Roman"/>
        <family val="1"/>
        <charset val="204"/>
      </rPr>
      <t xml:space="preserve"> </t>
    </r>
    <r>
      <rPr>
        <sz val="12"/>
        <color indexed="8"/>
        <rFont val="Times New Roman"/>
        <family val="1"/>
        <charset val="204"/>
      </rPr>
      <t xml:space="preserve"> На 01.12.2023 заявлений от родителей (законных представителей) на организацию обучения по основным общеобразовательным программам на дому детей - инвалидов не поступало.</t>
    </r>
  </si>
  <si>
    <t>Освоение средств ФБ составляет 100 %.</t>
  </si>
  <si>
    <r>
      <t>Освоение средств ОБ составляет 6,1 %.</t>
    </r>
    <r>
      <rPr>
        <sz val="12"/>
        <color indexed="17"/>
        <rFont val="Times New Roman"/>
        <family val="1"/>
        <charset val="204"/>
      </rPr>
      <t xml:space="preserve">  </t>
    </r>
    <r>
      <rPr>
        <sz val="12"/>
        <rFont val="Times New Roman"/>
        <family val="1"/>
        <charset val="204"/>
      </rPr>
      <t>Между администрацией и МинЖКХ АО заключено соглашение о предоставлении субсидии из областного бюджета бюджету муниципального образования на расходы, направленные на модернизацию коммунальной инфраструктуры от 31.01.2023 № 01-39-4309.</t>
    </r>
  </si>
  <si>
    <r>
      <rPr>
        <b/>
        <u/>
        <sz val="12"/>
        <color indexed="17"/>
        <rFont val="Times New Roman"/>
        <family val="1"/>
        <charset val="204"/>
      </rPr>
      <t>Освоение средств ОБ составляет 100 %.</t>
    </r>
    <r>
      <rPr>
        <sz val="12"/>
        <color indexed="10"/>
        <rFont val="Times New Roman"/>
        <family val="1"/>
        <charset val="204"/>
      </rPr>
      <t xml:space="preserve"> </t>
    </r>
    <r>
      <rPr>
        <sz val="12"/>
        <color indexed="8"/>
        <rFont val="Times New Roman"/>
        <family val="1"/>
        <charset val="204"/>
      </rPr>
      <t xml:space="preserve"> </t>
    </r>
    <r>
      <rPr>
        <sz val="12"/>
        <rFont val="Times New Roman"/>
        <family val="1"/>
        <charset val="204"/>
      </rPr>
      <t>На 01.12.2023 приобретено, доставлено, смонтировано игровое оборудование в МАДОУ ДС № № 5,19.</t>
    </r>
  </si>
  <si>
    <r>
      <rPr>
        <b/>
        <u/>
        <sz val="12"/>
        <color indexed="8"/>
        <rFont val="Times New Roman"/>
        <family val="1"/>
        <charset val="204"/>
      </rPr>
      <t xml:space="preserve">Подпрограмма </t>
    </r>
    <r>
      <rPr>
        <sz val="12"/>
        <color indexed="8"/>
        <rFont val="Times New Roman"/>
        <family val="1"/>
        <charset val="204"/>
      </rPr>
      <t xml:space="preserve">"Переселение граждан из аварийного жилищного фонда, в том числе с учетом необходимости развития малоэтажного жилищного строительства на территории области"
</t>
    </r>
  </si>
  <si>
    <r>
      <rPr>
        <b/>
        <u/>
        <sz val="12"/>
        <rFont val="Times New Roman"/>
        <family val="1"/>
        <charset val="204"/>
      </rPr>
      <t>Комплексная государственная программа Российской Федерации</t>
    </r>
    <r>
      <rPr>
        <sz val="12"/>
        <rFont val="Times New Roman"/>
        <family val="1"/>
        <charset val="204"/>
      </rPr>
      <t xml:space="preserve"> «Социально-экономическое развитие Дальневосточного федерального округа»</t>
    </r>
  </si>
  <si>
    <t>НП "Безопасные и качественные дороги"</t>
  </si>
  <si>
    <r>
      <rPr>
        <b/>
        <u/>
        <sz val="12"/>
        <color indexed="8"/>
        <rFont val="Times New Roman"/>
        <family val="1"/>
        <charset val="204"/>
      </rPr>
      <t>Федеральный проект</t>
    </r>
    <r>
      <rPr>
        <sz val="12"/>
        <color indexed="8"/>
        <rFont val="Times New Roman"/>
        <family val="1"/>
        <charset val="204"/>
      </rPr>
      <t xml:space="preserve"> «Формирование комфортной городской среды»</t>
    </r>
  </si>
  <si>
    <r>
      <rPr>
        <b/>
        <u/>
        <sz val="12"/>
        <color indexed="8"/>
        <rFont val="Times New Roman"/>
        <family val="1"/>
        <charset val="204"/>
      </rPr>
      <t xml:space="preserve">Государственная программа </t>
    </r>
    <r>
      <rPr>
        <sz val="12"/>
        <color indexed="8"/>
        <rFont val="Times New Roman"/>
        <family val="1"/>
        <charset val="204"/>
      </rPr>
      <t>"Экономическое развитие и инновационная экономика Амурской области"</t>
    </r>
  </si>
  <si>
    <r>
      <rPr>
        <b/>
        <u/>
        <sz val="12"/>
        <color theme="1"/>
        <rFont val="Times New Roman"/>
        <family val="1"/>
        <charset val="204"/>
      </rPr>
      <t>Подпрограмма</t>
    </r>
    <r>
      <rPr>
        <sz val="12"/>
        <color theme="1"/>
        <rFont val="Times New Roman"/>
        <family val="1"/>
        <charset val="204"/>
      </rPr>
      <t xml:space="preserve"> "Развитие экономического потенциала и формирование благоприятного инвестиционного климата на территории Амурской области"</t>
    </r>
  </si>
  <si>
    <r>
      <rPr>
        <b/>
        <u/>
        <sz val="12"/>
        <color indexed="8"/>
        <rFont val="Times New Roman"/>
        <family val="1"/>
        <charset val="204"/>
      </rPr>
      <t xml:space="preserve">Национальный проект </t>
    </r>
    <r>
      <rPr>
        <sz val="12"/>
        <color indexed="8"/>
        <rFont val="Times New Roman"/>
        <family val="1"/>
        <charset val="204"/>
      </rPr>
      <t>"Образование"</t>
    </r>
  </si>
  <si>
    <r>
      <rPr>
        <b/>
        <u/>
        <sz val="12"/>
        <color indexed="8"/>
        <rFont val="Times New Roman"/>
        <family val="1"/>
        <charset val="204"/>
      </rPr>
      <t xml:space="preserve">Федеральный проект </t>
    </r>
    <r>
      <rPr>
        <sz val="12"/>
        <color indexed="8"/>
        <rFont val="Times New Roman"/>
        <family val="1"/>
        <charset val="204"/>
      </rPr>
      <t>«Патриотическое воспитание граждан РФ»</t>
    </r>
  </si>
  <si>
    <r>
      <rPr>
        <b/>
        <sz val="12"/>
        <color indexed="8"/>
        <rFont val="Times New Roman"/>
        <family val="1"/>
        <charset val="204"/>
      </rPr>
      <t xml:space="preserve">Направление </t>
    </r>
    <r>
      <rPr>
        <b/>
        <u/>
        <sz val="12"/>
        <color indexed="8"/>
        <rFont val="Times New Roman"/>
        <family val="1"/>
        <charset val="204"/>
      </rPr>
      <t>(подпрограмма)</t>
    </r>
    <r>
      <rPr>
        <b/>
        <sz val="12"/>
        <color indexed="8"/>
        <rFont val="Times New Roman"/>
        <family val="1"/>
        <charset val="204"/>
      </rPr>
      <t xml:space="preserve"> </t>
    </r>
    <r>
      <rPr>
        <sz val="12"/>
        <color indexed="8"/>
        <rFont val="Times New Roman"/>
        <family val="1"/>
        <charset val="204"/>
      </rPr>
      <t xml:space="preserve">«Развитие дошкольного и общего образования» </t>
    </r>
  </si>
  <si>
    <r>
      <rPr>
        <b/>
        <u/>
        <sz val="12"/>
        <rFont val="Times New Roman"/>
        <family val="1"/>
        <charset val="204"/>
      </rPr>
      <t>Государственная программа</t>
    </r>
    <r>
      <rPr>
        <sz val="12"/>
        <rFont val="Times New Roman"/>
        <family val="1"/>
        <charset val="204"/>
      </rPr>
      <t xml:space="preserve"> "Модернизация жилищно-коммунального комплекса, энергосбережение и повышение энергетической эффективности в Амурской области"</t>
    </r>
  </si>
  <si>
    <r>
      <rPr>
        <b/>
        <u/>
        <sz val="12"/>
        <color indexed="8"/>
        <rFont val="Times New Roman"/>
        <family val="1"/>
        <charset val="204"/>
      </rPr>
      <t>Государственная программа</t>
    </r>
    <r>
      <rPr>
        <sz val="12"/>
        <color indexed="8"/>
        <rFont val="Times New Roman"/>
        <family val="1"/>
        <charset val="204"/>
      </rPr>
      <t xml:space="preserve"> "Развитие образования Амурской области"</t>
    </r>
  </si>
  <si>
    <r>
      <rPr>
        <b/>
        <u/>
        <sz val="12"/>
        <color indexed="8"/>
        <rFont val="Times New Roman"/>
        <family val="1"/>
        <charset val="204"/>
      </rPr>
      <t>Подпрограмма</t>
    </r>
    <r>
      <rPr>
        <sz val="12"/>
        <color indexed="8"/>
        <rFont val="Times New Roman"/>
        <family val="1"/>
        <charset val="204"/>
      </rPr>
      <t xml:space="preserve"> "Развитие экономического потенциала и формирование благоприятного инвестиционного климата на территории Амурской области" </t>
    </r>
  </si>
  <si>
    <r>
      <t xml:space="preserve">Подпрограмма </t>
    </r>
    <r>
      <rPr>
        <sz val="12"/>
        <color indexed="8"/>
        <rFont val="Times New Roman"/>
        <family val="1"/>
        <charset val="204"/>
      </rPr>
      <t xml:space="preserve">"Обеспечение реализации основных направлений государственной политики в сфере реализации государственной программы"
</t>
    </r>
  </si>
  <si>
    <r>
      <t xml:space="preserve">Подпрограмма </t>
    </r>
    <r>
      <rPr>
        <sz val="12"/>
        <color indexed="8"/>
        <rFont val="Times New Roman"/>
        <family val="1"/>
        <charset val="204"/>
      </rPr>
      <t>"Обеспечение реализации основных направлений государственной политики в сфере реализации государственной программы"</t>
    </r>
    <r>
      <rPr>
        <b/>
        <u/>
        <sz val="12"/>
        <color indexed="8"/>
        <rFont val="Times New Roman"/>
        <family val="1"/>
        <charset val="204"/>
      </rPr>
      <t xml:space="preserve">
</t>
    </r>
  </si>
  <si>
    <r>
      <t xml:space="preserve">Подпрограмма </t>
    </r>
    <r>
      <rPr>
        <sz val="12"/>
        <color indexed="8"/>
        <rFont val="Times New Roman"/>
        <family val="1"/>
        <charset val="204"/>
      </rPr>
      <t xml:space="preserve">"Развитие дошкольного, общего и дополнительного образования детей"
</t>
    </r>
  </si>
  <si>
    <t>Наименование государственной программы Амурской области</t>
  </si>
  <si>
    <t>Наименование подпрограммы государственной программы Амурской области</t>
  </si>
  <si>
    <r>
      <rPr>
        <b/>
        <u/>
        <sz val="12"/>
        <color indexed="17"/>
        <rFont val="Times New Roman"/>
        <family val="1"/>
        <charset val="204"/>
      </rPr>
      <t>Освоение средств ФБ составляет 100 %.</t>
    </r>
    <r>
      <rPr>
        <b/>
        <sz val="12"/>
        <color indexed="17"/>
        <rFont val="Times New Roman"/>
        <family val="1"/>
        <charset val="204"/>
      </rPr>
      <t xml:space="preserve"> </t>
    </r>
    <r>
      <rPr>
        <sz val="12"/>
        <rFont val="Times New Roman"/>
        <family val="1"/>
        <charset val="204"/>
      </rPr>
      <t>Заключено Соглашение с министерством жилищно-коммунального хозяйства Амурской области от 27.01.2023 №10701000-1-2018-015 о предоставлении иного межбюджетного трансферта, имеющего целевое назначение, из бюджета субъекта Российской Федерации бюджету муниципального образования администрации города Благовещенска. В 2023 году благоустроено 25 дворовых территорий.</t>
    </r>
  </si>
  <si>
    <r>
      <rPr>
        <b/>
        <u/>
        <sz val="12"/>
        <color indexed="17"/>
        <rFont val="Times New Roman"/>
        <family val="1"/>
        <charset val="204"/>
      </rPr>
      <t>Освоение средств ФБ и ОБ составляет 100%.</t>
    </r>
    <r>
      <rPr>
        <b/>
        <sz val="12"/>
        <rFont val="Times New Roman"/>
        <family val="1"/>
        <charset val="204"/>
      </rPr>
      <t xml:space="preserve"> </t>
    </r>
    <r>
      <rPr>
        <sz val="12"/>
        <rFont val="Times New Roman"/>
        <family val="1"/>
        <charset val="204"/>
      </rPr>
      <t xml:space="preserve">Между администрацией города Благовещенска и министерством жилищно-коммунального хозяйства Амурской области в целях реализации национального проекта «Жилье и городская среда» на территории муниципального образования города Благовещенска заключено соглашение от 25.01.2023 №10701000-1-2023-002 (доп. соглашения от 25.10.2023 и от 07.12.2023) о предоставлении в 2023-2025 годах субсидии на реализацию программ формирования современной городской среды на сумму не более 211 503,42242 тыс. руб. (в том числе: 2023 год - 96 670,55267 тыс. руб., 2024 год - 114 832,86975 тыс. руб., 2025 год - 0,0 тыс. руб.) от общего объема бюджетных ассигнований, предусматриваемых в бюджете города на финансовое обеспечение расходных обязательств – 213 639,82063  тыс. руб. (в том числе: 2023 год - 97 647,02290 тыс. руб., 2024 год - 115 992,79773 тыс. руб., 2025 год - 0,0 тыс. руб.), уровень софинансирования 99%. Планируемый к достижению до 31.12.2023 результат: благоустройство 7 территорий города, в том числе 1 общественной (до 31.12.2024 - благоустройство 110 территорий города, в том числе 6 общественных – ежегодно по 1 ед. (нарастающим итогом с 2019 года), в том числе: до 31.12.2019 - 23 ед., до 31.12.2020 - 25 ед., до 31.12.2021 - 29 ед., до 31.12.2022 - 16 ед., до 31.12.2023 - 7 ед., до 31.12.2024 - 10 ед.). Показатели результативности использования субсидии: 1) Доля объема закупок оборудования, имеющего российское происхождение, в том числе оборудования, закупаемого при выполнении работ, в общем объеме оборудования, закупленного в рамках реализации мероприятий государственных (муниципальных) программ современной городской среды - 90%; 2) Доля граждан, принявших участие в решении вопросов развития городской среды, от общего количества граждан в возрасте от 14 лет, проживающих в муниципальных образованиях, на территориях которых реализуются проекты по созданию комфортной городской среды - 25%. В 2023 году осуществлено благоустройство 6 дворовых территорий города Благовещенска (по адресам: ул. Воронкова 12; п. Моховая Падь, Литер 2; ул. Партизанская 69; пер. Советский 29 и 31; ул. Краснофлотская 51) и 1 общественной территории (сквер водников в районе ул. Ленина 72, кадастровый номер 28:01:130078:129). 
</t>
    </r>
  </si>
  <si>
    <r>
      <rPr>
        <b/>
        <u/>
        <sz val="12"/>
        <color indexed="17"/>
        <rFont val="Times New Roman"/>
        <family val="1"/>
        <charset val="204"/>
      </rPr>
      <t>Освоение средств ОБ составляет 0 %.</t>
    </r>
    <r>
      <rPr>
        <b/>
        <sz val="12"/>
        <rFont val="Times New Roman"/>
        <family val="1"/>
        <charset val="204"/>
      </rPr>
      <t xml:space="preserve"> </t>
    </r>
    <r>
      <rPr>
        <sz val="12"/>
        <rFont val="Times New Roman"/>
        <family val="1"/>
        <charset val="204"/>
      </rPr>
      <t>Плановый объем финансирования предусмотрен на завершение строительства объекта «Большой городской центр «Трибуна Холл»». МУ «ГУКС» с 2020 года заключен муниципальный контракт от 09.01.2020 № 0650 на сумму 2 151 450,3 тыс. руб. с ООО "ДСК" на выполнение работ по проектированию, строительству и вводу в эксплуатацию не позднее 30.06.2023 объекта капитального строительства «Большой городской центр «Трибуна Холл»» в рамках мероприятий по благоустройству общественных территорий. Техническая готовность объекта по состоянию на 01.12.2023 составляет 41,5% из планируемых на 2023 год 100% (Техническая готовность объекта за 2022 год составила 41,5% из планируемых на 2022 год 59,3% - недостижение обусловлено отставанием подрядчика от плана-графика выполнения работ в связи с большим объемом работ и сложностью возведения зданий и сооружений на объекте, а также отсутствием положительного заключения государственной экспертизы проектно-сметной документации 2-го этапа строительства объекта. Аванс за 2020 год в размере 131 203,1 тыс. руб. (в том числе: 123 330,9 тыс. руб. - средства областного бюджета, 7 872,2 тыс. руб. - средства городского бюджета) не отработан. Неиспользованный остаток прошлых лет (2021 года) в размере 175 979,8 тыс. руб. (в том числе: областной бюджет - 165 421,0 тыс. руб. и городской бюджет - 10 558,8 тыс. руб.) освоен на 140 813,4 тыс. руб. (в том числе: областной бюджет - 132 364,6 тыс. руб. и городской бюджет - 8 448,8 тыс. руб.).). В феврале 2023 доведен неиспользованный остаток прошлых лет (2022 года) в размере 234 442,8 тыс. руб. (в том числе: областной бюджет - 220 376,2 тыс. руб. и городской бюджет - 14 066,6 тыс. руб.). Между администрацией города Благовещенска и министерством строительства и архитектуры Амурской области заключено соглашение от 09.02.2023 № 2/2023 (в редакции доп.согл от 08.09.2023 № 2/2023/2) о предоставлении в 2023 году из областного бюджета субсидии бюджету города Благовещенска на софинансирование капитальных вложений в объекты муниципальной собственности в рамках подпрограммы «Обеспечение доступности коммунальных услуг, повышение качества и надежности жилищно-коммунального обслуживания населения» государственной программы Амурской области «Модернизация жилищно-коммунального комплекса, энергосбережение и повышение энергетической эффективности в Амурской области», утвержденной постановлением Правительства Амурской области от 25.09.2013 № 452 (Приложение № 18 к государственной программе – Порядок предоставления субсидий бюджетам муниципальных образований на софинансирование капитальных вложений в объекты муниципальной собственности), на сумму не более 344 387,3 тыс. руб. от общего объема бюджетных ассигнований, предусматриваемых в бюджете города Благовещенска 366 369,5 тыс. руб. (в том числе в сумме 234 442,7 тыс.руб. в соответствии с восстановленным в 2023 году остатком средств субсидии, не использованным по целевому назначению в 2022 году), уровень софинансирования – 94 %. Значение и наименование результатов использования субсидии на 2023 год: результативность бюджетных расходов в процентах освоения денежных средств – 100%; количество введённых в эксплуатацию объектов капитального строительства в рамках мероприятий по благоустройству - 1 ед. График выполнения мероприятий (работ по строительству) – в срок до 31.12.2023. Средства субсидии планировалось направить на окончательный расчет за проектные работы и выполнение строительно-монтажных работ по 2 этапу, но в связи с отсутствием положительного заключения экспертизы ПСД 2 этапа, работы не приняты (планируемая дата ПЗЭ – февраль 2024 года). Срок строительства объекта продлен на 2024 год, готовится дополнительное соглашение о продлении срока выполнения работ по контракту на 2024 г.</t>
    </r>
  </si>
  <si>
    <r>
      <rPr>
        <b/>
        <u/>
        <sz val="12"/>
        <color indexed="17"/>
        <rFont val="Times New Roman"/>
        <family val="1"/>
        <charset val="204"/>
      </rPr>
      <t>Освоение средств ФБ составляет 0 %.</t>
    </r>
    <r>
      <rPr>
        <sz val="12"/>
        <color indexed="17"/>
        <rFont val="Times New Roman"/>
        <family val="1"/>
        <charset val="204"/>
      </rPr>
      <t xml:space="preserve">  </t>
    </r>
    <r>
      <rPr>
        <sz val="12"/>
        <rFont val="Times New Roman"/>
        <family val="1"/>
        <charset val="204"/>
      </rPr>
      <t>Плановый объем финансирования предусмотрен на завершение строительства объекта «Большой городской центр «Трибуна Холл»». МУ «ГУКС» с 2020 года заключен муниципальный контракт от 09.01.2020 № 0650 на сумму 2 151 450,260 тыс. руб. с ООО "ДСК" на выполнение работ по проектированию, строительству и вводу в эксплуатацию не позднее 30.06.2023 объекта капитального строительства «Большой городской центр «Трибуна Холл»» в рамках мероприятий по благоустройству общественных территорий. Техническая готовность объекта по состоянию на 01.12.2023 составляет 41,5% из планируемых на 2023 год 100% (в 2022 году отставание подрядчика от плана-графика выполнения работ обусловлено большим объемом работ и сложностью возведения зданий и сооружений на объекте, а также отсутствием положительного заключения государственной экспертизы проектно-сметной документации 2-го этапа строительства объекта). Между администрацией города Благовещенска и министерством строительства и архитектуры Амурской области заключено соглашение от 06.08.2018 № 131-08/с (дополнительное соглашение от 14.11.2023 № 10701000-1-2018-009/5) о предоставлении в 2018-2023 годах иного межбюджетного трансферта, имеющего целевое назначение из бюджета Амурской области бюджету города Благовещенск,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 на сумму не более 875 000,0 тыс. руб. в 2023 году (уровень софинансирования – 100 %), в целях достижения результатов федерального проекта «Развитие отдельных территорий и центров экономического роста субъектов Российской Федерации, входящих в состав Дальневосточного федерального округа» в рамках комплексной государственной программы Российской Федерации «Социально-экономическое развитие Дальневосточного федерального округа». Плановое значение результата предоставления иного межбюджетного трансферта: на 31.12.2023 уровень достижения значений показателей плана социального развития центров экономического роста – 100%. Мероприятие 2023 года: «Большой городской центр «Трибуна Холл» г. Благовещенск, Амурская область» - объект капитального строительства мощностью - 11,2 гектар. 19.05.2023 № 01-19/6372 в адрес Минстроя АО направлены предложения по корректировке плана социального развития центров экономического роста АО в части разделения объекта на этапы и подэтапы (предложения по корректировке - пояснительная записка, обоснование инвестиций и ПИП прилагаются ). Средства субсидии планировалось направить на окончательный расчет за проектные работы и выполнение строительно-монтажных работ по 2 этапу, но в связи с отсутствием положительного заключения экспертизы ПСД 2 этапа, работы не приняты (планируемая дата ПЗЭ – февраль 2024 года). Срок строительства объекта продлен на 2024 год, готовится дополнительное соглашение о продлении срока выполнения работ по контракту на 2024 г.</t>
    </r>
  </si>
  <si>
    <r>
      <rPr>
        <b/>
        <u/>
        <sz val="12"/>
        <color indexed="17"/>
        <rFont val="Times New Roman"/>
        <family val="1"/>
        <charset val="204"/>
      </rPr>
      <t>Освоение средств ОБ составляет 0%.</t>
    </r>
    <r>
      <rPr>
        <b/>
        <sz val="12"/>
        <color indexed="8"/>
        <rFont val="Times New Roman"/>
        <family val="1"/>
        <charset val="204"/>
      </rPr>
      <t xml:space="preserve"> </t>
    </r>
    <r>
      <rPr>
        <sz val="12"/>
        <color indexed="8"/>
        <rFont val="Times New Roman"/>
        <family val="1"/>
        <charset val="204"/>
      </rPr>
      <t>Плановый объем финансирования предусмотрен на завершение строительства объекта «Большой городской центр «Трибуна Холл»». МУ «ГУКС» с 2020 года заключен муниципальный контракт от 09.01.2020 № 0650 на сумму 2 151 450,260 тыс. руб. с ООО "ДСК" на выполнение работ по проектированию, строительству и вводу в эксплуатацию не позднее 30.06.2023 объекта капитального строительства «Большой городской центр «Трибуна Холл»» в рамках мероприятий по благоустройству общественных территорий. Техническая готовность объекта по состоянию на 01.12.2023 составляет 41,5% из планируемых на 2023 год 100% (в 2022 году отставание подрядчика от плана-графика выполнения работ обусловлено большим объемом работ и сложностью возведения зданий и сооружений на объекте, а также отсутствием положительного заключения государственной экспертизы проектно-сметной документации 2-го этапа строительства объекта). Между администрацией города Благовещенска и министерством строительства и архитектуры Амурской области заключено соглашение от 06.02.2023 № 6/2023 (в редакции доп.соглашения от 14.11.2023 № 6/2023/2 ) о предоставлении в 2023 году иного межбюджетного трансферта, имеющего целевое назначение, из областного бюджета бюджету города Благовещенск,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 в целях достижения результатов основного мероприятия «Развитие центров экономического роста» подпрограммы «Развитие экономического потенциала и формирование благоприятного инвестиционного климата на территории Амурской области» государственной программы Амурской области «Экономическое развитие и инновационная экономика Амурской области», на сумму не более 17 380,853 тыс. руб. (уровень софинансирования – 100 %). Плановое значение результата предоставления иного межбюджетного трансферта: на 31.12.2023 уровень достижения значений показателей плана социального развития центров экономического роста – 100% (мероприятие «Большой городской центр «Трибуна Холл» г. Благовещенск, Амурская область» - объект капитального строительства мощностью - 11,2 га). Средства субсидии планировалось направить на окончательный расчет за проектные работы и выполнение строительно-монтажных работ по 2 этапу, но в связи с отсутствием положительного заключения экспертизы ПСД 2 этапа, работы не приняты (планируемая дата ПЗЭ – февраль 2024 года). Срок строительства объекта продлен на 2024 год, готовится дополнительное соглашение о продлении срока выполнения работ по контракту на 2024 г.</t>
    </r>
  </si>
  <si>
    <r>
      <rPr>
        <b/>
        <u/>
        <sz val="12"/>
        <color indexed="17"/>
        <rFont val="Times New Roman"/>
        <family val="1"/>
        <charset val="204"/>
      </rPr>
      <t>Освоение средств ОБ составляет 100 %.</t>
    </r>
    <r>
      <rPr>
        <b/>
        <sz val="12"/>
        <color indexed="17"/>
        <rFont val="Times New Roman"/>
        <family val="1"/>
        <charset val="204"/>
      </rPr>
      <t xml:space="preserve"> </t>
    </r>
    <r>
      <rPr>
        <b/>
        <sz val="12"/>
        <rFont val="Times New Roman"/>
        <family val="1"/>
        <charset val="204"/>
      </rPr>
      <t xml:space="preserve"> </t>
    </r>
    <r>
      <rPr>
        <sz val="12"/>
        <rFont val="Times New Roman"/>
        <family val="1"/>
        <charset val="204"/>
      </rPr>
      <t>Между администрацией города Благовещенска и министерством экономического развития и внешних связей Амурской области заключено соглашение от 15.02.2023 № 15 (доп.согл. от 27.12.2023 № 2) о предоставлении из областного бюджета в 2023-2025 годах субсидии на поддержку и развитие субъектов малого и среднего предпринимательства, включая крестьянские (фермерские) хозяйства в рамках государственной программы «Экономическое развитие и инновационная экономика Амурской области», утвержденной постановлением Правительства Амурской области от 25.09.2013 № 445 (подпрограммы 2 «Развитие субъектов малого и среднего предпринимательства на территории Амурской области», Приложение № 6 к государственной программе Порядок предоставления субсидии местным бюджетам на поддержку и развитие субъектов малого и среднего предпринимательства, включая крестьянские (фермерские) хозяйства), на сумму 20 672,7 тыс.руб. (в том числе: в 2023 году – 18 170,7 тыс.руб., в 2024 году - 1 250,9 тыс.руб., в 2025 году - 1 1251,1 тыс.руб.) от общего объема бюджетных ассигнований 21 992,2 тыс. руб. (в том числе: в 2023 году – 19 330,5 тыс.руб., в 2024 году - 1 330,7 тыс.руб., в 2025 году - 1 331,0 тыс.руб.), уровень софинансирования 94%. В соответствии с заключенным соглашением о предоставлении финансовой поддержки субъектам малого и среднего предпринимательства, а также физическим лицам, не являющимся индивидуальными предпринимателями и применяющим специальный налоговый режим «Налог на профессиональный доход», завершен конкурс по 3-м направлениям (по итогам конкурса субсидии предоставлены 19 субъектам): 1) субсидии по возмещению уплаты первого взноса (аванса) при заключении договоров финансовой аренды (лизинга) оборудования - 5; 2) субсидии по возмещению части затрат, связанных с приобретением оборудования в целях создания, и (или) развития, и (или) модернизации производства товаров (работ, услуг) - 9; 3) субсидии на возмещение части затрат на приобретение, ремонт помещений и приобретение строительных материалов - 5 получателей.</t>
    </r>
  </si>
  <si>
    <r>
      <rPr>
        <b/>
        <u/>
        <sz val="12"/>
        <color indexed="17"/>
        <rFont val="Times New Roman"/>
        <family val="1"/>
        <charset val="204"/>
      </rPr>
      <t>Освоение средств ОБ составляет 100 %.</t>
    </r>
    <r>
      <rPr>
        <b/>
        <sz val="12"/>
        <color indexed="10"/>
        <rFont val="Times New Roman"/>
        <family val="1"/>
        <charset val="204"/>
      </rPr>
      <t xml:space="preserve"> </t>
    </r>
    <r>
      <rPr>
        <sz val="12"/>
        <rFont val="Times New Roman"/>
        <family val="1"/>
        <charset val="204"/>
      </rPr>
      <t>В рамках данного мероприятия предусмотрена окончательная оплата 6 контрактов, заключенных в 2018 году, на общую сумму 182 652,0 тыс.руб., на приобретение в муниципальную собственность 106 жилых помещений общей площадью 2 946 кв. м на первичном рынке недвижимости, создаваемых в будущем. В 2018 году авансирование указанных контрактов произведено на сумму 95 590,2 тыс.руб. В связи с отставанием подрядной организации от графика выполнения работ (уведомление от ООО СЗ "Профессионал"), сроки сдачи квартир перенесены на 2023 год. В соответствии с доп. соглашением с мин. строительства и архитектуры АО от 15.02.2023 № 6/2023/1 к Соглашению от 06.02.2023 № 6/2023 доведены из областного бюджета лимиты 2022 года в сумме 87 061,8 тыс.руб. для освоения их в 2023 году. Дополнительно доведены из городского бюджета недостающие средства в размере 3,6 руб. Акты приема-передачи 106 квартир с ООО СЗ "Профессионал" подписаны 29.05.2023. За ненадлежащее исполнение обязательств по контрактам застройщику начислена пеня в размере 42 877,6 тыс.руб., в связи с чем оплата произведена за вычетом суммы пени и составила 44 184,2 тыс.руб. Удержанная сумма пени перечислена в доход бюджета города. Право муниципальной собственности на все жилые помещения зарегистрировано, ведется работа по расселению граждан. По состоянию на 31.12.2023 из 106 квартир расселены 105 квартир общей площадью 2 642 кв. м, количество переселенных граждан - 288 человек.</t>
    </r>
  </si>
  <si>
    <r>
      <rPr>
        <b/>
        <u/>
        <sz val="12"/>
        <color indexed="17"/>
        <rFont val="Times New Roman"/>
        <family val="1"/>
        <charset val="204"/>
      </rPr>
      <t>Освоение средств ГК - Фонд содействия реформированию ЖКХ составляет 2,1% и ОБ - 21,8%.</t>
    </r>
    <r>
      <rPr>
        <sz val="12"/>
        <rFont val="Times New Roman"/>
        <family val="1"/>
        <charset val="204"/>
      </rPr>
      <t xml:space="preserve"> По состоянию на 01.01.2024 количество граждан, переселяемых из аварийного жилищного фонда в соответствии со статьей 32 Жилищного кодекса РФ, составило 38 чел. из планируемых 77 чел. Площадь расселенных аварийных домов в соответствии со статьей 32 Жилищного кодекса РФ составила 0,41 тыс. кв. м из планируемой 1,07 тыс. кв. м. Остаток неосвоенных средств обусловлен продолжением реализации мероприятий по переселению граждан из аварийного жилищного фонда в 2024 году.
</t>
    </r>
    <r>
      <rPr>
        <sz val="12"/>
        <color indexed="10"/>
        <rFont val="Times New Roman"/>
        <family val="1"/>
        <charset val="204"/>
      </rPr>
      <t xml:space="preserve">
</t>
    </r>
  </si>
  <si>
    <r>
      <rPr>
        <b/>
        <u/>
        <sz val="12"/>
        <color rgb="FF159B1B"/>
        <rFont val="Times New Roman"/>
        <family val="1"/>
        <charset val="204"/>
      </rPr>
      <t xml:space="preserve">Освоение средств ГК - Фонд содействия реформированию ЖКХ составляет 71,2% (неиспользованный остаток 2022 года). </t>
    </r>
    <r>
      <rPr>
        <sz val="12"/>
        <rFont val="Times New Roman"/>
        <family val="1"/>
        <charset val="204"/>
      </rPr>
      <t>1) В рамках  мероприятия предусмотрено приобретение жилых помещений по заключенным в 2022 году МКУ «БГАЖЦ» муниципальным контрактам на общую сумму 123 986,898 тыс. руб.  (от 03.08.2022 №Ф.2022.0302 на сумму 19 891 746,00 руб., от 03.08.2022 №Ф.2022.0303 на сумму 18 353 394,00 руб., от 03.08.2022 №Ф.2022.0305 на сумму 19 752 867,00 руб., от 03.08.2022 №Ф.2022.0306 на сумму 19 752 867,00 руб., от 03.08.2022 №Ф.2022.0304 на сумму 19 581 939,00 руб., от 15.08.2022 №Ф.2022.0314 на сумму 15 575 814,00 руб., от 15.08.2022 №Ф.2022.0315 на сумму 11 078 271,00 руб.) с АО Специализированный застройщик «Амурстрой», на приобретение благоустроенных 29 жилых квартир, созданных в будущем  (за исключением площади балконов, лоджий, веранд и террас) – не менее 1 242,9 кв. м., по которым в 2022 году осуществлено авансирование в размере 50% - 61 993,449 тыс.руб. Срок приобретения объектов недвижимости: с момента заключения контрактов до 01.12.2023. В 2023 году произведена окончательная оплата контрактов, квартиры переданы в муниципальную собственность. 2) По состоянию на 01.01.2024 МКУ «БГАЖЦ» заключены 14 контрактов на приобретение 14 квартир путем участия в долевом строительстве с ООО «Специализированный застройщик «ПИК Благовещенск» на сумму 48 683,7 тыс. руб. и после регистрации контрактов в Росреестре осуществлено авансирование по 1 этапу в размере 50% - 24 341,828 тыс. руб. и по 2 этапу в размере 40% - 19 473,5 тыс. руб., оплата 3 этапа - 4 868,4 тыс. руб. будет после передачи квартир в муниципальную собственность в декабре 2024 года). 3) Приобретены 14 готовых жилых помещений для граждан, переселяемых из аварийного жилищного фонда. На 01.01.2024 количество граждан, переселяемых из аварийного жилищного фонда (в результате приобретения жилых помещений), составило 118 чел. из планируемых 163 чел. Площадь расселенных аварийных домов (в результате приобретения жилых помещений) составила 1,472 тыс. кв. м из планируемой 2,2 тыс. кв. м.</t>
    </r>
    <r>
      <rPr>
        <b/>
        <u/>
        <sz val="12"/>
        <color rgb="FF159B1B"/>
        <rFont val="Times New Roman"/>
        <family val="1"/>
        <charset val="204"/>
      </rPr>
      <t xml:space="preserve">
</t>
    </r>
    <r>
      <rPr>
        <sz val="12"/>
        <color indexed="8"/>
        <rFont val="Times New Roman"/>
        <family val="1"/>
        <charset val="204"/>
      </rPr>
      <t xml:space="preserve">
</t>
    </r>
  </si>
  <si>
    <r>
      <rPr>
        <b/>
        <u/>
        <sz val="12"/>
        <color indexed="17"/>
        <rFont val="Times New Roman"/>
        <family val="1"/>
        <charset val="204"/>
      </rPr>
      <t>Освоение средств ОБ составляет 43,7 %</t>
    </r>
    <r>
      <rPr>
        <sz val="12"/>
        <color indexed="17"/>
        <rFont val="Times New Roman"/>
        <family val="1"/>
        <charset val="204"/>
      </rPr>
      <t xml:space="preserve">. </t>
    </r>
    <r>
      <rPr>
        <sz val="12"/>
        <rFont val="Times New Roman"/>
        <family val="1"/>
        <charset val="204"/>
      </rPr>
      <t xml:space="preserve">Между администрацией города Благовещенска и министерством жилищно-коммунального хозяйства Амурской области в целях реализации национального проекта «Жилье и городская среда» на территории муниципального образования города Благовещенска заключено соглашение от 01.01.2022 № 01-39-4053 (дополнительное соглашение от 15.02.2023 № 01-39-4337, от 31.07.2023 № 01-39-4446) о предоставлении в 2022-2024 годах субсидии из областного бюджета на реализацию V этапа (2023 - 1 марта 2024 года) региональной адресной программы «Переселение граждан из аварийного жилищного фонда на территории Амурской области на период 2019 - 2025 годов», утвержденной постановлением Правительства Амурской области от 29.03.2019 № 152 (далее - Программа), на обеспечение мероприятий по переселению граждан из аварийного жилищного фонда, в размере 299 997,574 тыс. руб. (в том числе: в 2022 году - 291 326,21738 тыс. руб. (в т.ч. средства ГК - Фонда - 288 087,674 тыс. руб., ОБ - 2 629,931 тыс. руб., ГБ - 608,61238 тыс. руб.), в 2023 году - 2 391,36362 тыс. руб. (ГБ), в 2024 году - 6 279,993 тыс. руб. (ОБ)) от общего объема бюджетных ассигнований, предусматриваемых в бюджете города на финансовое обеспечение расходных обязательств - 299 997,574 тыс. руб. (в том числе: в 2022 году - 293 717,581 тыс. руб., в 2023 году - 6 279,993 тыс. руб.), уровень софинансирования 99%. Планируемый к достижению до 1 марта 2024 года результат (целевой показатель): площадь аварийного жилищного фонда, из которого подлежат переселению граждане по V этапу Программы и на который доводится субсидия, составляет не менее 3 717,19  кв. м - 100%. Стороны при выполнении условий соглашения исходят из того, что заключение муниципальных контрактов, соглашений, договоров об изъятии жилых помещений у собственников в аварийных многоквартирных домах (далее – муниципальные контракты) осуществляется на приобретение жилых помещений в многоквартирных домах (в том числе в многоквартирных домах, строительство которых не завершено, включая многоквартирные дома, строящиеся (создаваемые) с привлечением денежных средств граждан и (или) юридических лиц) или в домах, указанных в пункте 2 части 2 статьи 49 Градостроительного кодекса РФ, на строительство таких домов, а также на выплату лицам, в чьей собственности находятся жилые помещения, входящие в аварийный жилищный фонд, возмещения за изымаемые жилые помещения в соответствии со статьей 32 Жилищного кодекса РФ, в целях реализации V этапа Программы и переселения граждан из аварийного жилищного фонда, признанного таковым до 01.01.2017 и включенного в Программу. Расходные обязательства муниципального образования, в целях софинансирования которых предоставляется Субсидия, установлены постановлением администрации города Благовещенска  Амурской области от 05.04.2013 № 1727 «Об утверждении муниципальной адресной программы «Переселение граждан из аварийного жилищного фонда на территории города Благовещенска в 2013 - 2025 годах». Муниципальное образование обязуется обеспечить переселение граждан из аварийного жилищного фонда и оформление в муниципальную собственность предоставляемых жилых помещений. До 20.12.2022 обеспечить заключение муниципальных контрактов для расселения не менее 90% и до 01.06.2023 не менее 100% аварийного жилищного фонда от общего объема бюджетных ассигнований. На 01.01.2024 количество граждан, переселяемых из аварийного жилищного фонда, составило 118 чел. из планируемых 163 чел. Площадь расселенных аварийных домов составила 1,472 тыс. кв. м из планируемой 2,2 тыс. кв. м. Остаток неосвоенных средств обусловлен продолжением реализации мероприятий по переселению граждан из аварийного жилищного фонда в 2024 году.                     </t>
    </r>
  </si>
  <si>
    <r>
      <rPr>
        <b/>
        <u/>
        <sz val="12"/>
        <color indexed="17"/>
        <rFont val="Times New Roman"/>
        <family val="1"/>
        <charset val="204"/>
      </rPr>
      <t>Освоение средств ОБ составляет 100%.</t>
    </r>
    <r>
      <rPr>
        <sz val="12"/>
        <color indexed="8"/>
        <rFont val="Times New Roman"/>
        <family val="1"/>
        <charset val="204"/>
      </rPr>
      <t xml:space="preserve"> П</t>
    </r>
    <r>
      <rPr>
        <sz val="12"/>
        <rFont val="Times New Roman"/>
        <family val="1"/>
        <charset val="204"/>
      </rPr>
      <t>роизведены расходы по содержанию работника МКУ "БГАЖЦ", осуществляющего мероприятия по постановке на учет и учету граждан, имеющих право на получение жилищных субсидий на приобретение или строительство жилых помещений в связи с выездом из районов Крайнего Севера и приравненных к ним местностей, на приобретение канцелярских принадлежностей.</t>
    </r>
  </si>
  <si>
    <r>
      <rPr>
        <b/>
        <u/>
        <sz val="12"/>
        <color indexed="17"/>
        <rFont val="Times New Roman"/>
        <family val="1"/>
        <charset val="204"/>
      </rPr>
      <t>Освоение средств ФБ составляет 100 %.</t>
    </r>
    <r>
      <rPr>
        <b/>
        <sz val="12"/>
        <color indexed="8"/>
        <rFont val="Times New Roman"/>
        <family val="1"/>
        <charset val="204"/>
      </rPr>
      <t xml:space="preserve"> </t>
    </r>
    <r>
      <rPr>
        <sz val="12"/>
        <rFont val="Times New Roman"/>
        <family val="1"/>
        <charset val="204"/>
      </rPr>
      <t>В рамках Соглашения от 16.01.2023 № 1, заключенного с Минсоцзащиты населения АО (уведомление от 22.12.2022 № 03-12), средства в сумме 57 019,8 тыс.руб. предусмотрены: 1) 35 253, 9 тыс.руб. на окончательную оплату 5 контрактов, заключенных в 2022 году на общую сумму 69 866,8 тыс.руб. на приобретение 20 квартир, создаваемых в будущем в рамках мероприятия «Финансовое обеспечение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(в части приобретения жилых помещений, строительство которых планируется)» (в 2022 году выплачен аванс - 34 933,4 тыс.руб.); 2) 21 765,9 тыс.руб. на приобретение не менее 7 жилых помещений для последующего предоставления детям-сиротам, а также лицам из их числа по договорам найма специализированных жилых помещений. В 2023 году приобретено и оплачено 1 жилое помещение на сумму 3 028,7 тыс.руб. В связи с приобретением жилья площадью менее нормативной, экономия средств в размере 1 554,7 тыс.руб. отозвана уведомлением от 13.07.2023 № 03-12, доп. соглашение от 14.07.2023 № 2; также уведомлением от 31.10.2023 № 03-12 отозваны 350 776,5 тыс.руб. Проведен окончательный расчет по 5 муниц. контрактам, заключенных в 2022 году на сумму 34 933 410,00 руб. На основании приказов Минсоцзащиты АО от 31.08.2023 №№ 851,852; от 26.10.2023 № 1040 «О компенсации стоимости жилого помещения, предоставленному лицу из числа детей-сирот» средства на общую сумму 18 706 961,5 руб. направлены на мероприятие 5.1.4 для перечисления в городской бюджет возмещения за предоставленные 6 квартир.</t>
    </r>
  </si>
  <si>
    <r>
      <rPr>
        <b/>
        <u/>
        <sz val="12"/>
        <color indexed="17"/>
        <rFont val="Times New Roman"/>
        <family val="1"/>
        <charset val="204"/>
      </rPr>
      <t>Освоение средств ОБ составляет 100 %.</t>
    </r>
    <r>
      <rPr>
        <sz val="12"/>
        <color indexed="10"/>
        <rFont val="Times New Roman"/>
        <family val="1"/>
        <charset val="204"/>
      </rPr>
      <t xml:space="preserve"> </t>
    </r>
    <r>
      <rPr>
        <sz val="12"/>
        <rFont val="Times New Roman"/>
        <family val="1"/>
        <charset val="204"/>
      </rPr>
      <t xml:space="preserve">Осуществлены расходы на организацию государственных полномочий по предоставлению жилых помещений детям-сиротам и лицам из их числа. </t>
    </r>
  </si>
  <si>
    <r>
      <rPr>
        <b/>
        <u/>
        <sz val="12"/>
        <color indexed="17"/>
        <rFont val="Times New Roman"/>
        <family val="1"/>
        <charset val="204"/>
      </rPr>
      <t>Освоение средств ОБ составляет 32,6 %.</t>
    </r>
    <r>
      <rPr>
        <b/>
        <sz val="12"/>
        <color indexed="40"/>
        <rFont val="Times New Roman"/>
        <family val="1"/>
        <charset val="204"/>
      </rPr>
      <t xml:space="preserve"> </t>
    </r>
    <r>
      <rPr>
        <sz val="12"/>
        <rFont val="Times New Roman"/>
        <family val="1"/>
        <charset val="204"/>
      </rPr>
      <t>Плановый объем финансирования в сумме 602,9 тыс.руб. за счет средств областного бюджета предусмотрен на проведение текущего и капитального ремонтов жилых помещений, принадлежащих на праве собственности детям-сиротам и детям, оставшимся без попечения родителей, лицам из их числа. Заключены контракты на ремонтные работы в отношении 3 жилых помещений, принадлежащих на праве собственности детям-сиротам и детям, оставшимся без попечения родителей, лицам из их числа, на общую сумму 593,5 тыс. руб. В 2023 году по 1 жилому помещению работы приняты и оплачены на сумму 196,7 тыс. руб., по оставшимся 2-м помещениям имеются нарушения по выполнению управляющей компанией ремонта общедомовых площадей, влияющих на дальнейшее проведение ремонта 2-х помещений для детей-сирот. Дополнительные средства на ремонт общедомовых площадей будут выделены в 2024 году из резервного фонда города, после чего будет продолжен ремонт помещений для сирот.</t>
    </r>
  </si>
  <si>
    <r>
      <rPr>
        <b/>
        <u/>
        <sz val="12"/>
        <color indexed="17"/>
        <rFont val="Times New Roman"/>
        <family val="1"/>
        <charset val="204"/>
      </rPr>
      <t>Освоение средств ФБ составляет  100 %.</t>
    </r>
    <r>
      <rPr>
        <sz val="12"/>
        <color indexed="17"/>
        <rFont val="Times New Roman"/>
        <family val="1"/>
        <charset val="204"/>
      </rPr>
      <t xml:space="preserve"> </t>
    </r>
    <r>
      <rPr>
        <sz val="12"/>
        <rFont val="Times New Roman"/>
        <family val="1"/>
        <charset val="204"/>
      </rPr>
      <t>В 2023 году перечислено возмещение в городской бюджет 18 706 961,5 тыс.руб. за 6 квартир, предоставленных из муниципального жилищного фонда детям-сиротам.</t>
    </r>
  </si>
  <si>
    <r>
      <rPr>
        <b/>
        <u/>
        <sz val="12"/>
        <color indexed="17"/>
        <rFont val="Times New Roman"/>
        <family val="1"/>
        <charset val="204"/>
      </rPr>
      <t>Освоение средств ОБ составляет 47,2 %.</t>
    </r>
    <r>
      <rPr>
        <sz val="12"/>
        <color indexed="8"/>
        <rFont val="Times New Roman"/>
        <family val="1"/>
        <charset val="204"/>
      </rPr>
      <t xml:space="preserve">  </t>
    </r>
    <r>
      <rPr>
        <sz val="12"/>
        <rFont val="Times New Roman"/>
        <family val="1"/>
        <charset val="204"/>
      </rPr>
      <t>В 2023 году была запланирована выдача 136 сертификатов. В 2023 году земельным управлением выдан 91 сертификат (из них 67 ИЖС, 24 сады), также повторно выдано 10 сертификатов. В МКУ "БГАЖЦ" поступило 68 заявлений на получение ЕДВ, из них выплачено 66 ЕДВ (ИЖС - 50 шт., сады -16 шт.), отказано -2 . Работа по приему и обработке заявлений от граждан на выплату ЕДВ продолжится в 2024 году.</t>
    </r>
  </si>
  <si>
    <r>
      <rPr>
        <b/>
        <u/>
        <sz val="12"/>
        <color indexed="17"/>
        <rFont val="Times New Roman"/>
        <family val="1"/>
        <charset val="204"/>
      </rPr>
      <t>Освоение средств ОБ составляет 62,9 %.</t>
    </r>
    <r>
      <rPr>
        <sz val="12"/>
        <color indexed="17"/>
        <rFont val="Times New Roman"/>
        <family val="1"/>
        <charset val="204"/>
      </rPr>
      <t xml:space="preserve"> </t>
    </r>
    <r>
      <rPr>
        <sz val="12"/>
        <rFont val="Times New Roman"/>
        <family val="1"/>
        <charset val="204"/>
      </rPr>
      <t>ПРОЧИЕ РАСХОДЫ: В 2023 году приведены к нормативным требованиям посредством проведения ремонта автомобильные дороги общей протяженностью 1,69 км., нарастающим итогом с 2017 общая протяженность составила - 81,93 км. Площадь отремонтированных пешеходных тротуаров составила 0,89 км., протяженность отремонтированной ливневой канализации - 2,9 км., протяженность отремонтированной кабельной канализации - 2,75 км., количество установленных остановочных павильонов - 5 ед., количество модернизированных светофорных объектов - 7 ед., количество обслуживаемых комплексов фотовидеофиксации - 24 ед.,количество выполненных работ по проведению диагностики, оценке транспортно-эксплуатационного состояния автомобильных дорог общего пользования местного значения города Благовещенска - 2 шт., протяженность отремонтированной автомобильной парковки, пешеходных дорожек - 0,167 км. Остаток лимитов обусловлен расторжением ряда контрактов по ремонту УДС в связи с неисполнением обязательств подрядчиками, непредоставлением документов на выполненные работы, сложившейся экономией, а также непринятыми Заказчиком работами по причине не соответствия качества асфальта нормативным требованиям.</t>
    </r>
  </si>
  <si>
    <r>
      <rPr>
        <b/>
        <u/>
        <sz val="12"/>
        <color indexed="17"/>
        <rFont val="Times New Roman"/>
        <family val="1"/>
        <charset val="204"/>
      </rPr>
      <t xml:space="preserve">Освоение средств ОБ составляет 100 %. </t>
    </r>
    <r>
      <rPr>
        <b/>
        <sz val="12"/>
        <color indexed="17"/>
        <rFont val="Times New Roman"/>
        <family val="1"/>
        <charset val="204"/>
      </rPr>
      <t xml:space="preserve"> </t>
    </r>
    <r>
      <rPr>
        <sz val="12"/>
        <rFont val="Times New Roman"/>
        <family val="1"/>
        <charset val="204"/>
      </rPr>
      <t>Заключено соглашение о предоставлении субсидии из областного бюджета бюджету муниципального образования № 02-к-09/01 от 27.01.2023. Финансирование осуществляется в соответствии с порядком предоставления субсидии казенным предприятиям на возмещение затрат, связанных с выполнением заказа по содержанию и ремонту улично-дорожной сети, муниципальному предприятию МКП "ГСТК", по фактически понесенным затратам. Протяженность подлежащая механизированной уборке в соответствии с нормативными требованиями составляет 237,78 км., выполнены работы по механизированной уборке и по ямочному ремонту в объеме 5,0 тыс.м2.</t>
    </r>
  </si>
  <si>
    <r>
      <rPr>
        <b/>
        <u/>
        <sz val="12"/>
        <color indexed="17"/>
        <rFont val="Times New Roman"/>
        <family val="1"/>
        <charset val="204"/>
      </rPr>
      <t>Освоение средств ОБ составляет 0 %.</t>
    </r>
    <r>
      <rPr>
        <b/>
        <sz val="12"/>
        <color indexed="17"/>
        <rFont val="Times New Roman"/>
        <family val="1"/>
        <charset val="204"/>
      </rPr>
      <t xml:space="preserve">  </t>
    </r>
    <r>
      <rPr>
        <sz val="12"/>
        <rFont val="Times New Roman"/>
        <family val="1"/>
        <charset val="204"/>
      </rPr>
      <t xml:space="preserve">Плановый объем лимитов предусмотрен для осуществления реконструкции автомобильной дороги по ул. Горького от ул. Первомайская до ул. Лазо г. Благовещенск, Амурская область. Заключен контракт с АО "Асфальт" №26/2023 от 13.06.2023, срок выполнения 29.03.2024. Недоосвоение обусловлено изначально завышенным размером лимитов, цена контракта составляла 397 млн.руб. (1 этап - 370 млн.руб., 2 этап - 27 млн.руб), а также не принятия Заказчиком работ и стройконтроля по причине отсутствия проведения подрядчиком гидравлических испытаний. </t>
    </r>
    <r>
      <rPr>
        <sz val="12"/>
        <color rgb="FFFF0000"/>
        <rFont val="Times New Roman"/>
        <family val="1"/>
        <charset val="204"/>
      </rPr>
      <t>Невыполнение обусловлено оплатой аванса 1 этапа .</t>
    </r>
  </si>
  <si>
    <r>
      <rPr>
        <b/>
        <u/>
        <sz val="12"/>
        <color indexed="17"/>
        <rFont val="Times New Roman"/>
        <family val="1"/>
        <charset val="204"/>
      </rPr>
      <t>Освоение средств ОБ составляет 99,7 %.</t>
    </r>
    <r>
      <rPr>
        <b/>
        <sz val="12"/>
        <color indexed="10"/>
        <rFont val="Times New Roman"/>
        <family val="1"/>
        <charset val="204"/>
      </rPr>
      <t xml:space="preserve">  </t>
    </r>
    <r>
      <rPr>
        <sz val="12"/>
        <rFont val="Times New Roman"/>
        <family val="1"/>
        <charset val="204"/>
      </rPr>
      <t>В соответствие с заключенным администрацией города Благовещенска и министерством транспорта и дорожного хозяйства Амурской области Соглашением от 18.01.2023 № 612-01/С производится выплата лизинговых платежей за приобретенные в 2021 - 2022 годах автобусы в количестве 18 шт.</t>
    </r>
  </si>
  <si>
    <t xml:space="preserve">Освоение средств ОБ составляет 59,3 %. </t>
  </si>
  <si>
    <r>
      <rPr>
        <b/>
        <u/>
        <sz val="12"/>
        <color indexed="17"/>
        <rFont val="Times New Roman"/>
        <family val="1"/>
        <charset val="204"/>
      </rPr>
      <t>Освоение средств ОБ составляет 100 %.</t>
    </r>
    <r>
      <rPr>
        <sz val="12"/>
        <color indexed="8"/>
        <rFont val="Times New Roman"/>
        <family val="1"/>
        <charset val="204"/>
      </rPr>
      <t xml:space="preserve">  Заключено соглашение на выкуп одной квартиры, расположенной по адресу г. Благовещенск Калинина,17, денежные средства перечислены в полном объеме, в размере 7 518 612,35 руб.</t>
    </r>
  </si>
  <si>
    <r>
      <rPr>
        <b/>
        <u/>
        <sz val="12"/>
        <color indexed="17"/>
        <rFont val="Times New Roman"/>
        <family val="1"/>
        <charset val="204"/>
      </rPr>
      <t>Освоение средств ОБ составляет 100 %.</t>
    </r>
    <r>
      <rPr>
        <sz val="12"/>
        <color indexed="40"/>
        <rFont val="Times New Roman"/>
        <family val="1"/>
        <charset val="204"/>
      </rPr>
      <t xml:space="preserve">  </t>
    </r>
    <r>
      <rPr>
        <sz val="12"/>
        <rFont val="Times New Roman"/>
        <family val="1"/>
        <charset val="204"/>
      </rPr>
      <t>ПРОЧИЕ РАСХОДЫ: Заказчиком МУ «ГУКС» в 2021-2023 годах заключены 4 муниципальных контракта: 1) от 27.09.2021 № 0368/2021 с АО «Асфальт» на сумму 345 233,9 тыс. руб. на выполнение работ по капитальному ремонту автомобильной дороги по ул. Мухина от ул. Пролетарская до ул. Зейская, начало выполнения работ - 15.01.2022 и окончание  30.11.2022, в 2021 году оплачен аванс на сумму 99 558,2 тыс. руб., техническая готовность по м/к – 100%, но на основании обращения АО «Асфальт» от 28.12.2022 постановлением администрации города Благовещенска от 30.12.2022 № 6954 «Об изменении существенных условий муниципального контракта» принято решение и заключено 03.02.2023 дополнительное соглашение по изменению срока окончания выполнения работ с «30.11.2022» на «30.06.2023» и цены контракта на 397 846,61393 тыс. руб., исполнен 100%; 2) от 05.09.2022 № 0328/2022 с ООО «Сервер» на сумму 49 559,412 тыс. руб.  на выполнение работ по ремонту автомобильных дорог: по ул. Театральная (от ул. Шафира до ул. Школьная) и по ул. Октябрьская (от ул. Мухина до ул. Артиллерийская), начало выполнения работ - не позднее 15.05.2023 и окончание 31.08.2023, исполнен 100%; 3) от 23.09.2022 №0353/2022 с АО «Асфальт» на сумму 184 767,006 тыс. руб. на выполнение работ по ремонту автомобильных дорог: по ул. Ленина (от ул. Мухина до МАОУ "Школа № 22 г. Благовещенска") и по ул. Тенистая (от ул. Кузнечная до ул. Островского), начало выполнения работ - не позднее 15.05.2023 и окончание 31.10.2023, в 2022 году оплачен аванс на сумму 39 789,0 тыс. руб., который в текущем году отработан, и еще в 2023 году оплачен аванс на сумму 27 124,4325 тыс. руб., исполнен 100%.; 4) от 25.07.2023 № 0347/2023 с АО "Асфальт" на сумму 79 166,0 тыс.руб., срок выполнения - 30.09.2024 по ул.Тенистая от ул. Островского до ул.50 лет октября, по ул.Ленина от МАОУ "Школа № 22" до ул. Нагорная.      По трем исполненным контрактам в связи с нарушением  их условий в адрес подрядчиков направлены требования об оплате пени за просрочку исполнения обязательств. Согласно  постановления  Правительства  РФ  от  04.07.2018  № 783  "О списании  начисленных поставщику  (подрядчику,  исполнителю),  но  не списанных  заказчиком  сумм  неустоек  (штрафов,  пеней)  в  связи  с неисполнением  или  ненадлежащим  исполнением  обязательств, предусмотренных  контрактом"  неустойка списана в полном объеме.</t>
    </r>
  </si>
  <si>
    <r>
      <rPr>
        <b/>
        <u/>
        <sz val="12"/>
        <color indexed="17"/>
        <rFont val="Times New Roman"/>
        <family val="1"/>
        <charset val="204"/>
      </rPr>
      <t>Освоение средств ОБ составляет 0,0 %.</t>
    </r>
    <r>
      <rPr>
        <sz val="12"/>
        <rFont val="Times New Roman"/>
        <family val="1"/>
        <charset val="204"/>
      </rPr>
      <t xml:space="preserve">  КАП.ВЛОЖЕНИЯ: Заказчиком МУ «ГУКС» заключен муниципальный контракт от 26.01.2023 № 14/2023 (дополнительное соглашение от 10.03.2023 № 1, от 24.04.2023 № 2, от 04.05.2023 № 3, от 29.05.2023 № 4, от 06.12.2023 № 5, от 21.12.2023 № 6) с АО «Асфальт» на сумму 327 887,01135 тыс. руб. на выполнение работ по подготовке проектной и рабочей документации, реконструкции объекта «Реконструкция ул. Тепличная города Благовещенска» 1 этап, начало выполнения работ - 27.01.2023 и окончание 30.06.2024. Место выполнения работ -  ул. Тепличная в границах от ул. Воронкова до Игнатьевского шоссе. В соответствии с пунктом 2.2 контракта стоимость проектных работ (в срок до 31.03.2024) - 18 166,02430 тыс. руб., работ по реконструкции (в срок до 30.06.2024) - 309 720,98705 тыс. руб., размер оплаты в рамках национального проекта «Безопасные качественные дороги» составит 222 322,19637 тыс. руб., остальная сумма 105 564,81498 тыс. руб., предусмотренная на реконструкцию инженерных сетей будет оплачена в рамках муниципальной программы «Развитие и модернизация жилищно-коммунального хозяйства, энергосбережение и повышение энергетической эффективности, благоустройство территории города Благовещенска». Осуществлено авансирование по контракту в размере 66 696,66 тыс.руб. в рамках мероприятия. Сроки по контракту продлены.</t>
    </r>
  </si>
  <si>
    <r>
      <rPr>
        <b/>
        <u/>
        <sz val="12"/>
        <color indexed="17"/>
        <rFont val="Times New Roman"/>
        <family val="1"/>
        <charset val="204"/>
      </rPr>
      <t>Освоение средств ОБ составляет 78,8 %.</t>
    </r>
    <r>
      <rPr>
        <sz val="12"/>
        <color indexed="17"/>
        <rFont val="Times New Roman"/>
        <family val="1"/>
        <charset val="204"/>
      </rPr>
      <t xml:space="preserve"> </t>
    </r>
    <r>
      <rPr>
        <sz val="12"/>
        <rFont val="Times New Roman"/>
        <family val="1"/>
        <charset val="204"/>
      </rPr>
      <t xml:space="preserve">Между администрацией города Благовещенска и министерством транспорта и дорожного хозяйства Амурской области в целях осуществления дорожной деятельности в рамках реализации национального проекта «Безопасные качественные дороги» заключено соглашение от 01.03.2023 № 674-03/С  (дополнительные соглашения от 06.06.2023 № 674-03/Д1, от 19.12.2023 № 674-12/Д2) о предоставлении в 2023-2025 годах иного межбюджетного трансферта, имеющего целевое назначение, на сумму 1 057 382,92451 тыс. руб., в том числе: 2023 год - 314 371,77931 тыс.руб., 2024 год - 543 011,14520 тыс. руб., 2025 год - 200 000,0 тыс. руб. (уровень софинансирования из ОБ - 100%). Достигнутый до 31.12.2023 результат: ремонт 4-х следующих автомобильных дорог: 1) по ул.Театральная от ул. Шафира до ул. Школьная (770 м), 2) по ул. Октябрьская от ул. Мухина до ул. Артиллерийская (480 м), 3) по ул. Тенистая от ул. Кузнечная до ул. Островского (660 м), 4) по ул. Ленина от ул. Мухина до МАОУ «Школа №22 г.Благовещенска» (2 040 м), и капитальный ремонт дороги по ул. Мухина от ул. Пролетарская до ул. Зейская (880 м) - общая протяженность 5ти дорог, приведенных в 2023 г. к нормативным требованиям после проведения ремонта, составила 4,83 км. Планируемый к достижению до 31.12.2024 результат: подготовка проектной и рабочей документации, реконструкция объекта «Реконструкция ул. Тепличная города Благовещенска» 1 этап (644 м), ремонт дороги по ул. 50 лет Октября от ул. Ленина до ул. Октябрьская (1480 м), ремонт дороги по ул. Ленина от МАОУ «Школа № 22 г. Благовещенска» до ул. Нагорная (630 м), ремонт дороги по ул. Тенистой от ул. Островского до ул. 50 лет Октября (220 м), ремонт дорогии по ул. Амурская от ул. Чайковского до ул. Театральная (без тротуаров) (462 м), ремонт дороги по ул. Мухина от ул. Пролетарская до ж/д переезда (550 м); планируемый к достижению до 31.12.2025 результат: ремонт дороги по ул. Горького от ул. Калинина до ул. Мухина (700 м), ремонт дороги по ул. Театральная от ул. Ленина до ул. Горького (1 300 м). </t>
    </r>
  </si>
  <si>
    <r>
      <rPr>
        <b/>
        <u/>
        <sz val="12"/>
        <color indexed="17"/>
        <rFont val="Times New Roman"/>
        <family val="1"/>
        <charset val="204"/>
      </rPr>
      <t>Освоение средств ОБ составляет 100 %.</t>
    </r>
    <r>
      <rPr>
        <b/>
        <sz val="12"/>
        <color indexed="17"/>
        <rFont val="Times New Roman"/>
        <family val="1"/>
        <charset val="204"/>
      </rPr>
      <t xml:space="preserve"> </t>
    </r>
    <r>
      <rPr>
        <sz val="12"/>
        <rFont val="Times New Roman"/>
        <family val="1"/>
        <charset val="204"/>
      </rPr>
      <t>В соответствии с муниципальным контрактом от 13.09.2023 № 248 на поставку подвижного состава пассажирского транспорта общего пользования (автобусов) в декабре 2023 осуществлена поставка 8 автобусов большого класса ЛиАЗ 529265 и 1 автобуса большого класса КаВЗ 4270-А2</t>
    </r>
  </si>
  <si>
    <r>
      <rPr>
        <b/>
        <u/>
        <sz val="12"/>
        <color indexed="17"/>
        <rFont val="Times New Roman"/>
        <family val="1"/>
        <charset val="204"/>
      </rPr>
      <t>Освоение средств ОБ составляет 16,3 %.</t>
    </r>
    <r>
      <rPr>
        <sz val="12"/>
        <color indexed="40"/>
        <rFont val="Times New Roman"/>
        <family val="1"/>
        <charset val="204"/>
      </rPr>
      <t xml:space="preserve"> </t>
    </r>
    <r>
      <rPr>
        <sz val="12"/>
        <rFont val="Times New Roman"/>
        <family val="1"/>
        <charset val="204"/>
      </rPr>
      <t xml:space="preserve">КАП.ВЛОЖЕНИЯ: Между администрацией города и министерством ЖКХ области заключено соглашение о предоставлении субсидии из областного бюджета бюджету муниципального образования на расходы направленные на модернизацию коммунальной инфраструктуры от 31.01.2023 № 01-39-4309. В рамках данного соглашения реализуется мероприятия: </t>
    </r>
    <r>
      <rPr>
        <b/>
        <sz val="12"/>
        <rFont val="Times New Roman"/>
        <family val="1"/>
        <charset val="204"/>
      </rPr>
      <t>1.</t>
    </r>
    <r>
      <rPr>
        <sz val="12"/>
        <rFont val="Times New Roman"/>
        <family val="1"/>
        <charset val="204"/>
      </rPr>
      <t xml:space="preserve"> </t>
    </r>
    <r>
      <rPr>
        <b/>
        <sz val="12"/>
        <rFont val="Times New Roman"/>
        <family val="1"/>
        <charset val="204"/>
      </rPr>
      <t>Реконструкция ул. Тепличная города Благовещенска I этап I очередь (инженерные сети)</t>
    </r>
    <r>
      <rPr>
        <sz val="12"/>
        <rFont val="Times New Roman"/>
        <family val="1"/>
        <charset val="204"/>
      </rPr>
      <t xml:space="preserve">. МУ "ГУКС" заключен мун.контракт № 14/2023 от 26.01.2023 с АО "Асфальт". Срок окончания работ 28.09.2023. По состоянию на 01.12.2023 работы по реконструкции инженерных сетей завершены в полном объеме, МУ "ГУКС" КС-2, КС-3 не предоставлены, закрытие контракта планируется в 2024 году мун. контракт № 14/2023 от 26.01.2023 находится на исполнении. В связи с отсутствием выполненных работ подрядчиком АО «Асфальт» по 1 этапу (выполнение инженерных изысканий, разработка проектной и рабочей документации, прохождение государственной экспертизы с получением положительного заключения государственной экспертизы) в рамках мун. контракта от 26.01.2023 № 14/2023 осуществление строительства объекта МУ «ГУКС» не велось, разрешение на строительно-монтажные работы подрядчику не выдавалось. На основании постановления администрации г. Благовещенска от 20.12.2023 № 6792 «Об изменении существенных условий муниципального контракта», дополнительным соглашением № 6 от 21.12.2023 к мун. контракту № 14/2023 от 26.01.2023 изменены сроки выполнения работ до 30.06.2024 года; </t>
    </r>
    <r>
      <rPr>
        <b/>
        <sz val="12"/>
        <rFont val="Times New Roman"/>
        <family val="1"/>
        <charset val="204"/>
      </rPr>
      <t xml:space="preserve">2. на выполнение инженерных изысканий, осуществление подготовки проектной и рабочей документации, и строительство объекта: "Строительство тепловой сети в квартале 342" </t>
    </r>
    <r>
      <rPr>
        <sz val="12"/>
        <rFont val="Times New Roman"/>
        <family val="1"/>
        <charset val="204"/>
      </rPr>
      <t xml:space="preserve">(мероприятие 2022 года) МУ ГУКС заключен м/к № 331/2022 от 15.09.2022г. (остаток на 2023 - 10 990,0 тыс.руб.) с ООО "Теплосервис-Комплект". По состоянию на 29.12.2023 контракт не закрыт, планируемое закрытие контракта 2024 год, не соответствует ПСД выполненным работам. </t>
    </r>
    <r>
      <rPr>
        <b/>
        <sz val="12"/>
        <rFont val="Times New Roman"/>
        <family val="1"/>
        <charset val="204"/>
      </rPr>
      <t>3. Замена котлов КВм 2,5-95 ШП и котельно-вспомогательного оборудования на котельной ДОС г. Благовещенск.</t>
    </r>
    <r>
      <rPr>
        <sz val="12"/>
        <rFont val="Times New Roman"/>
        <family val="1"/>
        <charset val="204"/>
      </rPr>
      <t xml:space="preserve"> Управлением ЖКХ заключен мун. контракт № 03-08/49 от 17.08.2023, срок завершения работ 30.11.2023. По состоянию на 29.12.2023 по факту работы выполнены , КС направлены в мин ЖКХ. Недоосвоение обусловлено непредоставлением в установленный срок подрядчиком документов (форм КС-2 и КС-3) для фиксирования факта передачи выполненных работ по реконструкции инженерных сетей по ул.Тепличная, также не соответствием полученной проектной сметной документации выполненным работам по объекту "Строительство тепловой сети в квартале 342".</t>
    </r>
  </si>
  <si>
    <r>
      <rPr>
        <b/>
        <u/>
        <sz val="12"/>
        <color indexed="17"/>
        <rFont val="Times New Roman"/>
        <family val="1"/>
        <charset val="204"/>
      </rPr>
      <t>Освоение средств ОБ составляет 43,5 %</t>
    </r>
    <r>
      <rPr>
        <b/>
        <sz val="12"/>
        <color indexed="17"/>
        <rFont val="Times New Roman"/>
        <family val="1"/>
        <charset val="204"/>
      </rPr>
      <t>.</t>
    </r>
    <r>
      <rPr>
        <sz val="12"/>
        <color indexed="10"/>
        <rFont val="Times New Roman"/>
        <family val="1"/>
        <charset val="204"/>
      </rPr>
      <t xml:space="preserve"> </t>
    </r>
    <r>
      <rPr>
        <sz val="12"/>
        <rFont val="Times New Roman"/>
        <family val="1"/>
        <charset val="204"/>
      </rPr>
      <t>ПРОЧИЕ РАСХОДЫ: Между администрацией и мин. ЖКХ области заключено соглашение о предоставлении субсидии из областного бюджета бюджету муниципального образования на расходы, направленные на модернизацию коммунальной инфраструктуры от 31.01.2023 № 01-39-4309. Выполнены аварийно-восстановительные работы на участке канализационного коллектора по Игнатьевскому шоссе от ул. Дьяченко в сторону ул. Мухина , отработка аванса за 2022 год в сумме 9 752,8 тыс.руб., (сумма выполнения уменьшена в связи с корректировкой сметы, в результате ошибочного учета стоимости насоса в стоимости работ). В рамках указанного соглашения заключено доп. соглашение от 14.03.2023. Также 29.05.2023 заключено доп. соглашение к соглашению от 31.01.2023 № 01-39-4309, в рамках данного соглашения реализуются следующие мероприятия: 1) Ремонт канализационного коллектора по Игнатьевскому шоссе от Игнатьевского шоссе, 5 до Игнатьевского шоссе, 3/1. Заключен мун.контракт от 17.05.2023 № 0122/2023 между МУ "ГУКС" и ООО "Сервер" на сумму 38 401 746,43 руб., срок исполнения до 29.09.2023г. По состоянию на 29.12.2023 работы выполнены 100 % , МУ ГУКС не предоставлены КС; 2) Ремонт тепловой сети по ул. Горького от ул. Первомайская до ул. Лазо. Заключен МК с ООО "НАРС" мун.контракт от 22.06.2023 № 28/2023 на сумму 23 558,0 тыс.руб., срок исполнения до 15.08.2023. По состоянию на 29.12.2023 работы завершены в полном объеме. КС-2, КС-3 направлены в мин. ЖКХ области на общую сумму 21 351 856,45 рублей; 3) Ремонт тепловых сетей по ул. Горького, от ул. Горького д. 15/1 до ул. Горького д.21 МУ ГУКС заключен мун. контракт от 04.08.2023 № 42/2023. Работы завершены на 100%, КС-2, КС-3 направлены в мин. ЖКХ области на общую сумму 8 846 762,63 рублей; 4) Подготовка проектной документации и выполнение инженерных изысканий, выполнение работ по реконструкции объекта: «Реконструкция тепловых сетей в 800 квартале г. Благовещенск, Амурская область» контракт не заключен, мероприятие двухгодичное, мероприятие включено в план-график закупок, общая сумма финансирования составляет 234 939 021,55 руб (контракт не заключен). Невыполнение обусловлено отсутствием предоставления КС по ремонту канализационного коллектора по Игнатьевскому шоссе от Игнатьевское шоссе, 5 до Игнатьевское шоссе, 3/1.</t>
    </r>
  </si>
  <si>
    <r>
      <rPr>
        <b/>
        <u/>
        <sz val="12"/>
        <color indexed="17"/>
        <rFont val="Times New Roman"/>
        <family val="1"/>
        <charset val="204"/>
      </rPr>
      <t>Освоение средств ОБ составляет 67,3 %.</t>
    </r>
    <r>
      <rPr>
        <b/>
        <sz val="12"/>
        <color indexed="17"/>
        <rFont val="Times New Roman"/>
        <family val="1"/>
        <charset val="204"/>
      </rPr>
      <t xml:space="preserve"> </t>
    </r>
    <r>
      <rPr>
        <sz val="12"/>
        <rFont val="Times New Roman"/>
        <family val="1"/>
        <charset val="204"/>
      </rPr>
      <t>КАП.ВЛОЖЕНИЯ: Между администрацией города Благовещенска и мин. ЖКХ области заключено соглашение № 01-39-4333 от 10.02.2023. Объем средств, предусмотренных на 2023 год, составил 840 000 000,00 рублей. Ведутся строительно-монтажные работы. МУ «ГУКС» заключен муниципальный контракт на выполнение инженерных изысканий, разработку подготовки проектной и рабочей документации и строительство объекта «</t>
    </r>
    <r>
      <rPr>
        <b/>
        <sz val="12"/>
        <rFont val="Times New Roman"/>
        <family val="1"/>
        <charset val="204"/>
      </rPr>
      <t>Строительство газовой котельной в Северном планировочном районе г. Благовещенск, Амурская область</t>
    </r>
    <r>
      <rPr>
        <sz val="12"/>
        <rFont val="Times New Roman"/>
        <family val="1"/>
        <charset val="204"/>
      </rPr>
      <t>» № 0001/2022 от 18.02.2022. С ООО «Братское монтажное управление Гидроэлектромонтаж» на общую сумму 1 074 568 690,00 руб. Срок завершения работ по контракту- ноябрь 2023 г., срок ввода объекта в эксплуатацию предположительно будет перенесён на октябрь 2024 г. (в связи с отсутствием возможности подключения к системе газоснабжения). В свою очередь подрядная организация продолжает работы по строительству. По состоянию на 01.01.2024 срок ввода в эксплуатацию объекта перенесен на декабрь 2024 год, подписано доп соглашение между мин ЖКХ области и администрацией. Выполнены работы с отработкой аванса за 2022 год в сумме 65 122,0 тыс.руб.</t>
    </r>
  </si>
  <si>
    <r>
      <rPr>
        <b/>
        <u/>
        <sz val="12"/>
        <color indexed="17"/>
        <rFont val="Times New Roman"/>
        <family val="1"/>
        <charset val="204"/>
      </rPr>
      <t>Освоение средств ОБ составляет 0 %.</t>
    </r>
    <r>
      <rPr>
        <b/>
        <sz val="12"/>
        <color indexed="40"/>
        <rFont val="Times New Roman"/>
        <family val="1"/>
        <charset val="204"/>
      </rPr>
      <t xml:space="preserve"> </t>
    </r>
    <r>
      <rPr>
        <sz val="12"/>
        <rFont val="Times New Roman"/>
        <family val="1"/>
        <charset val="204"/>
      </rPr>
      <t>КАП.ВЛОЖЕНИЯ: Заключено соглашение между мин. ЖКХ области и администрацией города от 10.02.2023 № 01-39-4334 о предоставлении субсидии из областного бюджета бюджету муниципального образования на реализацию инфраструктурного проекта, источником финансового обеспечения которого является бюджетный кредит. Предусмотрена реконструкция очистных сооружений в Северном жилом районе города Благовещенска, данное мероприятие включено в концессионное соглашение в отношении централизованных систем холодного водоснабжения и водоотведения от 27.07.2022 № 230, заключенное между администрацией города, ООО «АКС» и мин. ЖКХ области. ООО «АКС» заключен договор на разработку ПИР и ПСД с ООО «МАЙ ПРОЕКТ». ООО «МАЙ ПРОЕКТ» разработана проектно-сметная документация стадии «П». Также ООО «АКС» заключен контракт на выполнение строительно-монтажных работ с АО «Ротек». Готовность проектной документации по объекту составила 50% из планируемой 100%, недостижение и недовыполнение обусловлены отставанием от графика выполнения проектных работ и авансированием работ по реконструкции объекта, ввод объекта в эксплуатацию запланирован на 2024 год (создаваемая мощность (прирост мощности) объекта - 25 000 м3/сут.). Согласно Постановления Правительства Амурской области от 13.10.2023 № 869 «О внесении изменений в Постановление Правительства Амурской области от 07.12.2021 № 972» срок ввода в эксплуатацию ОСК перенесен на декабрь 2024 года. ООО «АКС» уведомило администрацию города Благовещенска о наступлении особых обстоятельств, предусмотренных подпунктами 18 и 22 пункта 18.4 Соглашения. По состоянию на 29.12.2023 дополнительное соглашение № 6 согласовано УФАС АО и подписано всеми сторонами Соглашения.</t>
    </r>
  </si>
  <si>
    <r>
      <rPr>
        <b/>
        <u/>
        <sz val="12"/>
        <color indexed="17"/>
        <rFont val="Times New Roman"/>
        <family val="1"/>
        <charset val="204"/>
      </rPr>
      <t>Освоение средств ОБ составляет 100 %.</t>
    </r>
    <r>
      <rPr>
        <b/>
        <sz val="12"/>
        <color indexed="10"/>
        <rFont val="Times New Roman"/>
        <family val="1"/>
        <charset val="204"/>
      </rPr>
      <t xml:space="preserve"> </t>
    </r>
    <r>
      <rPr>
        <sz val="12"/>
        <rFont val="Times New Roman"/>
        <family val="1"/>
        <charset val="204"/>
      </rPr>
      <t>Финансирование осуществляется в соответствии с порядком предоставления субсидии на возмещение выпадающих (недополученных) доходов, связанных с поставкой тепловой энергии льготной категории потребителей, возникающих в связи с заключением соглашений об исполнении схемы теплоснабжения между муниципальным образованием и единой теплоснабжающей организации города Благовещенска, утвержденным постановлением администрации города Благовещенска Амурской области от 10.02.2022 № 595. Между администрацией города Благовещенска и МинЖКХ Амурской области заключено соглашение о предоставлении субсидии из областного бюджета бюджету муниципального образования на расходы, связанные с организацией единой теплоснабжающей организацией теплоснабжения в ценовых зонах теплоснабжения от 03.02.2023 № 01-39-4315. Заключен договор с АО "ДГК" от 20.03.2023 №03-08/14 (произведено возмещение за январь - декабрь 2023 года).</t>
    </r>
  </si>
  <si>
    <r>
      <rPr>
        <b/>
        <u/>
        <sz val="12"/>
        <color indexed="17"/>
        <rFont val="Times New Roman"/>
        <family val="1"/>
        <charset val="204"/>
      </rPr>
      <t>Освоение средств ОБ составляет 100 %.</t>
    </r>
    <r>
      <rPr>
        <b/>
        <sz val="12"/>
        <color indexed="17"/>
        <rFont val="Times New Roman"/>
        <family val="1"/>
        <charset val="204"/>
      </rPr>
      <t xml:space="preserve"> </t>
    </r>
    <r>
      <rPr>
        <sz val="12"/>
        <rFont val="Times New Roman"/>
        <family val="1"/>
        <charset val="204"/>
      </rPr>
      <t>Между администрацией города Благовещенска и Мин ЖКХ Амурской области заключено соглашение о предоставлении иного межбюджетного трансферта, имеющего целевое назначение, из областного бюджета бюджету города Благовещенска от 22.02.2023 №01-39/4339.Заключен муниципальный контракт на поставку тепловой энергии в целях реализации дополнительной меры социальной поддержки гражданам в виде частичной платы за тепловую энергию, поставляемую единой теплоснабжающей организацией №2-ФГКУ "ПУ ФСБ России по Амурской области" от 30.05.2023 № 03-08/27. Произведена выплата за 2023 год. Остаток лимитов обусловлен сложившейся экономией по результатам реализации мероприятия (областные средства возвращены).</t>
    </r>
  </si>
  <si>
    <r>
      <rPr>
        <b/>
        <u/>
        <sz val="12"/>
        <color indexed="17"/>
        <rFont val="Times New Roman"/>
        <family val="1"/>
        <charset val="204"/>
      </rPr>
      <t>Освоение средств ОБ составляет 100 %</t>
    </r>
    <r>
      <rPr>
        <b/>
        <u/>
        <sz val="12"/>
        <color indexed="57"/>
        <rFont val="Times New Roman"/>
        <family val="1"/>
        <charset val="204"/>
      </rPr>
      <t>.</t>
    </r>
    <r>
      <rPr>
        <b/>
        <sz val="12"/>
        <color indexed="57"/>
        <rFont val="Times New Roman"/>
        <family val="1"/>
        <charset val="204"/>
      </rPr>
      <t xml:space="preserve">  </t>
    </r>
    <r>
      <rPr>
        <sz val="12"/>
        <rFont val="Times New Roman"/>
        <family val="1"/>
        <charset val="204"/>
      </rPr>
      <t>Плановый объем лимитов предусмотрен для реализации мероприятия по предоставлению субсидии по компенсации выпадающих доходов организациям, осуществляющим горячее водоснабжение (в части компонента на холодную воду), холодное водоснабжение и (или) водоотведение, возникающих в связи с применением льготного тарифа в соответствии с Порядком предоставления указанной субсидии, утвержденным постановлением администрации города Благовещенска от 15.12.2022 № 6482. Заключен договор с ООО "АКС" № 03-08/44 от 26.07.2023 на финансовое обеспечение государственных полномочий по компенсации выпадающих доходов. Произведена выплата ООО "АКС" за январь-декабрь 2023 года.</t>
    </r>
  </si>
  <si>
    <r>
      <rPr>
        <b/>
        <u/>
        <sz val="12"/>
        <color indexed="17"/>
        <rFont val="Times New Roman"/>
        <family val="1"/>
        <charset val="204"/>
      </rPr>
      <t>Освоение средств ОБ составляет 0 %</t>
    </r>
    <r>
      <rPr>
        <b/>
        <u/>
        <sz val="12"/>
        <rFont val="Times New Roman"/>
        <family val="1"/>
        <charset val="204"/>
      </rPr>
      <t>.</t>
    </r>
    <r>
      <rPr>
        <sz val="12"/>
        <rFont val="Times New Roman"/>
        <family val="1"/>
        <charset val="204"/>
      </rPr>
      <t xml:space="preserve"> КАП.ВЛОЖЕНИЯ: Заключено соглашение между администрацией города и министерством ЖКХ области о предоставлении субсидии из областного бюджета бюджету мкниципального образования на создание объектов инфраструктуры, необходимых для реализации новых инвестиционных проектов в сферах транспорта общего пользования, жилищного строительства, строительства аэропортовой инфраструктуры, в соответствии с постановлением Правительства Российской Федерации от 19.10.2020 № 1704 по мероприятию «Реконструкция канализационного коллектора г. Благовещенск» № 01-39-4328 от 09.02.2023. В целях реализации данного мероприятия между администрацией города Благовещенска, ООО «АКС» и министерством ЖКХ области заключено концессионное соглашение № 230 от 27.07.2022. Готовность проектной документации составила 65 % из планируемой 100%, создаваемая мощность (прирост мощности) объекта 5 522 м3/сут. Невыполнение обусловлено получением отрицательного заключения экспертизы (предварительный срок получения положительного заключения гос. экспертизы - 1 квартал 2024 года).</t>
    </r>
  </si>
  <si>
    <r>
      <t>Освоение средств ОБ составляет 0 %.</t>
    </r>
    <r>
      <rPr>
        <sz val="12"/>
        <color indexed="17"/>
        <rFont val="Times New Roman"/>
        <family val="1"/>
        <charset val="204"/>
      </rPr>
      <t xml:space="preserve"> З</t>
    </r>
    <r>
      <rPr>
        <sz val="12"/>
        <rFont val="Times New Roman"/>
        <family val="1"/>
        <charset val="204"/>
      </rPr>
      <t>аключен контракт с ООО "Энергия-Проект" от 11.12.2023 № 0520/2023 на выполнение проектных и изыскательских работ по объекту: «Проектирование газовой котельной в 524 квартале г. Благовещенска, для обеспечения подключения объектов капитального строительства территории комплексного развития 352 квартала г. Благовещенск». Изначально плановая цена контракта определена в размере 20,0 млн.руб. на 2 года, подрядчиком цены была снижена до 10 млн.руб, в связи с этим (снижение цены более чем 25% ) оплата аванса не производилась. Неосвоение лимитов обусловлено снижением цены контракта и отсутствием необходимости оплаты аванса.</t>
    </r>
  </si>
  <si>
    <r>
      <rPr>
        <b/>
        <u/>
        <sz val="12"/>
        <color rgb="FF159B1B"/>
        <rFont val="Times New Roman"/>
        <family val="1"/>
        <charset val="204"/>
      </rPr>
      <t>Освоение средств ФБ составляет 50,2 %.</t>
    </r>
    <r>
      <rPr>
        <sz val="12"/>
        <color indexed="8"/>
        <rFont val="Times New Roman"/>
        <family val="1"/>
        <charset val="204"/>
      </rPr>
      <t xml:space="preserve"> В рамках данного мероприятия запланировано проведение обследования конструкций зданий, сооружений и инженерных сетей объекта незавершенного строительства "Реконструкция водозабора Северного жилого района, г.Благовещенск, Амурская область" с целью определения возможности их использования при дальнейшем строительстве 2-й очереди водозабора "Северный". Заключен договор с ООО «Дальневосточная буровая компания» от 27.10.2023, срок исполнения 01.04.2024 г. Завершены полевые работы по обследованию скважин, ведутся камеральные работы по составлению заключений. Недовыполнение обусловлено оплатой в 2023 году аванса.</t>
    </r>
  </si>
  <si>
    <r>
      <rPr>
        <b/>
        <u/>
        <sz val="12"/>
        <color rgb="FF159B1B"/>
        <rFont val="Times New Roman"/>
        <family val="1"/>
        <charset val="204"/>
      </rPr>
      <t>Освоение средств ФБ составляет 0,0 %.</t>
    </r>
    <r>
      <rPr>
        <b/>
        <sz val="12"/>
        <color rgb="FF159B1B"/>
        <rFont val="Times New Roman"/>
        <family val="1"/>
        <charset val="204"/>
      </rPr>
      <t xml:space="preserve"> </t>
    </r>
    <r>
      <rPr>
        <sz val="12"/>
        <color indexed="8"/>
        <rFont val="Times New Roman"/>
        <family val="1"/>
        <charset val="204"/>
      </rPr>
      <t>Между администрацией города Благовещенска и ООО "Специализированный застройщик "ПИК-Благовещенск" заключено соглашение от 22.12.2023 № 10-2023-103781 о предоставлении из городского бюджета субсидии юридическим лицам на финансовое обеспечение затрат по подключению (технологическому присоединению) с сетям инженерно-технического обеспечения объектов, создаваемых на территории города Благовещенска в рамках реализации приоритетных (масштабных) инвестиционных проектов Амурской области. Плановый срок реализации - 01.12.2025 г.</t>
    </r>
  </si>
  <si>
    <t>Освоение средств ФБ составляет 4,5 %.</t>
  </si>
  <si>
    <r>
      <rPr>
        <b/>
        <u/>
        <sz val="12"/>
        <color indexed="17"/>
        <rFont val="Times New Roman"/>
        <family val="1"/>
        <charset val="204"/>
      </rPr>
      <t>Освоение средств ОБ составляет 98,1 %.</t>
    </r>
    <r>
      <rPr>
        <b/>
        <sz val="12"/>
        <color indexed="17"/>
        <rFont val="Times New Roman"/>
        <family val="1"/>
        <charset val="204"/>
      </rPr>
      <t xml:space="preserve"> </t>
    </r>
    <r>
      <rPr>
        <sz val="12"/>
        <rFont val="Times New Roman"/>
        <family val="1"/>
        <charset val="204"/>
      </rPr>
      <t xml:space="preserve">Заключено соглашение о предоставлении субсидии из областного бюджета бюджету муниципального образования от 31.03.2023 № 01-39-4358. В рамках данного соглашения запланировано выполнить работы по ремонту фасадов зданий и МКД, по устройству архитектурно-художественной подсветки зданий в пределах лимитов в размере 74 832,3 тыс.руб. </t>
    </r>
    <r>
      <rPr>
        <b/>
        <u/>
        <sz val="12"/>
        <rFont val="Times New Roman"/>
        <family val="1"/>
        <charset val="204"/>
      </rPr>
      <t>1. Ремонт фасадов:</t>
    </r>
    <r>
      <rPr>
        <sz val="12"/>
        <rFont val="Times New Roman"/>
        <family val="1"/>
        <charset val="204"/>
      </rPr>
      <t xml:space="preserve"> 1) в соответствии с порядком на предоставление гранта в форме субсидии заключены договоры: на ремонт фасада здания по ул.Горького, 95 (АГМА) от 10.05.2023 №03-08/24 (заключен договор подряда на 9 200,1 тыс.руб., выполнено 100% ); на ремонт фасада здания по ул.Горького, 93 (общ АГМА) от 13.07.2023 №03-08/39 (заключен договор подряда на 15 568,2 тыс.руб., выполнено100% ); 2) в соответствии с порядком на предоставление субсидии: на ремонт фасада здания по ул.Калинина, 114 (Автоколонна) заключен договор № 03-08/25 (работы выполнены 100% в сумме 10 591,9 тыс.руб.); 3) в соответствии с Федеральным законом от 5 апреля 2013 г. № 44-ФЗ на ремонт фасадов 4-х МКД , из них: по ул. Горького, 92/2 , по ул.Калинина, 38, по ул.Мухина,1( работы выполнены 100% на общую сумму 23 798,0 тыс.руб.), по ул.Первомайская, 51 (договор заключен на сумму 2544,8 тыс.руб.), по 13 МКД работы выполнены по ремонту цоколей 100% на сумму 1 546,8 тыс.руб., по 2 МКД -размещение баннера на 215,0 тыс.руб . </t>
    </r>
    <r>
      <rPr>
        <b/>
        <u/>
        <sz val="12"/>
        <rFont val="Times New Roman"/>
        <family val="1"/>
        <charset val="204"/>
      </rPr>
      <t>2. Архитектурно-художественная подсветка (АХП)</t>
    </r>
    <r>
      <rPr>
        <sz val="12"/>
        <rFont val="Times New Roman"/>
        <family val="1"/>
        <charset val="204"/>
      </rPr>
      <t xml:space="preserve"> выполнена 100% на общую сумму 12 672,3 тыс.руб.: по адм. зданиям ул.Калинина, 114 (Автоколонна), Горького, 93 и Горького,95, по МКД по ул.Партизанская,69 , по архитектурной форме "Ракета" - 100%, Горького, 131, 133 (костел и Епархиальное управление). УЖКХ за счет средств городского бюджета выполнены работы в сумме 2 834,2 тыс.руб. по АХП 2-х МКД по ул. Мухина, 1 и Горького , 147, также планировалось выполнить работы по АХП костела и Епархиального управления , но в связи со сложившейся экономией по Соглашению № 01-39-4358 данные работы были выполнены в рамках Соглашения, а по данному виду расходов в конце отчетного периода образовался остаток в виде неосвоенных средств. МУ "ГУКС" заключено дополнительное соглашение от 05.07.2023 № 01-39-4032/8 к Соглашению о предоставлении субсидии из областного бюджета бюджету муниципального образования от 28.01.2022 № 01-39-4032 на восстановление в 2023 г объема бюджетных ассигнований, предусматриваемых в бюджете города Благовещенска на финансовое обеспечение расходных обязательств муниципального образования в рамках исполнения обязательств по муниципальным контрактам, заключенных МУ "ГУКС" и подлежавших исполнению, но не исполненным в 2022 году в размере 9 127,6 тыс.руб. (заключены МК на сумму 9 127,6 тыс.руб. на выполнение работ по благ-ву детской спортивной площадки в пределах Городского парка культуры - выполнение100% с учетом отработанного аванса за 2022г в сумме 2 338,2 тыс.руб.; по ремонту фасада здания по ул. Институтская, 2/1-10/1- выполнение 100%). Также для МУ "ГУКС": предусмотрены лимиты из гор.бюджета в сумме 4 176,0 тыс.руб. на выполнение работ по благоустройству общественной территории по Игнатьевское шоссе 10/4, 10/6, не выполненных в 2022 году по причине неисполнения обязательств подрядчиком, выполнение составило 4 105,5 тыс.руб. - работы выполнены. Остаток планового объема финансирования обусловлен экономией по торгам, по итогам выполнения работ, а также в результате изменения источника финансирования работ по АХД костела и Епархиального управления (вместо средств бюджета МО субсидия из областного бюджета).</t>
    </r>
  </si>
  <si>
    <r>
      <rPr>
        <b/>
        <u/>
        <sz val="12"/>
        <color indexed="17"/>
        <rFont val="Times New Roman"/>
        <family val="1"/>
        <charset val="204"/>
      </rPr>
      <t>Освоение средств  ФБ и ОБ составляет 100 %.</t>
    </r>
    <r>
      <rPr>
        <b/>
        <sz val="12"/>
        <rFont val="Times New Roman"/>
        <family val="1"/>
        <charset val="204"/>
      </rPr>
      <t xml:space="preserve"> </t>
    </r>
    <r>
      <rPr>
        <sz val="12"/>
        <rFont val="Times New Roman"/>
        <family val="1"/>
        <charset val="204"/>
      </rPr>
      <t>Заключены и исполнены муниципальные контракты: 1) на выполнение комплексных кадастровых работ от 20.02.2023 № 2023.0006 с ООО "Префект" на сумму 991,6 тыс.руб.; 2) на выполнение комплексных кадастровых работ от 27.03.2023 № 2023.0063 с ООО "Префект" на сумму 369,2 тыс.руб.; 3) на выполнение комплексных кадастровых работ от 27.03.2023 № 2023.0064 с ООО "Префект" на сумму 361,8 тыс.руб.; 4) на выполнение комплексных кадастровых работ от 13.04.2023 № 2023.0109 с ИП Котельниковой Ю.В. на сумму 800 тыс. руб.; 5) на выполнение комплексных кадастровых работ от 13.04.2023 № 2023.0110 с ИП Котельниковой Ю.В. на сумму 770 тыс. руб.; 6) на выполнение комплексных кадастровых работ от 05.05.2023 № 2023.0154 с ИП Котельниковой Ю.В. на сумму 250 тыс. руб.; 7) на выполнение комплексных кадастровых работ от 05.05.2023 № 2023.0155 с ИП Котельниковой Ю.В. на сумму 500 тыс. руб.; 8) на выполнение комплексных кадастровых работ от 15.05.2023 № 102 с ООО "Геоконтроль" на сумму 384,6 тыс.руб.; 9) на выполнение комплексных кадастровых работ от 15.05.2023 № 103 с ООО "Геоконтроль" на сумму 432,0 тыс.руб.</t>
    </r>
  </si>
  <si>
    <r>
      <rPr>
        <b/>
        <u/>
        <sz val="12"/>
        <color indexed="17"/>
        <rFont val="Times New Roman"/>
        <family val="1"/>
        <charset val="204"/>
      </rPr>
      <t>Освоение средств ОБ составляет 100 %.</t>
    </r>
    <r>
      <rPr>
        <b/>
        <sz val="12"/>
        <color indexed="17"/>
        <rFont val="Times New Roman"/>
        <family val="1"/>
        <charset val="204"/>
      </rPr>
      <t xml:space="preserve"> </t>
    </r>
    <r>
      <rPr>
        <sz val="12"/>
        <rFont val="Times New Roman"/>
        <family val="1"/>
        <charset val="204"/>
      </rPr>
      <t>В рамках мероприятия заключены и исполнены:</t>
    </r>
    <r>
      <rPr>
        <b/>
        <sz val="12"/>
        <color indexed="17"/>
        <rFont val="Times New Roman"/>
        <family val="1"/>
        <charset val="204"/>
      </rPr>
      <t xml:space="preserve"> </t>
    </r>
    <r>
      <rPr>
        <sz val="12"/>
        <rFont val="Times New Roman"/>
        <family val="1"/>
        <charset val="204"/>
      </rPr>
      <t>1. Соглашение между Управлением региональной безопасности и противодействия коррупции Амурской области и администрацией города Благовещенска о предоставлении субсидии из областного бюджета бюджету МО от 31.01.2023 № 1.; 2. Соглашение об информационном взаимодействии между Министерством цифрового развития и связи Амурской области и МО г. Благовещенск от 30.03.2022 № 73. 3. Между Управлением ГОЧС г. Благовещенска и ООО "Технологии комплексных решений» заключен м/к от 13.06.23 № 1103 на предоставление бессрочных прав на программное обеспечение Macroscop на сумму 1 367 460,65 руб.(исполнен). 4. Заключен договор с ООО «Профит» на приобретение 10 шт. IP-камер видеонаблюдения от 11.09.23 № 161 на сумму 332 407,18 руб.</t>
    </r>
  </si>
  <si>
    <r>
      <rPr>
        <b/>
        <u/>
        <sz val="12"/>
        <color indexed="17"/>
        <rFont val="Times New Roman"/>
        <family val="1"/>
        <charset val="204"/>
      </rPr>
      <t>Освоение средств ОБ составляет 98,7 %.</t>
    </r>
    <r>
      <rPr>
        <b/>
        <sz val="12"/>
        <color indexed="8"/>
        <rFont val="Times New Roman"/>
        <family val="1"/>
        <charset val="204"/>
      </rPr>
      <t xml:space="preserve"> </t>
    </r>
    <r>
      <rPr>
        <sz val="12"/>
        <color indexed="8"/>
        <rFont val="Times New Roman"/>
        <family val="1"/>
        <charset val="204"/>
      </rPr>
      <t xml:space="preserve"> </t>
    </r>
    <r>
      <rPr>
        <sz val="12"/>
        <rFont val="Times New Roman"/>
        <family val="1"/>
        <charset val="204"/>
      </rPr>
      <t>В 2023 году продолжены работы по строительству объекта «Берегоукрепление и реконструкция набережной р. Амур, г. Благовещенск», в том числе: - завершены работы по 2-му пусковому комплексу участка № 10 в составе 4-го этапа строительства объекта (техническая готовность 100%). Готовится пакет документов для ввода объекта в эксплуатацию; - по 1 и 3 пусковых комплексов участка № 10 в составе 4-го этапа строительства объекта (техническая готовность 81,3% из планируемых 100%), недостижение и недоосвоение обусловлено отсутствием импортного оборудования в части выполнения работ по устройству локально очистных сооружений (ЛОС). Осуществлен авторский надзор за строительством объекта «Берегоукрепление и реконструкция набережной р. Амур, г. Благовещенск» (завершение строительства 1 очереди 1 пускового комплекса участка № 5, 2 очереди 1 пускового комплекса участка № 5, 2 пускового комплекса участка № 5 и участка № 6 в составе 3-го этапа строительства объекта).</t>
    </r>
  </si>
  <si>
    <r>
      <rPr>
        <b/>
        <u/>
        <sz val="12"/>
        <color indexed="17"/>
        <rFont val="Times New Roman"/>
        <family val="1"/>
        <charset val="204"/>
      </rPr>
      <t>Освоение средств ОБ составляет 95,7 %.</t>
    </r>
    <r>
      <rPr>
        <sz val="12"/>
        <color indexed="17"/>
        <rFont val="Times New Roman"/>
        <family val="1"/>
        <charset val="204"/>
      </rPr>
      <t xml:space="preserve"> </t>
    </r>
    <r>
      <rPr>
        <sz val="12"/>
        <rFont val="Times New Roman"/>
        <family val="1"/>
        <charset val="204"/>
      </rPr>
      <t>Управлением ЖКХ города Благовещенска за счет лимитов 2023 года заключены муниципальные контракты: - №500 от 27.12.2022 на оказание услуг по временному содержанию, учету и транспортировке животных без владельцев в ветеринарную клинику и обратно в приют с Общественной Организацией Любителей Животных г. Благовещенска «Остров Спасения» (председатель Запольский Евгений Леонидович) на сумму 870 000,00 руб. (извещение № 0123300008222000500). Выполнение за январь –февраль 790 550,00 руб.; - №501 от 27.12.2022 на оказание ветеринарных услуг с ФГБОУ ВО ДальГАУ на сумму 1 483 483,00 руб. (извещение № 0123300008222000501). Выполнение за январь –февраль 696 888,00 руб.; - №502 от 28.12.2022 на оказание услуг по отлову, транспортировке в приют и возврату на прежние места их обитания с ИП Попов В.Ю. на сумму 306 400, 00 руб. (извещение № 0123300008222000502). Оплата за фактически выполненные работ на сумму 301 900,00 руб. - №03-08/11 от 16.02.2023 на оказание услуг по временному содержанию, учету и транспортировке животных без владельцев в ветеринарную клинику и обратно в приют с Амурским областным благотворительным фондом помощи животным «Горячие сердца» на сумму 444 000,00 руб.; - №03-08/10 от 16.02.2023 на оказание услуг по отлову, транспортировке в приют и возврату на прежние места их обитания с Общественной Организацией Любителей Животных г. Благовещенска «Остров Спасения» на сумму 152 100,00 руб.; - №44 от 20.03.2023 на оказание услуг по отлову, транспортировке в приют и возврату на прежние места их обитания с Общественной Организацией Любителей Животных г. Благовещенска «Остров Спасения» на сумму 1 634 491,55 руб. (извещение № 0123300008223000044); - №45 от 20.03.2023 на оказание ветеринарных услуг с ФГБОУ ВО ДальГАУ на сумму 5 076 799,00 руб. (извещение № 0123300008223000045); - №49 от 20.03.2023 на оказание услуг по временному содержанию, учету и транспортировке животных без владельцев в ветеринарную клинику и обратно в приют с Амурским областным благотворительным фондом помощи животным «Горячие сердца» на сумму 4 439 017,00 руб. (извещение № 0123300008223000049). м.к №03-08/48 от 15.08.2023 с Амурским областным благотворительным фондом помощи животным "Горячие сердца" на оказание услуг по временному содержанию, учету и транспортировке животных без владельцев в ветеринарную клинику и обратно в приют на сумму 334 797,0 руб. Отловлено 766 собак</t>
    </r>
  </si>
  <si>
    <r>
      <rPr>
        <b/>
        <u/>
        <sz val="12"/>
        <color indexed="17"/>
        <rFont val="Times New Roman"/>
        <family val="1"/>
        <charset val="204"/>
      </rPr>
      <t>Освоение средств ФБ и ОБ составляет 54,4 %.</t>
    </r>
    <r>
      <rPr>
        <b/>
        <sz val="12"/>
        <color indexed="17"/>
        <rFont val="Times New Roman"/>
        <family val="1"/>
        <charset val="204"/>
      </rPr>
      <t xml:space="preserve"> </t>
    </r>
    <r>
      <rPr>
        <sz val="12"/>
        <rFont val="Times New Roman"/>
        <family val="1"/>
        <charset val="204"/>
      </rPr>
      <t>МУ "ГУКС" заключен муниципальный контракт с АО "Асфальт" от 02.11.2020 № 0342/2020 на сумму 2 487 246 067,0 руб., окончание выполнения работ: 30.06.2024, по состоянию на 01.01.2024 техническая готовность объекта составила 90% .</t>
    </r>
  </si>
  <si>
    <r>
      <rPr>
        <b/>
        <u/>
        <sz val="12"/>
        <color indexed="17"/>
        <rFont val="Times New Roman"/>
        <family val="1"/>
        <charset val="204"/>
      </rPr>
      <t>Освоение средств ФБ составляет 0 %</t>
    </r>
    <r>
      <rPr>
        <b/>
        <sz val="12"/>
        <color indexed="17"/>
        <rFont val="Times New Roman"/>
        <family val="1"/>
        <charset val="204"/>
      </rPr>
      <t>.</t>
    </r>
    <r>
      <rPr>
        <sz val="12"/>
        <color indexed="8"/>
        <rFont val="Times New Roman"/>
        <family val="1"/>
        <charset val="204"/>
      </rPr>
      <t xml:space="preserve"> С учетом опережающего финансирования планировалось завершить строительство объекта в 2023 году. Срок ввода объекта по муниципальному контракту 30.06.2024 год.</t>
    </r>
  </si>
  <si>
    <r>
      <rPr>
        <b/>
        <u/>
        <sz val="12"/>
        <color indexed="17"/>
        <rFont val="Times New Roman"/>
        <family val="1"/>
        <charset val="204"/>
      </rPr>
      <t>Освоение средств ОБ составляет 0 %.</t>
    </r>
    <r>
      <rPr>
        <sz val="12"/>
        <color indexed="10"/>
        <rFont val="Times New Roman"/>
        <family val="1"/>
        <charset val="204"/>
      </rPr>
      <t xml:space="preserve"> </t>
    </r>
    <r>
      <rPr>
        <sz val="12"/>
        <rFont val="Times New Roman"/>
        <family val="1"/>
        <charset val="204"/>
      </rPr>
      <t>КАП.ВЛОЖЕНИЯ: Заключено соглашение между администрацией города и мин. ЖКХ области о предоставлении субсидии из областного бюджета бюджету муниципального образования на создание объектов инфраструктуры, необходимых для реализации новых инвестиционных проектов в сферах транспорта общего пользования, жилищного строительства, строительства аэропортовой инфраструктуры, в соответствии с постановлением Правительства Российской Федерации от 19.10.2020 № 1704 по мероприятию «Реконструкция объектов инженерной инфраструктуры г. Благовещенск, Амурская область» № 01-39-4329 от 09.02.2023. В целях реализации данного мероприятия между администрацией города Благовещенска, ООО «АКС» и мин. ЖКХ области заключено концессионное соглашение № 230 от 27.07.2022. В свою очередь ООО «АКС» (концессионер) заключен договор с АО «Ротек» на разработку ПИР и ПСД в срок до 30.06.2023 года. Готовность проектной документации составила 50% из планируемой 100%, недостижение обусловлено выявленными при проверке ПСД замечаниями и отправлением их на доработку (устранение), ввод объекта в эксплуатацию планируется в 2024 году, создаваемая мощность (прирост мощности) объекта: водоснабжение - 76 630 м3/год; водоотведение - 70 800 м3/год. Невыполнение обусловлено отсутствием положительного заключения государственной экспертизы проектно-сметной документации по объекту. Финансирование за счет капитального гранта в рамках заключенного концессионного соглашения в отношении централизованных систем холодного водоснабжения и водоотведения, отдельных объектов таких систем муниципального образования города Благовещенска от 27.07.2022 № 230 («Стороны»: «Концедент» - муниципальное образование город Благовещенск, «Концессионер» - ООО «Амурские коммунальные системы», «Субъект» - Амурская область в лице министра ЖКХ Амурской области Тарасова А.А.). Концессионером в лице ООО "АКС" заключены договоры с АО "Ротек" на разработку ПИР, ПСД и выполнение СМР</t>
    </r>
  </si>
  <si>
    <r>
      <rPr>
        <b/>
        <u/>
        <sz val="12"/>
        <color indexed="17"/>
        <rFont val="Times New Roman"/>
        <family val="1"/>
        <charset val="204"/>
      </rPr>
      <t>Освоение средств ФБ и ОБ составляет 100 %.</t>
    </r>
    <r>
      <rPr>
        <sz val="12"/>
        <color indexed="17"/>
        <rFont val="Times New Roman"/>
        <family val="1"/>
        <charset val="204"/>
      </rPr>
      <t xml:space="preserve"> </t>
    </r>
    <r>
      <rPr>
        <sz val="12"/>
        <rFont val="Times New Roman"/>
        <family val="1"/>
        <charset val="204"/>
      </rPr>
      <t>В 2023 году заключено Соглашение с мин. ЖКХ АО от 25.01.2023 № 10701000-1-2023-010 о предоставлении субсидии на реализацию мероприятия по обеспечению жильем молодых семей. В представленном министерством списке претендентов на социальную выплату в 2023 году по городу Благовещенску значится 1 молодая семья. В феврале 2023 года ей выдано свидетельство на сумму 2 919,3 тыс. руб. В апреле свидетельство оплачено в полном объеме. Собственные средства молодой семьи составили 3 580,7 тыс. руб. В мае дополнительным соглашением МинЖКХ АО отозван остаток лимитов средств федерального и областного бюджетов в общей сумме 3 430,2 тыс. руб. В июне остаток средств городского бюджета частично на сумму 223,0 тыс. руб. перераспределен МКУ «БГАЖЦ» на подпрограмму 4 для ремонта муниципальной квартиры и приобретения антивирусных программ, в декабре оставшиеся неиспользованные городские средства, в размере 213,1 тыс. руб., перераспределены на подпрограммы 2 и 4 - на ежемесячные соц. выплаты работникам муниц. организаций и на обеспечение нужд МКУ "БГАЖЦ".</t>
    </r>
  </si>
  <si>
    <r>
      <rPr>
        <b/>
        <u/>
        <sz val="12"/>
        <color indexed="17"/>
        <rFont val="Times New Roman"/>
        <family val="1"/>
        <charset val="204"/>
      </rPr>
      <t>Освоение средств ФБ составляет 100 %</t>
    </r>
    <r>
      <rPr>
        <sz val="12"/>
        <color indexed="17"/>
        <rFont val="Times New Roman"/>
        <family val="1"/>
        <charset val="204"/>
      </rPr>
      <t xml:space="preserve">. </t>
    </r>
    <r>
      <rPr>
        <sz val="12"/>
        <color indexed="8"/>
        <rFont val="Times New Roman"/>
        <family val="1"/>
        <charset val="204"/>
      </rPr>
      <t xml:space="preserve">В целях реализации национального проекта «Культура» между администрацией города и Минкультуры области заключено соглашение от 24.01.2023 № 10701000-1-2023-013 о предоставлении в 2023 году иного межбюджетного трансферта, имеющего целевое назначение, в размере 5 000,0 тыс. руб. (уровень софинансирования 100%) на создание модельных муниципальных библиотек. Между управлением культуры города и МБУК "МИБС" 01.02.2023 заключено соглашение № 20-2023-019774 о предоставлении муниципальному учреждению субсидии на иные цели в 2023 году в размере 5 000,0 тыс. руб. на создание  модельной муниципальной библиотеки. Муниципальная библиотека «Солнечная» по ул. Пограничная, 124/3 определена победителем конкурсного отбора (Решение от 05.09.2022 № 10 об объявлении победителей конкурсного отбора субъектов РФ на предоставление в 2023 году иных межбюджетных трансфертов из федерального бюджета бюджетам субъектов РФ на создание модельных муниципальных библиотек в целях реализации национального проекта «Культура»). Согласно дорожной карте мероприятий, утвержденной управлением культуры администрации города Благовещенска от 12.01.2023, в целях реализации мероприятия планировалось приобретение оборудования, мебели, литературы. По состоянию на 01.11.2023 исполнены все 28 контрактов на всю сумму. Достигнутый результат: переоснащена 1 муниципальная библиотека по модельному стандарту, открытие библиотеки «Солнечная» МБУК «МИБС» по ул. Пограничная, 124/3 состоялось 01.10.2023 в статусе модельной муниципальной библиотеки «Модное место».
 </t>
    </r>
  </si>
  <si>
    <r>
      <rPr>
        <b/>
        <u/>
        <sz val="12"/>
        <color indexed="17"/>
        <rFont val="Times New Roman"/>
        <family val="1"/>
        <charset val="204"/>
      </rPr>
      <t>Освоение средств ОБ составляет 100 %.</t>
    </r>
    <r>
      <rPr>
        <sz val="12"/>
        <color indexed="40"/>
        <rFont val="Times New Roman"/>
        <family val="1"/>
        <charset val="204"/>
      </rPr>
      <t xml:space="preserve"> </t>
    </r>
    <r>
      <rPr>
        <sz val="12"/>
        <rFont val="Times New Roman"/>
        <family val="1"/>
        <charset val="204"/>
      </rPr>
      <t>Между администрацией города и Минфином области заключено Соглашение о предоставлении субсидии из областного бюджета бюджету города Благовещенска от 14.04.2023 № 24 (в редакции от 20.12.2023 № 41) на сумму 1 422 521,10 рублей (областной бюджет - 1 072 500,00 руб. (75,39%); городской бюджет - 350 021,10 руб. (24,61%) на поддержку проектов развития территорий Амурской области, основанных на местных инициативах ("инициативное бюджетирование"). Соглашением от 17.04.2023 № 7 (в редакции от 15.12.2023) о порядке и условиях предоставления субсидии на иные цели МБУК "ГДК" доведена субсидия на мероприятие: Спортивная площадка с.Садовое, ул.Юбилейная, 13. Работы по обустройству спортивной площадки выполнены в полном объеме (100%). Реализован проект инициативного бюджетирования, результаты мероприятия достигнуты своевременно.</t>
    </r>
  </si>
  <si>
    <r>
      <rPr>
        <b/>
        <u/>
        <sz val="12"/>
        <color indexed="17"/>
        <rFont val="Times New Roman"/>
        <family val="1"/>
        <charset val="204"/>
      </rPr>
      <t>Освоение средств ФБ и ОБ составляет 95,4 %.</t>
    </r>
    <r>
      <rPr>
        <sz val="12"/>
        <color indexed="17"/>
        <rFont val="Times New Roman"/>
        <family val="1"/>
        <charset val="204"/>
      </rPr>
      <t xml:space="preserve"> </t>
    </r>
    <r>
      <rPr>
        <sz val="12"/>
        <color indexed="8"/>
        <rFont val="Times New Roman"/>
        <family val="1"/>
        <charset val="204"/>
      </rPr>
      <t>В целях реализации национального проекта «Культура» между администрацией города и Минкультуры области 25.01.2023 заключено соглашение № 10701000-1-2023-003 о предоставлении в 2023 году субсидии из бюджета субъекта РФ местному бюджету в размере 11 089 906,60 руб. (уровень софинансирования 94%) на капитальный ремонт культурно-досуговых организаций в сельской местности. Между управлением культуры города и МБУК "ГДК" 03.02.2023 заключено соглашение № 20-2023-020154 о предоставлении муниципальному учреждению субсидии на иные цели в 2023 году в размере 11 089 906,60 руб. на капитальный ремонт ДК с.Садовое по ул.Садовая, 1. МБУК "ГДК" заключено 2 контракта на сумму 10 811 621,60 рублей (97,5% от плана). Освоение по акту законченных работ - 10 580 832,01 рублей (95,4% от плана). Работы выполнены. Экономия - 509 074,59 рублей (ФБ - 392 394,69 руб., ОБ - 86 135,42 руб., ГБ - 30 544,48 руб.), подлежит возврату. Реализован проект по капитальному ремонту ДК Садовое, включая благоустройство территории. Результаты национального проекта «Культура» достигнуты своевременно.</t>
    </r>
  </si>
  <si>
    <r>
      <rPr>
        <b/>
        <u/>
        <sz val="12"/>
        <color indexed="17"/>
        <rFont val="Times New Roman"/>
        <family val="1"/>
        <charset val="204"/>
      </rPr>
      <t>Освоение средств ФБ и ОБ составляет 100 %.</t>
    </r>
    <r>
      <rPr>
        <sz val="12"/>
        <rFont val="Times New Roman"/>
        <family val="1"/>
        <charset val="204"/>
      </rPr>
      <t xml:space="preserve"> В целях реализации нацпроекта «Культура» между администрацией города и Минкультуры области заключено соглашение от 26.01.2023 № 10701000-1-2023-020 (в ред. от 08.09.2023) о предоставлении в 2023 году субсидии из бюджета субъекта РФ местному бюджету в размере 3 390,54415 тыс. руб. (уровень софинансирования 93,49%) на оснащение образовательных учреждений музыкальными инструментами, оборудованием и учебными материалами. Между управлением культуры и МБУДО «ЦДШИ им. М.Ф.Кнауф-Каминской» заключено соглашение от 03.02.2023 № 20-2023-035881 (в ред. от 11.09.2023) о предоставлении субсидии на иные цели в 2023 году в размере 3 390,54415 тыс. руб. на оснащение школы музыкальными инструментами. Предельные объемы финансирования доведены до получателя, заключены и исполнены 3 муниципальных контракта на всю сумму: 1) поставка музыкальных инструментов – пианино Н.Рубинштейн НР-121 и рояль Н.Рубинштейн НР-180 (м/к от 03.03.2023 № 2023.2802 с ООО «Сервисная дистрибьюторская компания Аккорд» на сумму 3172,14105 тыс. руб.); 2) поставка хоровых станков (м/к от 06.03.2023 №2802 с ООО «СЦЕНАПЛЮС» на 200,0 тыс. руб.); 3) поставка учебных материалов (м/к от 15.09.2023 № М-187-2023 с АО «Издательство «Музыка» на 18,4031 тыс. руб.). Достигнутый результат: оснащено 1 образовательное учреждение в сфере культуры (детская школа искусств по видам искусств и училищ) музыкальными инструментами, оборудованием и учебными материалами - Муниципальное бюджетное учреждение дополнительного образования «Центральная детская школа искусств им. М.Ф. Кнауф-Каминской» по адресу ул. Горького 145. </t>
    </r>
  </si>
  <si>
    <r>
      <rPr>
        <b/>
        <u/>
        <sz val="12"/>
        <color indexed="17"/>
        <rFont val="Times New Roman"/>
        <family val="1"/>
        <charset val="204"/>
      </rPr>
      <t>Освоение средств ОБ составляет 100 %.</t>
    </r>
    <r>
      <rPr>
        <sz val="12"/>
        <rFont val="Times New Roman"/>
        <family val="1"/>
        <charset val="204"/>
      </rPr>
      <t xml:space="preserve"> В рамках мероприятия выполнен капитальный ремонт спортивного объекта муниципальной собственности (спортивной площадки, расположенной п. Моховая Падь) за счет предоставления субсидии на иные цели МУ СОК «Юность». Указанное мероприятие осуществляется в рамках государственной программы Амурской области «Развитие физической культуры и спорта на территории Амурской области.». Работы завершились в сентябре 2023 года. </t>
    </r>
  </si>
  <si>
    <r>
      <rPr>
        <b/>
        <u/>
        <sz val="12"/>
        <color indexed="17"/>
        <rFont val="Times New Roman"/>
        <family val="1"/>
        <charset val="204"/>
      </rPr>
      <t>Освоение средств ОБ составляет 100 %.</t>
    </r>
    <r>
      <rPr>
        <sz val="12"/>
        <color indexed="8"/>
        <rFont val="Times New Roman"/>
        <family val="1"/>
        <charset val="204"/>
      </rPr>
      <t xml:space="preserve"> В 2023 году численность детей от 1 года до 8 лет, за которых выплачена родителям (законным представителям) компенсация за присмотр и уход за детьми, осваивающими программы дошкольного образования, составила 11 022 чел.</t>
    </r>
  </si>
  <si>
    <r>
      <rPr>
        <b/>
        <u/>
        <sz val="12"/>
        <color indexed="17"/>
        <rFont val="Times New Roman"/>
        <family val="1"/>
        <charset val="204"/>
      </rPr>
      <t>Освоение средств ОБ составляет 92,75 %.</t>
    </r>
    <r>
      <rPr>
        <sz val="12"/>
        <color indexed="10"/>
        <rFont val="Times New Roman"/>
        <family val="1"/>
        <charset val="204"/>
      </rPr>
      <t xml:space="preserve"> </t>
    </r>
    <r>
      <rPr>
        <sz val="12"/>
        <rFont val="Times New Roman"/>
        <family val="1"/>
        <charset val="204"/>
      </rPr>
      <t>В 2023 году количество детей с ограниченными возможностями здоровья, обучающихся в муниципальных общеобразовательных организациях по адаптированной программе, обеспеченных двухразовым питанием, составило 463 человека.</t>
    </r>
  </si>
  <si>
    <r>
      <rPr>
        <b/>
        <u/>
        <sz val="12"/>
        <color indexed="17"/>
        <rFont val="Times New Roman"/>
        <family val="1"/>
        <charset val="204"/>
      </rPr>
      <t>Освоение средств ФБ и ОБ составляет 96,8 %</t>
    </r>
    <r>
      <rPr>
        <b/>
        <u/>
        <sz val="12"/>
        <color indexed="40"/>
        <rFont val="Times New Roman"/>
        <family val="1"/>
        <charset val="204"/>
      </rPr>
      <t>.</t>
    </r>
    <r>
      <rPr>
        <sz val="12"/>
        <color indexed="40"/>
        <rFont val="Times New Roman"/>
        <family val="1"/>
        <charset val="204"/>
      </rPr>
      <t xml:space="preserve">  </t>
    </r>
    <r>
      <rPr>
        <sz val="12"/>
        <rFont val="Times New Roman"/>
        <family val="1"/>
        <charset val="204"/>
      </rPr>
      <t>В 2023 году численность педагогических работников, исполняющих обязанности классных руководителей, составила 939 человек.</t>
    </r>
  </si>
  <si>
    <r>
      <rPr>
        <b/>
        <u/>
        <sz val="12"/>
        <color indexed="17"/>
        <rFont val="Times New Roman"/>
        <family val="1"/>
        <charset val="204"/>
      </rPr>
      <t>Освоение средств ОБ составляет 100 %.</t>
    </r>
    <r>
      <rPr>
        <b/>
        <sz val="12"/>
        <color indexed="17"/>
        <rFont val="Times New Roman"/>
        <family val="1"/>
        <charset val="204"/>
      </rPr>
      <t xml:space="preserve"> </t>
    </r>
    <r>
      <rPr>
        <b/>
        <sz val="12"/>
        <color indexed="8"/>
        <rFont val="Times New Roman"/>
        <family val="1"/>
        <charset val="204"/>
      </rPr>
      <t xml:space="preserve"> </t>
    </r>
    <r>
      <rPr>
        <sz val="12"/>
        <rFont val="Times New Roman"/>
        <family val="1"/>
        <charset val="204"/>
      </rPr>
      <t>В 2023 году количество выданных сертификатов на детей в возрасте от 1,5 до 3 лет, посещающих организации, в месяц, составило 332 шт. (из планируемых 300 шт.), количество детей в возрасте от 1,5 до 3 лет, выбывших из очереди на предоставление места в муниципальных дошкольных образовательных организациях - 332 человека (из планируемых 300 чел.). Отклонение обусловлено тем, что в течение года выбывают дети достигшие 3-х летнего возраста, на их место выписываются дополнительные сертификаты на детей в возрасте от 1,5 до 3 лет, посещающих частные дошкольные организации.</t>
    </r>
  </si>
  <si>
    <r>
      <rPr>
        <b/>
        <u/>
        <sz val="12"/>
        <color indexed="17"/>
        <rFont val="Times New Roman"/>
        <family val="1"/>
        <charset val="204"/>
      </rPr>
      <t>Освоение средств ФБ составляет 77,8 %</t>
    </r>
    <r>
      <rPr>
        <b/>
        <sz val="12"/>
        <color indexed="17"/>
        <rFont val="Times New Roman"/>
        <family val="1"/>
        <charset val="204"/>
      </rPr>
      <t>.</t>
    </r>
    <r>
      <rPr>
        <sz val="12"/>
        <color indexed="8"/>
        <rFont val="Times New Roman"/>
        <family val="1"/>
        <charset val="204"/>
      </rPr>
      <t xml:space="preserve"> В 2023 году количество обучающихся 1 - 4 классов муниципальных общеобразовательных организаций, обеспеченных бесплатным горячим питанием, составило 12 864 человека.</t>
    </r>
  </si>
  <si>
    <r>
      <rPr>
        <b/>
        <u/>
        <sz val="12"/>
        <color indexed="17"/>
        <rFont val="Times New Roman"/>
        <family val="1"/>
        <charset val="204"/>
      </rPr>
      <t>Освоение средств ОБ составляет 99,7 %.</t>
    </r>
    <r>
      <rPr>
        <sz val="12"/>
        <color indexed="17"/>
        <rFont val="Times New Roman"/>
        <family val="1"/>
        <charset val="204"/>
      </rPr>
      <t xml:space="preserve"> </t>
    </r>
    <r>
      <rPr>
        <sz val="12"/>
        <rFont val="Times New Roman"/>
        <family val="1"/>
        <charset val="204"/>
      </rPr>
      <t>В 2023 году численность детей от 1 года до 8 лет, охваченных программами дошкольного образования, составила 12 080 человек. Численность обучающихся по программам общего образования в общеобразовательных организациях составила 29,4 тыс. человек.</t>
    </r>
  </si>
  <si>
    <r>
      <rPr>
        <b/>
        <u/>
        <sz val="12"/>
        <color indexed="17"/>
        <rFont val="Times New Roman"/>
        <family val="1"/>
        <charset val="204"/>
      </rPr>
      <t>Освоение средств ФБ составляет 86,1 %.</t>
    </r>
    <r>
      <rPr>
        <sz val="12"/>
        <color indexed="40"/>
        <rFont val="Times New Roman"/>
        <family val="1"/>
        <charset val="204"/>
      </rPr>
      <t xml:space="preserve"> </t>
    </r>
    <r>
      <rPr>
        <sz val="12"/>
        <color indexed="8"/>
        <rFont val="Times New Roman"/>
        <family val="1"/>
        <charset val="204"/>
      </rPr>
      <t xml:space="preserve"> </t>
    </r>
    <r>
      <rPr>
        <sz val="12"/>
        <rFont val="Times New Roman"/>
        <family val="1"/>
        <charset val="204"/>
      </rPr>
      <t>В 2023 году количество детей из многодетных семей, обеспеченных бесплатным питанием составило 744 человека. Количество детей военнослужащих и сотрудников некоторых федеральных государственных органов, обучающихся по программам основного общего и (или) среднего общего образования, обеспеченных бесплатным питанием составило 34 человека</t>
    </r>
  </si>
  <si>
    <r>
      <rPr>
        <b/>
        <u/>
        <sz val="12"/>
        <color indexed="17"/>
        <rFont val="Times New Roman"/>
        <family val="1"/>
        <charset val="204"/>
      </rPr>
      <t>Освоение средств ОБ составляет 49,3 %.</t>
    </r>
    <r>
      <rPr>
        <sz val="12"/>
        <color indexed="40"/>
        <rFont val="Times New Roman"/>
        <family val="1"/>
        <charset val="204"/>
      </rPr>
      <t xml:space="preserve"> </t>
    </r>
    <r>
      <rPr>
        <sz val="12"/>
        <color indexed="10"/>
        <rFont val="Times New Roman"/>
        <family val="1"/>
        <charset val="204"/>
      </rPr>
      <t xml:space="preserve"> </t>
    </r>
    <r>
      <rPr>
        <sz val="12"/>
        <rFont val="Times New Roman"/>
        <family val="1"/>
        <charset val="204"/>
      </rPr>
      <t xml:space="preserve">В 2023 году уровень обеспечения указанных государственных полномочий в соответствии с доведенным финансированием, составил </t>
    </r>
    <r>
      <rPr>
        <sz val="12"/>
        <color rgb="FFFF0000"/>
        <rFont val="Times New Roman"/>
        <family val="1"/>
        <charset val="204"/>
      </rPr>
      <t>100 процентов.</t>
    </r>
  </si>
  <si>
    <t>Финансовое обеспечение государственных полномочий по выплате компенсации затрат родителей (законных представителей) детей - инвалидов на организацию обучения по основным общеобразовательным программам на дому</t>
  </si>
  <si>
    <r>
      <rPr>
        <b/>
        <u/>
        <sz val="12"/>
        <color indexed="17"/>
        <rFont val="Times New Roman"/>
        <family val="1"/>
        <charset val="204"/>
      </rPr>
      <t>Освоение средств ОБ составляет 100 %.</t>
    </r>
    <r>
      <rPr>
        <b/>
        <sz val="12"/>
        <color indexed="40"/>
        <rFont val="Times New Roman"/>
        <family val="1"/>
        <charset val="204"/>
      </rPr>
      <t xml:space="preserve"> </t>
    </r>
    <r>
      <rPr>
        <sz val="12"/>
        <color indexed="40"/>
        <rFont val="Times New Roman"/>
        <family val="1"/>
        <charset val="204"/>
      </rPr>
      <t xml:space="preserve"> </t>
    </r>
    <r>
      <rPr>
        <sz val="12"/>
        <rFont val="Times New Roman"/>
        <family val="1"/>
        <charset val="204"/>
      </rPr>
      <t>В 2023 году проведено благоустройство пришкольной территорий и оснащение ее необходимым оборудованием, разработана проектно- сметная документация на капитальный ремонт, проведен капитальный ремонт школьного стадиона в отношении 1 объекта общего образования ("Алексеевская гимназия"), проведены ремонтно- реставрационные работы (текущий ремонт ) помещений, в том числе реставрация, изготовление и приобретение мебели в отношении 1 объекта общего образования, относящегося к объектам культурного наследия регионального значения ("Алексеевская гимназия").</t>
    </r>
  </si>
  <si>
    <r>
      <rPr>
        <b/>
        <u/>
        <sz val="12"/>
        <color indexed="17"/>
        <rFont val="Times New Roman"/>
        <family val="1"/>
        <charset val="204"/>
      </rPr>
      <t>Освоение средств ОБ составляет 70,7 %</t>
    </r>
    <r>
      <rPr>
        <b/>
        <sz val="12"/>
        <color indexed="17"/>
        <rFont val="Times New Roman"/>
        <family val="1"/>
        <charset val="204"/>
      </rPr>
      <t>.</t>
    </r>
    <r>
      <rPr>
        <sz val="12"/>
        <color indexed="17"/>
        <rFont val="Times New Roman"/>
        <family val="1"/>
        <charset val="204"/>
      </rPr>
      <t xml:space="preserve"> </t>
    </r>
    <r>
      <rPr>
        <sz val="12"/>
        <color indexed="8"/>
        <rFont val="Times New Roman"/>
        <family val="1"/>
        <charset val="204"/>
      </rPr>
      <t xml:space="preserve"> </t>
    </r>
    <r>
      <rPr>
        <sz val="12"/>
        <rFont val="Times New Roman"/>
        <family val="1"/>
        <charset val="204"/>
      </rPr>
      <t>В 2023 году осуществлено благоустройство территорий одной общеобразовательной организации - МАОУ "Школа № 13".</t>
    </r>
  </si>
  <si>
    <r>
      <rPr>
        <b/>
        <u/>
        <sz val="12"/>
        <color indexed="17"/>
        <rFont val="Times New Roman"/>
        <family val="1"/>
        <charset val="204"/>
      </rPr>
      <t>Освоение средств ОБ составляет 100 %</t>
    </r>
    <r>
      <rPr>
        <b/>
        <sz val="12"/>
        <color indexed="17"/>
        <rFont val="Times New Roman"/>
        <family val="1"/>
        <charset val="204"/>
      </rPr>
      <t>.</t>
    </r>
    <r>
      <rPr>
        <sz val="12"/>
        <color indexed="8"/>
        <rFont val="Times New Roman"/>
        <family val="1"/>
        <charset val="204"/>
      </rPr>
      <t xml:space="preserve"> В 2023 году осуществлена замена деревянных окон на металлопластиковые в 2-х образовательных организациях МАДОУ "ДС №№ 3, 32".</t>
    </r>
  </si>
  <si>
    <r>
      <rPr>
        <b/>
        <u/>
        <sz val="12"/>
        <color indexed="17"/>
        <rFont val="Times New Roman"/>
        <family val="1"/>
        <charset val="204"/>
      </rPr>
      <t>Освоение средств  ОБ составляет 100 %.</t>
    </r>
    <r>
      <rPr>
        <sz val="12"/>
        <color indexed="17"/>
        <rFont val="Times New Roman"/>
        <family val="1"/>
        <charset val="204"/>
      </rPr>
      <t xml:space="preserve">  </t>
    </r>
    <r>
      <rPr>
        <sz val="12"/>
        <rFont val="Times New Roman"/>
        <family val="1"/>
        <charset val="204"/>
      </rPr>
      <t xml:space="preserve">Между администрацией города Благовещенска и министерством образования и науки Амурской области в целях реализации национального проекта «Образование» на территории муниципального образования города Благовещенска заключено соглашение от 15.02.2023 № 10701000-1-2022-002/2023 о предоставлении субсидии. Достигнутый результат: созданы 1 500 новых мест в общеобразовательных организациях благодаря строительству 1 объекта - 2го корпуса МАОУ "Школа № 16 г. Благовещенска им. Героя Советского Союза летчика-космонавта А.А. Леонова". С 2020 года велось строительство объекта «Школа на 1500 мест в квартале 406 г.Благовещенск, Амурская область». Утвержденная сметная стоимость объекта в ценах I квартала 2019 года - 1 430 063,94 тыс. руб. МУ «ГУКС» был заключен муниципальный контракт от 10.03.2020 № 0037/2020 с  АО «Строительная компания № 1» на выполнение работ по строительству объекта, но на основании постановления администрации города Благовещенска от 06.12.2021 № 4906 заключено дополнительное соглашение от 23.12.2021 № 6 к муниципальному контракту в соотвествии с которым муниципальное автономное общеобразовательное учреждение «Школа № 16 города Благовещенска» (МАОУ «Школа № 16 г. Благовещенска»), выступающее от имени муниципального образования города Благовещенска, принимает все права и обязанности по контракту, вступая в него в качестве заказчика, окончательная сумма контракта с учетом заключенных доп. соглашений - 1 720 440,770 тыс. руб. (оплачено 100%, в том числе: за счёт ФБ - 877 230,78745, ОБ - 799 818,83261, ГБ - 43 391,14994). Изначально окончание выполнения работ по контракту планировалось – не позднее 15.08.2022, срок ввода в эксплуатацию объекта капитального строительства - сентябрь 2022 года. Отставание от графика производства работ было обусловлено сначала недостатком квалифицированной иностранной рабочей силы в связи со сложившейся неблагоприятной эпидемиологической обстановкой, затем удорожанием строительных материалов и заработной платы рабочих более чем на 30%, что привело к невозможности исполнения муниципального контракта в срок. Подрядной организацией АО «Строительная компания № 1» было подано в Арбитражный суд заявление о переносе срока сдачи объекта, суд состоялся 03.02.2022 и решением Арбитражного суда новый срок сдачи объекта определен 31.05.2023. В 2022 году МАОУ «Школа № 16 г. Благовещенска» заключены 6 контрактов на осуществление технологического присоединения сетей связи, энергопринимающих устройств и к тепловым сетям, авторского надзора и на поставку документ-камер и учебных пособий для оснащения объекта. В 2023 году были продолжены работы по заключению контрактов на поставку оборудования, в том числе путем проведения закупки у единственного поставщика, по выполнению технологического присоединения ко всем инженерным сетям. По состоянию на 01.09.2023 техническая готовность объекта составила 100%, получено заключение ГАСН (ГосСтройНадзор), объект введен в эксплуатацию - разрешение на ввод  объекта от 18.08.2023 № 28-01-41-2023, получена лицензия на образовательную деятельность от 24.08.2023 № Л035-01294-28/0023710, и состоялось торжественное открытие школы. ГКУ Амурской области "Строитель" осуществлялся контроль за качеством строительных работ объекта социальной инфраструктуры, авторский надзор за строительством объекта осуществлялся ООО ПСО «Благовещенскпроект». Также в 2023 году на неиспользованный МАОУ «Школа №16 г. Благовещенска» остаток прошлых лет (2020-2022 годов) сложившийся по состоянию на 01.01.2023 в размере 799 502,4 тыс. руб. выполнены работы на всю сумму, в т.ч. СМР, закуп оборудования и прочие в целях дооснащения школы. 
</t>
    </r>
  </si>
  <si>
    <r>
      <rPr>
        <b/>
        <u/>
        <sz val="12"/>
        <color indexed="17"/>
        <rFont val="Times New Roman"/>
        <family val="1"/>
        <charset val="204"/>
      </rPr>
      <t>Освоение средств ФБ и ОБ составляет 0 %.</t>
    </r>
    <r>
      <rPr>
        <sz val="12"/>
        <color indexed="40"/>
        <rFont val="Times New Roman"/>
        <family val="1"/>
        <charset val="204"/>
      </rPr>
      <t xml:space="preserve"> </t>
    </r>
    <r>
      <rPr>
        <sz val="12"/>
        <color indexed="8"/>
        <rFont val="Times New Roman"/>
        <family val="1"/>
        <charset val="204"/>
      </rPr>
      <t>Между администрацией города Благовещенска и министерством образования и науки Амурской области в целях реализации национального проекта «Образование» на территории муниципального образования города Благовещенска заключено соглашение от 24.01.2023 № 10701000-1-2023-009 о предоставлении субсидии. Планируемый к достижению до 31.12.2024 результат: создание 1 200 новых мест в общеобразовательных организациях благодаря строительству 1 объекта. Между городом Благовещенском от имени которого в соответствии с постановлением администрации города Благовещенска от 20.12.2019 № 4387 выступает администрация города Благовещенска (далее - концедент) и ООО "ПИК Образовательные проекты - Благовещенск" (далее - концессионер) заключено концессионное соглашение от 14.03.2023 № 44  «О создании и эксплуатации объекта образования «Общеобразовательная школа на 1 200 мест в Северном планировочном районе г. Благовещенск, Амурская область», которым предусмотрены денежные обязательства концедента в размере 3 098,89 млн. руб. Период строительства объекта 2023-2024 годы. Получена банковская гарантия сроком до 31.01.2025. Реализуются мероприятия согласно заключенного концессионного соглашения (далее - КС). По состоянию на 01.01.2024 концедентом перечислен капитальный грант за 1, 2, 3, 4 кварталы 2023 года на всю сумму. В соответствии с «Дорожной картой» по реализации КС, утвержденной 21.11.2023, Концессионером исполнены в срок мероприятия: - по согласованию проектной документации; - по выполнению подготовительных работ, не требующих получения РНС (устройство ограждения, вертикальной планировке, рытью котлована под фундамент). В нарушение сроков: - Концессионером не получено положительное заключение государственной экспертизы технической части (ПЗЭ ПД) в срок до 15.12.2023 (госэкспертизу ПСД проводит ГАО АО «Амургосэкспертиза», получение положительного заключения будет возможно не ранее января-февраля 2024 года);
- Концессионером и Концедентом не согласованы в срок до 20.11.2023 актуализированные условия финансовой модели проекта с плавающей ставкой и конкретными финансовыми условиями банка. В настоящее время сторонами согласовываются условия нового проекта финансовой модели, проекта дополнительного соглашения к КС, проекта Прямого соглашения, предусмотренные мероприятиями «Дорожной карты». В связи с отставанием сроков получения положительного заключения госэкспертизы ПД, сроки получения РНС и начала СМР сдвигаются.</t>
    </r>
  </si>
  <si>
    <r>
      <rPr>
        <b/>
        <u/>
        <sz val="12"/>
        <color indexed="17"/>
        <rFont val="Times New Roman"/>
        <family val="1"/>
        <charset val="204"/>
      </rPr>
      <t>Освоение средств ФБ составляет 96,8 %, ОБ - 96,7 %.</t>
    </r>
    <r>
      <rPr>
        <sz val="12"/>
        <color indexed="8"/>
        <rFont val="Times New Roman"/>
        <family val="1"/>
        <charset val="204"/>
      </rPr>
      <t xml:space="preserve"> </t>
    </r>
    <r>
      <rPr>
        <sz val="12"/>
        <color indexed="10"/>
        <rFont val="Times New Roman"/>
        <family val="1"/>
        <charset val="204"/>
      </rPr>
      <t xml:space="preserve"> </t>
    </r>
    <r>
      <rPr>
        <sz val="12"/>
        <rFont val="Times New Roman"/>
        <family val="1"/>
        <charset val="204"/>
      </rPr>
      <t>Между администрацией города Благовещенска и министерством образования и науки Амурской области в целях реализации национального проекта «Образование» на территории муниципального образования города Благовещенска заключено соглашение от 26.01.2023 № 10701000-12023-019 о предоставлении иного межбюджетного трансферта. Во Всероссийском проекте «Навигаторы детства» приняли участие 46 педагогов, из них прошли конкурсные процедуры и рекомендуемые для трудоустройства на должность советника по воспитанию и взаимодействию с общественными объединениями 21 педагог. Достигнутый результат: в 21 общеобразовательной организации города введены должности советников директора, то есть во всех школах города. Созданы штабы воспитательной работы, которые оформлены в соответствии с методическими рекомендациями. Остаток неосвоенных  средств сложился за счет листка нетрудоспособности данной категории работников, так как начисление заработной платы осуществляется за фактически отработанное время.</t>
    </r>
  </si>
  <si>
    <r>
      <rPr>
        <b/>
        <u/>
        <sz val="12"/>
        <color indexed="17"/>
        <rFont val="Times New Roman"/>
        <family val="1"/>
        <charset val="204"/>
      </rPr>
      <t>Освоение средств ОБ составляет 100 %.</t>
    </r>
    <r>
      <rPr>
        <b/>
        <sz val="12"/>
        <color indexed="40"/>
        <rFont val="Times New Roman"/>
        <family val="1"/>
        <charset val="204"/>
      </rPr>
      <t xml:space="preserve"> </t>
    </r>
    <r>
      <rPr>
        <sz val="12"/>
        <rFont val="Times New Roman"/>
        <family val="1"/>
        <charset val="204"/>
      </rPr>
      <t>В 2023 году созданы необходимые условия для осуществления полномочий по опеке и попечительству 15 специалистам.</t>
    </r>
  </si>
  <si>
    <r>
      <rPr>
        <b/>
        <u/>
        <sz val="12"/>
        <color indexed="17"/>
        <rFont val="Times New Roman"/>
        <family val="1"/>
        <charset val="204"/>
      </rPr>
      <t>Освоение средств ОБ составляет 100 %</t>
    </r>
    <r>
      <rPr>
        <b/>
        <sz val="12"/>
        <color indexed="17"/>
        <rFont val="Times New Roman"/>
        <family val="1"/>
        <charset val="204"/>
      </rPr>
      <t>.</t>
    </r>
    <r>
      <rPr>
        <sz val="12"/>
        <color indexed="40"/>
        <rFont val="Times New Roman"/>
        <family val="1"/>
        <charset val="204"/>
      </rPr>
      <t xml:space="preserve">  </t>
    </r>
    <r>
      <rPr>
        <sz val="12"/>
        <rFont val="Times New Roman"/>
        <family val="1"/>
        <charset val="204"/>
      </rPr>
      <t>В 2023 году число детей, оставшихся без попечения родителей, передаваемых на воспитание в семьи, обеспеченных единовременным пособием, составило 62 человека</t>
    </r>
  </si>
  <si>
    <r>
      <rPr>
        <b/>
        <u/>
        <sz val="12"/>
        <color indexed="17"/>
        <rFont val="Times New Roman"/>
        <family val="1"/>
        <charset val="204"/>
      </rPr>
      <t>Освоение средств ОБ составляет 99,7 %.</t>
    </r>
    <r>
      <rPr>
        <b/>
        <sz val="12"/>
        <color indexed="17"/>
        <rFont val="Times New Roman"/>
        <family val="1"/>
        <charset val="204"/>
      </rPr>
      <t xml:space="preserve"> </t>
    </r>
    <r>
      <rPr>
        <sz val="12"/>
        <color indexed="17"/>
        <rFont val="Times New Roman"/>
        <family val="1"/>
        <charset val="204"/>
      </rPr>
      <t xml:space="preserve"> </t>
    </r>
    <r>
      <rPr>
        <sz val="12"/>
        <rFont val="Times New Roman"/>
        <family val="1"/>
        <charset val="204"/>
      </rPr>
      <t>В 2023 году предоставлена дополнительная гарантия по социальной поддержке лицам из числа детей-сирот и детей, оставшихся без попечения родителей, достигших 18 лет, но продолжающих обучение в образовательных организациях, в количестве 8 человек</t>
    </r>
  </si>
  <si>
    <r>
      <rPr>
        <b/>
        <u/>
        <sz val="12"/>
        <color indexed="17"/>
        <rFont val="Times New Roman"/>
        <family val="1"/>
        <charset val="204"/>
      </rPr>
      <t>Освоение средств ОБ составляет 99,4 %</t>
    </r>
    <r>
      <rPr>
        <sz val="12"/>
        <color indexed="40"/>
        <rFont val="Times New Roman"/>
        <family val="1"/>
        <charset val="204"/>
      </rPr>
      <t xml:space="preserve">. </t>
    </r>
    <r>
      <rPr>
        <sz val="12"/>
        <color indexed="8"/>
        <rFont val="Times New Roman"/>
        <family val="1"/>
        <charset val="204"/>
      </rPr>
      <t xml:space="preserve"> </t>
    </r>
    <r>
      <rPr>
        <sz val="12"/>
        <rFont val="Times New Roman"/>
        <family val="1"/>
        <charset val="204"/>
      </rPr>
      <t>В 2023 году количество опекаемых детей составило 358 человек, количество приемных родителей, получающих вознаграждение - 65 человек.</t>
    </r>
  </si>
  <si>
    <r>
      <rPr>
        <b/>
        <u/>
        <sz val="12"/>
        <color indexed="17"/>
        <rFont val="Times New Roman"/>
        <family val="1"/>
        <charset val="204"/>
      </rPr>
      <t>Освоение средств ОБ составляет 100 %</t>
    </r>
    <r>
      <rPr>
        <b/>
        <sz val="12"/>
        <color indexed="17"/>
        <rFont val="Times New Roman"/>
        <family val="1"/>
        <charset val="204"/>
      </rPr>
      <t>.</t>
    </r>
    <r>
      <rPr>
        <sz val="12"/>
        <color indexed="8"/>
        <rFont val="Times New Roman"/>
        <family val="1"/>
        <charset val="204"/>
      </rPr>
      <t xml:space="preserve"> </t>
    </r>
    <r>
      <rPr>
        <sz val="12"/>
        <rFont val="Times New Roman"/>
        <family val="1"/>
        <charset val="204"/>
      </rPr>
      <t>В 2023 году число детей работающих граждан, которым в отчетном году частично оплачены путевки в загородные стационарные организации отдыха и оздоровления детей в каникулярное время составило 1 298 чел. ( план - 1 243); число детей, работающих граждан в возрасте от 7 до 11 лет, которым в отчетном году частично оплачены путевки в оздоровительные лагеря с дневным пребыванием и 3-х разовым питанием составило 642 чел. (план -641); число детей, работающих граждан в возрасте 12 лет и старше, которым в отчетном году частично оплачены путевки в оздоровительные лагеря с дневным пребыванием и 3-х разовым питанием составило 15 чел. (план -15); число детей военнослужащих, участвующих в специальной военной операции, которым в отчетном году частично оплачены путевки в загородные стационарные лагеря составило 33 чел. (план - 28). Общее число детей, родителям (законным представителям) которых предоставлена частичная оплата стоимости путевок в организации отдыха и оздоровления детей в каникулярное время, составило 1 988 чел. (из планируемых 1 927 человек в связи с тем, что фактическое пребывание детей в оздоровительных организациях составило менее положенных 20 дней, увеличилось количество детей, родителям которых предоставлена частичная оплата стоимости путевок).</t>
    </r>
  </si>
  <si>
    <t xml:space="preserve">Наименование государственной программы Российской Федерации </t>
  </si>
  <si>
    <t>Механизм доведения финансирования</t>
  </si>
  <si>
    <r>
      <rPr>
        <b/>
        <u/>
        <sz val="12"/>
        <color indexed="8"/>
        <rFont val="Times New Roman"/>
        <family val="1"/>
        <charset val="204"/>
      </rPr>
      <t>Национальный проект</t>
    </r>
    <r>
      <rPr>
        <sz val="12"/>
        <color indexed="8"/>
        <rFont val="Times New Roman"/>
        <family val="1"/>
        <charset val="204"/>
      </rPr>
      <t xml:space="preserve"> «Жилье и городская среда»</t>
    </r>
  </si>
  <si>
    <r>
      <rPr>
        <b/>
        <u/>
        <sz val="12"/>
        <color rgb="FF117522"/>
        <rFont val="Times New Roman"/>
        <family val="1"/>
        <charset val="204"/>
      </rPr>
      <t>Освоение средств ФБ составляет 72,7 %</t>
    </r>
    <r>
      <rPr>
        <b/>
        <sz val="12"/>
        <color rgb="FF117522"/>
        <rFont val="Times New Roman"/>
        <family val="1"/>
        <charset val="204"/>
      </rPr>
      <t>.</t>
    </r>
    <r>
      <rPr>
        <b/>
        <sz val="12"/>
        <rFont val="Times New Roman"/>
        <family val="1"/>
        <charset val="204"/>
      </rPr>
      <t xml:space="preserve"> </t>
    </r>
    <r>
      <rPr>
        <sz val="12"/>
        <rFont val="Times New Roman"/>
        <family val="1"/>
        <charset val="204"/>
      </rPr>
      <t xml:space="preserve">Уведомления о невостребованности лимитов, в размере 1,156 тыс.руб., были направлены в адрес министерства юстиции Амурской области.
</t>
    </r>
  </si>
  <si>
    <r>
      <rPr>
        <b/>
        <u/>
        <sz val="12"/>
        <color indexed="8"/>
        <rFont val="Times New Roman"/>
        <family val="1"/>
        <charset val="204"/>
      </rPr>
      <t xml:space="preserve">Подпрограмма </t>
    </r>
    <r>
      <rPr>
        <sz val="12"/>
        <color indexed="8"/>
        <rFont val="Times New Roman"/>
        <family val="1"/>
        <charset val="204"/>
      </rPr>
      <t>«Создание условий для обеспечения качественными услугами жилищно-коммунального хозяйства граждан Российской Федерации»</t>
    </r>
  </si>
  <si>
    <r>
      <rPr>
        <b/>
        <u/>
        <sz val="12"/>
        <rFont val="Times New Roman"/>
        <family val="1"/>
        <charset val="204"/>
      </rPr>
      <t>Муниципальная программа</t>
    </r>
    <r>
      <rPr>
        <sz val="12"/>
        <rFont val="Times New Roman"/>
        <family val="1"/>
        <charset val="204"/>
      </rPr>
      <t xml:space="preserve"> "Развитие и модернизация жилищно-коммунального хозяйства, энергосбережение и повышение энергетической эффективности, благоустройство территории города Благовещенска"
</t>
    </r>
  </si>
  <si>
    <r>
      <t xml:space="preserve">Реализация программ формирования современной городской среды </t>
    </r>
    <r>
      <rPr>
        <sz val="12"/>
        <color rgb="FF00B050"/>
        <rFont val="Times New Roman"/>
        <family val="1"/>
        <charset val="204"/>
      </rPr>
      <t>(благоустроено 6 дворовых и 1 общественная территория)</t>
    </r>
  </si>
  <si>
    <r>
      <t xml:space="preserve">Реализация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 (в части реализации проекта "1000 дворов") </t>
    </r>
    <r>
      <rPr>
        <sz val="12"/>
        <color rgb="FF00B050"/>
        <rFont val="Times New Roman"/>
        <family val="1"/>
        <charset val="204"/>
      </rPr>
      <t>(благоустроено 25 дворовых территорий)</t>
    </r>
  </si>
  <si>
    <r>
      <t xml:space="preserve">Капитальные вложения в объекты муниципальной собственности (Большой городской центр «Трибуна Холл» г. Благовещенск, Амурская область) </t>
    </r>
    <r>
      <rPr>
        <sz val="12"/>
        <color rgb="FF00B050"/>
        <rFont val="Times New Roman"/>
        <family val="1"/>
        <charset val="204"/>
      </rPr>
      <t>(техническая готовность объекта составила 41,5%)</t>
    </r>
  </si>
  <si>
    <r>
      <t xml:space="preserve">Региональная поддержка малого и среднего предпринимательства, включая крестьянские (фермерские) хозяйства (в части предоставления субсидии местным бюджетам на поддержку и развитие субъектов малого и среднего предпринимательства, включая крестьянские (фермерские) хозяйства) </t>
    </r>
    <r>
      <rPr>
        <sz val="12"/>
        <color rgb="FF00B050"/>
        <rFont val="Times New Roman"/>
        <family val="1"/>
        <charset val="204"/>
      </rPr>
      <t>(оказана поддержка 19 субъектам МСП, а также физическим лицам, не являющимся индивидуальными предпринимателями и применяющим специальный налоговый режим)</t>
    </r>
  </si>
  <si>
    <r>
      <t xml:space="preserve">Реализация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 (за исключением реализации проекта "1000 дворов"), за счет средств областного бюджета </t>
    </r>
    <r>
      <rPr>
        <sz val="12"/>
        <color rgb="FF00B050"/>
        <rFont val="Times New Roman"/>
        <family val="1"/>
        <charset val="204"/>
      </rPr>
      <t>(приобретено в муниципальную собственность 106 жилых помещений - расселены 105 квартир общей площадью 2 642 кв. м, количество переселенных граждан - 288 человек.)</t>
    </r>
  </si>
  <si>
    <r>
      <t xml:space="preserve">Реализация мероприятий по обеспечению жильём молодых семей </t>
    </r>
    <r>
      <rPr>
        <sz val="12"/>
        <color rgb="FF00B050"/>
        <rFont val="Times New Roman"/>
        <family val="1"/>
        <charset val="204"/>
      </rPr>
      <t>(выдано свидетельство 1 молодой семьй (состав семьи - 4 человека)</t>
    </r>
  </si>
  <si>
    <r>
      <t xml:space="preserve">капитальные вложения </t>
    </r>
    <r>
      <rPr>
        <sz val="12"/>
        <color rgb="FF00B050"/>
        <rFont val="Times New Roman"/>
        <family val="1"/>
        <charset val="204"/>
      </rPr>
      <t>(произведена окончательную оплата по 5 контрактам, заключенных в 2022 году на приобретение 20 квартир, также в 2023 году приобретено и оплачено 1 жилое помещение для детей - сирот)</t>
    </r>
  </si>
  <si>
    <r>
      <t>прочие расходы</t>
    </r>
    <r>
      <rPr>
        <sz val="12"/>
        <color rgb="FF00B050"/>
        <rFont val="Times New Roman"/>
        <family val="1"/>
        <charset val="204"/>
      </rPr>
      <t xml:space="preserve">(перечислено возмещение в городской бюджет за 6 квартир, предоставленных из муниципального жилищного фонда детям-сиротам) </t>
    </r>
  </si>
  <si>
    <r>
      <t xml:space="preserve">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(в части расходов на организацию осуществления полномочий) </t>
    </r>
    <r>
      <rPr>
        <sz val="12"/>
        <color rgb="FF00B050"/>
        <rFont val="Times New Roman"/>
        <family val="1"/>
        <charset val="204"/>
      </rPr>
      <t>(осуществлены расходы на организацию государственных полномочий)</t>
    </r>
  </si>
  <si>
    <r>
      <t xml:space="preserve">Финансовое обеспечение предоставления гражданам, стоящим на учете, мер социальной поддержки в виде единовременной денежной выплаты для улучшения жилищных условий, приобретения земельного участка для индивидуального жилищного строительства </t>
    </r>
    <r>
      <rPr>
        <sz val="12"/>
        <color rgb="FF00B050"/>
        <rFont val="Times New Roman"/>
        <family val="1"/>
        <charset val="204"/>
      </rPr>
      <t>(выдан 91 сертификат, из них 67 ИЖС, 24 сады)</t>
    </r>
  </si>
  <si>
    <r>
      <t>Финансовое обеспечение государственных полномочий по проведению текущего или капитального ремонта жилых помещений, расположенных на территории области и принадлежащих на праве собственности детям-сиротам и детям, оставшимся без попечения родителей, лицам из их числа</t>
    </r>
    <r>
      <rPr>
        <sz val="12"/>
        <color rgb="FF00B050"/>
        <rFont val="Times New Roman"/>
        <family val="1"/>
        <charset val="204"/>
      </rPr>
      <t xml:space="preserve"> (отремонтировано 1 жилое помещение)</t>
    </r>
  </si>
  <si>
    <r>
      <rPr>
        <b/>
        <u/>
        <sz val="12"/>
        <color indexed="17"/>
        <rFont val="Times New Roman"/>
        <family val="1"/>
        <charset val="204"/>
      </rPr>
      <t>Освоение средств ОБ составляет 0 %.</t>
    </r>
    <r>
      <rPr>
        <sz val="12"/>
        <color indexed="8"/>
        <rFont val="Times New Roman"/>
        <family val="1"/>
        <charset val="204"/>
      </rPr>
      <t xml:space="preserve"> </t>
    </r>
    <r>
      <rPr>
        <sz val="12"/>
        <color rgb="FFFF0000"/>
        <rFont val="Times New Roman"/>
        <family val="1"/>
        <charset val="204"/>
      </rPr>
      <t>Заключено соглашение на выкуп одной квартиры, расположенной по адресу г. Благовещенск Калинина,17, денежные средства перечислены в полном объеме в размере 7 518 612,35 руб.</t>
    </r>
  </si>
  <si>
    <r>
      <t xml:space="preserve">Капитальные вложения в объекты муниципальной собственности </t>
    </r>
    <r>
      <rPr>
        <sz val="12"/>
        <color rgb="FF00B050"/>
        <rFont val="Times New Roman"/>
        <family val="1"/>
        <charset val="204"/>
      </rPr>
      <t>(расселено 2 муниципальные квартиры)</t>
    </r>
  </si>
  <si>
    <t>прочие расходы</t>
  </si>
  <si>
    <r>
      <t xml:space="preserve">Обеспечение переселения граждан из аварийного жилищного фонда, проживающих на территории, планируемой к комплексной застройке </t>
    </r>
    <r>
      <rPr>
        <sz val="12"/>
        <color rgb="FF00B050"/>
        <rFont val="Times New Roman"/>
        <family val="1"/>
        <charset val="204"/>
      </rPr>
      <t>(выкуплена 1 квартира),</t>
    </r>
    <r>
      <rPr>
        <sz val="12"/>
        <color indexed="8"/>
        <rFont val="Times New Roman"/>
        <family val="1"/>
        <charset val="204"/>
      </rPr>
      <t xml:space="preserve"> в том числе:</t>
    </r>
  </si>
  <si>
    <r>
      <t xml:space="preserve">Реализация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 (за исключением реализации проекта «1000 дворов») </t>
    </r>
    <r>
      <rPr>
        <i/>
        <sz val="12"/>
        <color indexed="62"/>
        <rFont val="Times New Roman"/>
        <family val="1"/>
        <charset val="204"/>
      </rPr>
      <t>(завершение строительства объекта "Большой городской центр "Трибуна Холл")</t>
    </r>
    <r>
      <rPr>
        <sz val="12"/>
        <rFont val="Times New Roman"/>
        <family val="1"/>
        <charset val="204"/>
      </rPr>
      <t xml:space="preserve">, за счет средств федерального бюджета </t>
    </r>
    <r>
      <rPr>
        <sz val="12"/>
        <color rgb="FF00B050"/>
        <rFont val="Times New Roman"/>
        <family val="1"/>
        <charset val="204"/>
      </rPr>
      <t>(техническая готовность объекта составила 41,5%)</t>
    </r>
  </si>
  <si>
    <r>
      <t xml:space="preserve">Реализация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 (за исключением реализации проекта «1000 дворов») </t>
    </r>
    <r>
      <rPr>
        <i/>
        <sz val="12"/>
        <color indexed="62"/>
        <rFont val="Times New Roman"/>
        <family val="1"/>
        <charset val="204"/>
      </rPr>
      <t>(завершение строительства объекта «Большой городской центр «Трибуна Холл»»)</t>
    </r>
    <r>
      <rPr>
        <sz val="12"/>
        <color indexed="8"/>
        <rFont val="Times New Roman"/>
        <family val="1"/>
        <charset val="204"/>
      </rPr>
      <t xml:space="preserve">, за счет средств областного бюджета </t>
    </r>
    <r>
      <rPr>
        <sz val="12"/>
        <color rgb="FF00B050"/>
        <rFont val="Times New Roman"/>
        <family val="1"/>
        <charset val="204"/>
      </rPr>
      <t>(техническая готовность объекта составила 41,5%)</t>
    </r>
  </si>
  <si>
    <r>
      <t>прочие расходы</t>
    </r>
    <r>
      <rPr>
        <sz val="12"/>
        <color indexed="8"/>
        <rFont val="Times New Roman"/>
        <family val="1"/>
        <charset val="204"/>
      </rPr>
      <t xml:space="preserve"> </t>
    </r>
    <r>
      <rPr>
        <sz val="12"/>
        <color rgb="FF00B050"/>
        <rFont val="Times New Roman"/>
        <family val="1"/>
        <charset val="204"/>
      </rPr>
      <t>(приведено 1,69 км автодорог к нормативным требованиям; отремонтировано 0,89 км тротуаров, 2,9 км ливневой канализации, 2,75 км кабельной канализации,  0,167 км автомобильных парковок и пешеходных дорожек; установлено 5 остановочных павильонов; модернизировано 7 светофорных объектов; обслужено 24 комплекса фотовидеофиксации; проведена диагностика, оценка транспортно-эксплуатационного состояния автомобильных дорог общего пользования местного значения города Благовещенска - 2 шт.)</t>
    </r>
  </si>
  <si>
    <r>
      <rPr>
        <b/>
        <u/>
        <sz val="12"/>
        <color rgb="FF159B1B"/>
        <rFont val="Times New Roman"/>
        <family val="1"/>
        <charset val="204"/>
      </rPr>
      <t xml:space="preserve">Освоение средств ОБ составляет 51,2 %. </t>
    </r>
    <r>
      <rPr>
        <sz val="12"/>
        <rFont val="Times New Roman"/>
        <family val="1"/>
        <charset val="204"/>
      </rPr>
      <t>КАП.ВЛОЖЕНИЯ: Выполнены работы по разработке обоснования инвестиций по объекту «Строительство автодорожного путепровода через ж/д станцию, невыполненные в 2022 году в связи с затянувшимся сроком получения заключения от технико-экономического аудита; выполнены проектные и изыскательские работы по объекту: "Реконструкция автомобильной дороги по ул. Горького от ул. Первомайская до ул. Лазо г. Благовещенск, Амурская область", в том числе с отработкой аванса за 2022 год. Недоосвоение обусловлено длительным сбором исходных данных и согласования с заинтересованными организациями на выполнение работ по подготовке проектной документации и выполнению инженерных изысканий, выполнению работ по строительству объекта "Автомобильная дорога по ул. Конная от ул. Пушкина до ул. Набережная, г. Благовещенск, Амурская область".</t>
    </r>
  </si>
  <si>
    <r>
      <t xml:space="preserve">капитальные вложения </t>
    </r>
    <r>
      <rPr>
        <sz val="12"/>
        <color rgb="FF00B050"/>
        <rFont val="Times New Roman"/>
        <family val="1"/>
        <charset val="204"/>
      </rPr>
      <t>(выполнены работы по разработке обоснования инвестиций по объекту «Строительство автодорожного путепровода через ж/д станцию"; выполнены ПИР по объекту: "Реконструкция автомобильной дороги по ул. Горького от ул. Первомайская до ул. Лазо г. Благовещенск, Амурская область")</t>
    </r>
  </si>
  <si>
    <r>
      <t xml:space="preserve">Выравнивание обеспеченности муниципальных образований по реализации ими отдельных расходных обязательств (предоставление субсидии казенным предприятиям на возмещение затрат, связанных с выполнением заказа по содержанию и ремонту улично-дорожной сети) </t>
    </r>
    <r>
      <rPr>
        <sz val="12"/>
        <color rgb="FF00B050"/>
        <rFont val="Times New Roman"/>
        <family val="1"/>
        <charset val="204"/>
      </rPr>
      <t>(протяженность УДС подлежащая механизированной уборке в соответствии с нормативными требованиями составила 237,78 км, площадь выполненого ямочного ремонта 5,0 тыс.кв.м)</t>
    </r>
  </si>
  <si>
    <r>
      <t xml:space="preserve">Оказание поддержки бюджетам муниципальных образований, связанной с организацией транспортного обслуживания населения </t>
    </r>
    <r>
      <rPr>
        <sz val="12"/>
        <color rgb="FF00B050"/>
        <rFont val="Times New Roman"/>
        <family val="1"/>
        <charset val="204"/>
      </rPr>
      <t>(выплата лизинговых платежей за приобретенные в 2021 - 2022 годах 18 автобусов)</t>
    </r>
  </si>
  <si>
    <r>
      <t xml:space="preserve">Реализация мероприятий по приобретению подвижного состава пассажирского транспорта общего пользования, источником финансового обеспечения которых являются специализированные казначейские кредиты </t>
    </r>
    <r>
      <rPr>
        <sz val="12"/>
        <color rgb="FF00B050"/>
        <rFont val="Times New Roman"/>
        <family val="1"/>
        <charset val="204"/>
      </rPr>
      <t>(осуществлена поставка 8 автобусов большого класса ЛиАЗ 529265 и 1 автобуса большого класса КаВЗ 4270-А2)</t>
    </r>
  </si>
  <si>
    <r>
      <t xml:space="preserve">прочие расходы </t>
    </r>
    <r>
      <rPr>
        <sz val="12"/>
        <color rgb="FF00B050"/>
        <rFont val="Times New Roman"/>
        <family val="1"/>
        <charset val="204"/>
      </rPr>
      <t>(отремонтированы сети теплоснабжения - 0,92 км)</t>
    </r>
  </si>
  <si>
    <r>
      <t xml:space="preserve">капитальные вложения </t>
    </r>
    <r>
      <rPr>
        <sz val="12"/>
        <color rgb="FF00B050"/>
        <rFont val="Times New Roman"/>
        <family val="1"/>
        <charset val="204"/>
      </rPr>
      <t>(получено положительное заключение экспертизы по объекту: "Строительство тепловой сети в квартале 342 г. Благовещенск, Амурская область", смонтирован и введен в эксплуатацию котел и котельное оборудование на мун.котельной ДОС расположенной в пос.Моховая падь; заменено 0,998 км сетей водоснабжения, 0,68 км сетей водоотведения; выполнена реконструкция тепловой сети - 0,71 км, сетей электроснабжения - 1,2 км)</t>
    </r>
  </si>
  <si>
    <r>
      <t xml:space="preserve">Реализация мероприятий в сфере коммунальной инфраструктуры и благоустройства территорий, одобренных Президиумом (штабом) Правительственной комиссии по региональному развитию в Российской Федерации) </t>
    </r>
    <r>
      <rPr>
        <sz val="12"/>
        <color rgb="FF00B050"/>
        <rFont val="Times New Roman"/>
        <family val="1"/>
        <charset val="204"/>
      </rPr>
      <t>(предусмотрено выполнение ПИР по объекту: «Проектирование газовой котельной в 524 квартале г. Благовещенска)</t>
    </r>
  </si>
  <si>
    <r>
      <t xml:space="preserve">прочие расходы </t>
    </r>
    <r>
      <rPr>
        <sz val="12"/>
        <color rgb="FF00B050"/>
        <rFont val="Times New Roman"/>
        <family val="1"/>
        <charset val="204"/>
      </rPr>
      <t>(приведены к нормативным требованиям посредством проведения ремонта автомобильные дороги общей протяженностью - 4,8 км, нарастающим итогом с 2019 года протяженностью - 40,7 км)</t>
    </r>
  </si>
  <si>
    <r>
      <t xml:space="preserve">капитальные вложения </t>
    </r>
    <r>
      <rPr>
        <sz val="12"/>
        <color rgb="FF00B050"/>
        <rFont val="Times New Roman"/>
        <family val="1"/>
        <charset val="204"/>
      </rPr>
      <t>(выполнены работы по подготовке проектной и рабочей документации реконструкции объекта: "Реконструкция ул. Тепличная города Благовещенска" 1 этап.  ПСД не принята по причине отсутствия положительного заключения от ГАУ "Амургосэкспертиза")</t>
    </r>
  </si>
  <si>
    <r>
      <t>Создание объектов инфраструктуры, необходимых для реализации новых инвестиционных проектов в сферах транспорта общего пользования,жилищно строительства, строительства аэропортовой инфраструктуры, в соответствии с постановлением Правительства Российской Федерации от 19.10.2020 № 1704</t>
    </r>
    <r>
      <rPr>
        <sz val="12"/>
        <color rgb="FF00B050"/>
        <rFont val="Times New Roman"/>
        <family val="1"/>
        <charset val="204"/>
      </rPr>
      <t xml:space="preserve"> (выполнены инженерные изыскания, разработка подготовки проектной и рабочей документации и строительство объекта «Строительство газовой котельной в Северном планировочном районе г. Благовещенск, Амурская область», срок ввода объекта в эксплуатацию - 2024 год)</t>
    </r>
    <r>
      <rPr>
        <sz val="12"/>
        <color indexed="8"/>
        <rFont val="Times New Roman"/>
        <family val="1"/>
        <charset val="204"/>
      </rPr>
      <t xml:space="preserve">
</t>
    </r>
  </si>
  <si>
    <r>
      <t xml:space="preserve">Реконструкция объектов инженерной инфраструктуры, г. Благовещенск, Аэропорт </t>
    </r>
    <r>
      <rPr>
        <sz val="12"/>
        <color rgb="FF00B050"/>
        <rFont val="Times New Roman"/>
        <family val="1"/>
        <charset val="204"/>
      </rPr>
      <t>(техническая готовность объекта - 10%)</t>
    </r>
  </si>
  <si>
    <r>
      <t xml:space="preserve">Реконструкция канализационного коллектора, г. Благовещенск </t>
    </r>
    <r>
      <rPr>
        <sz val="12"/>
        <color rgb="FF00B050"/>
        <rFont val="Times New Roman"/>
        <family val="1"/>
        <charset val="204"/>
      </rPr>
      <t>(готовность проектной документации по объекту - 65%)</t>
    </r>
  </si>
  <si>
    <r>
      <t>Расходы, связанные с организацией единой теплоснабжающей организацией теплоснабжения в ценовых зонах теплоснабжения</t>
    </r>
    <r>
      <rPr>
        <sz val="12"/>
        <color rgb="FF00B050"/>
        <rFont val="Times New Roman"/>
        <family val="1"/>
        <charset val="204"/>
      </rPr>
      <t xml:space="preserve"> (предоставлена субсидия АО "ДГК")</t>
    </r>
  </si>
  <si>
    <r>
      <t xml:space="preserve">Расходы, связанные с установлением в ценовых зонах теплоснабжения дополнительной меры социальной поддержки отдельным категориям граждан в виде частичной оплаты за тепловую энергию единой теплоснабжающей организации </t>
    </r>
    <r>
      <rPr>
        <sz val="12"/>
        <color rgb="FF00B050"/>
        <rFont val="Times New Roman"/>
        <family val="1"/>
        <charset val="204"/>
      </rPr>
      <t>(предоставлена субсидия ФГКУ "ПУ ФСБ России по Амурской области" )</t>
    </r>
  </si>
  <si>
    <r>
      <t xml:space="preserve">Реализация мероприятий в транспортной сфере, одобренных Президиумом (штабом) Правительственной комиссии по региональному развитию в Российской Федерации" </t>
    </r>
    <r>
      <rPr>
        <sz val="12"/>
        <color rgb="FF159B1B"/>
        <rFont val="Times New Roman"/>
        <family val="1"/>
        <charset val="204"/>
      </rPr>
      <t>(предусмотрена реконструкция автомобильной дороги по ул. Горького от ул. Первомайская до ул. Лазо г. Благовещенск. Срок выполнения работ по контракту заключенному с АО "Асфальт" - 29.03.2024)</t>
    </r>
  </si>
  <si>
    <r>
      <t>Реконструкция и модернизация объектов инфраструктуры, необходимых для реализации новых инвестиционных проектов в сферах транспорта общего пользования, жилищного строительства, строительства аэропортовой инфраструктуры, в соответствии с постановлением Правительства Российской Федерации от 19.10.2020 № 1704</t>
    </r>
    <r>
      <rPr>
        <i/>
        <sz val="12"/>
        <color indexed="8"/>
        <rFont val="Times New Roman"/>
        <family val="1"/>
        <charset val="204"/>
      </rPr>
      <t>, в том числе:</t>
    </r>
  </si>
  <si>
    <r>
      <rPr>
        <b/>
        <u/>
        <sz val="12"/>
        <color indexed="17"/>
        <rFont val="Times New Roman"/>
        <family val="1"/>
        <charset val="204"/>
      </rPr>
      <t>Освоение средств ОБ составляет 0 %.</t>
    </r>
    <r>
      <rPr>
        <b/>
        <sz val="12"/>
        <color indexed="17"/>
        <rFont val="Times New Roman"/>
        <family val="1"/>
        <charset val="204"/>
      </rPr>
      <t xml:space="preserve"> </t>
    </r>
    <r>
      <rPr>
        <sz val="12"/>
        <rFont val="Times New Roman"/>
        <family val="1"/>
        <charset val="204"/>
      </rPr>
      <t>Между муниципальным образованием города Благовещенска и министерством ЖКХ Амурской области в целях реализации регионального проекта Амурской области «Чистая вода» на территории города заключено соглашение от 30.03.2022 № 01-39-4099 о предоставлении субсидии из областного бюджета в 2022 году на разработку проектно-сметной документации для строительства и реконструкции (модернизации) объектов питьевого водоснабжения на сумму не более 21 808,0 тыс. руб. В 2020 году МУ «ГУКС», заключен муниципальный контракт от 21.12.2020 №0404/2020 с ООО «ЮПИ» на выполнение проектных и изыскательских работ по объекту «Строительство станции обезжелезивания с. Белогорье» на сумму 23 200,0 тыс. руб. (срок выполнения работ по муниципальному контракту 20.12.2021). 18.12.2023 получено положительное заключение по ПДиРИИ (без сметы). Неосвоение лимитов 2023 года обусловлено отсутствием положительного заключения госэкспертизы в части сметы ПД.</t>
    </r>
  </si>
  <si>
    <r>
      <t xml:space="preserve">Разработка проектно-сметной документации для строительства и реконструкции (модернизации) объектов питьевого водоснабжения </t>
    </r>
    <r>
      <rPr>
        <sz val="12"/>
        <color rgb="FF159B1B"/>
        <rFont val="Times New Roman"/>
        <family val="1"/>
        <charset val="204"/>
      </rPr>
      <t>(ведется работа по разработке проектно-сметной документации для строительства объекта "Строительство станции обезжелезивания с. Белогорье")</t>
    </r>
  </si>
  <si>
    <r>
      <t xml:space="preserve">Финансовое обеспечение государственных полномочий Амурской области по компенсации организациям, осуществляющим горячее водоснабжение, холодное водоснабжение и (или) водоотведение, выпадающих доходов возникающих при применении льготных тарифов </t>
    </r>
    <r>
      <rPr>
        <sz val="12"/>
        <color rgb="FF159B1B"/>
        <rFont val="Times New Roman"/>
        <family val="1"/>
        <charset val="204"/>
      </rPr>
      <t>(предоставлена субсидия ООО "АКС")</t>
    </r>
  </si>
  <si>
    <r>
      <t xml:space="preserve">Проведение комплексных кадастровых работ                  </t>
    </r>
    <r>
      <rPr>
        <sz val="12"/>
        <color rgb="FF159B1B"/>
        <rFont val="Times New Roman"/>
        <family val="1"/>
        <charset val="204"/>
      </rPr>
      <t>(проведены комплексные кадастровые работы в отношении 72 кварталов городского округа)</t>
    </r>
  </si>
  <si>
    <r>
      <t xml:space="preserve">Софинансирование расходов, связанных с развитием аппаратно-программного комплекса "Безопасный город" </t>
    </r>
    <r>
      <rPr>
        <sz val="12"/>
        <color rgb="FF159B1B"/>
        <rFont val="Times New Roman"/>
        <family val="1"/>
        <charset val="204"/>
      </rPr>
      <t>(приобретено 10 IP-камер видеонаблюдения, бессрочные права на программное обеспечение Macroscop)</t>
    </r>
  </si>
  <si>
    <r>
      <t xml:space="preserve">Капитальные вложения в объекты муниципальной собственности (Берегоукрепление и реконструкция набережной р.Амур, г. Благовещенск (4-й этап строительства: 1 пусковой комплекс, 2 пусковой комплекс, 3 пусковой комплекс (участок № 10)), завершение строительства 2 очереди 1 пускового комплекса участка № 5, 2 пускового комплекса участка № 5 и участка № 6 в составе 3-го этапа строительства объекта) </t>
    </r>
    <r>
      <rPr>
        <sz val="12"/>
        <color rgb="FF159B1B"/>
        <rFont val="Times New Roman"/>
        <family val="1"/>
        <charset val="204"/>
      </rPr>
      <t>(техническая готовность: 2 пусковой комплекс (участок № 10) - 100%; 1 пусковой комплекс, 3 пусковой комплекс (участок № 10) - 81,3%)</t>
    </r>
  </si>
  <si>
    <r>
      <t xml:space="preserve">Капитальные вложения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 (Берегоукрепление и реконструкция набережной р.Амур, г.Благовещенск (завершение строительства 2 очереди 1 пускового комплекс а участка №5,2 пускового комплекса участка №5, 2 пускового комплекса участка №5и №6 в составе з-го этапа строительства объекта) </t>
    </r>
    <r>
      <rPr>
        <sz val="12"/>
        <color rgb="FF159B1B"/>
        <rFont val="Times New Roman"/>
        <family val="1"/>
        <charset val="204"/>
      </rPr>
      <t>(техническая готовность - 90%)</t>
    </r>
  </si>
  <si>
    <r>
      <t xml:space="preserve">Капитальные вложения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 источником финансового обеспечения которых являются бюджетные кредиты на пополнение остатка средств на едином счете бюджета в целях опережающего финансового обеспечения </t>
    </r>
    <r>
      <rPr>
        <sz val="12"/>
        <color rgb="FF159B1B"/>
        <rFont val="Times New Roman"/>
        <family val="1"/>
        <charset val="204"/>
      </rPr>
      <t>(техническая готовность объекта «Берегоукрепление и реконструкция набережной р. Амур, г. Благовещенск (завершение строительства 2 очереди 1 пускового комплекса участка № 5, 2 пускового комплекса участка № 5 и участка № 6 в составе 3-го этапа строительства объекта) - 90%)</t>
    </r>
  </si>
  <si>
    <r>
      <t xml:space="preserve">Создание модельных муниципальных библиотек </t>
    </r>
    <r>
      <rPr>
        <sz val="12"/>
        <color rgb="FF159B1B"/>
        <rFont val="Times New Roman"/>
        <family val="1"/>
        <charset val="204"/>
      </rPr>
      <t>(переоснащена по модельному стандарту муниципальная библиотека «Солнечная» МБУК «МИБС»)</t>
    </r>
  </si>
  <si>
    <r>
      <t xml:space="preserve">Развитие сети учреждений культурно-досугового типа </t>
    </r>
    <r>
      <rPr>
        <sz val="12"/>
        <color rgb="FF159B1B"/>
        <rFont val="Times New Roman"/>
        <family val="1"/>
        <charset val="204"/>
      </rPr>
      <t>(осуществлен капитальный ремонт ДК Садовое, включая благоустройство территории)</t>
    </r>
  </si>
  <si>
    <r>
      <t xml:space="preserve">Государственная поддержка отрасли культуры (оснащение музыкальными инструментами детских школ искусств и училищ) </t>
    </r>
    <r>
      <rPr>
        <sz val="12"/>
        <color rgb="FF159B1B"/>
        <rFont val="Times New Roman"/>
        <family val="1"/>
        <charset val="204"/>
      </rPr>
      <t>(центральная детская школа искусств им. М.Ф. Кнауф-Каминской оснащена музыкальными инструментами, оборудованием и учебными материалами (пианино Н.Рубинштейн НР-121, рояль Н.Рубинштейн НР-180; - хоровые станки))</t>
    </r>
  </si>
  <si>
    <r>
      <t xml:space="preserve">Поддержка проектов развития территорий Амурской области, основанных на местных инициативах </t>
    </r>
    <r>
      <rPr>
        <sz val="12"/>
        <color rgb="FF159B1B"/>
        <rFont val="Times New Roman"/>
        <family val="1"/>
        <charset val="204"/>
      </rPr>
      <t>(выполнены работы по обустройству спортивной площадки в с. Садовое)</t>
    </r>
  </si>
  <si>
    <r>
      <t xml:space="preserve">Совершенствование материально-технической базы для занятий физической культурой и спортом в муниципальных образованиях области </t>
    </r>
    <r>
      <rPr>
        <sz val="12"/>
        <color rgb="FF159B1B"/>
        <rFont val="Times New Roman"/>
        <family val="1"/>
        <charset val="204"/>
      </rPr>
      <t xml:space="preserve">(выполнен капитальный ремонт спортивной площадки, расположенной п. Моховая Падь) </t>
    </r>
  </si>
  <si>
    <r>
      <t xml:space="preserve">Выплата компенсации части платы, взимаемой с родителей (законных представителей) за присмотр и уход за детьми, осваивающими образовательные программы дошкольного образования в образовательных организациях </t>
    </r>
    <r>
      <rPr>
        <sz val="12"/>
        <color rgb="FF159B1B"/>
        <rFont val="Times New Roman"/>
        <family val="1"/>
        <charset val="204"/>
      </rPr>
      <t>(выплачена компенсация за 11 022 детей)</t>
    </r>
  </si>
  <si>
    <r>
      <t xml:space="preserve">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образовательных организациях </t>
    </r>
    <r>
      <rPr>
        <sz val="12"/>
        <color rgb="FF159B1B"/>
        <rFont val="Times New Roman"/>
        <family val="1"/>
        <charset val="204"/>
      </rPr>
      <t>(численность детей от 1 года до 8 лет, охваченных программами дошкольного образования - 12 080 чел., численность обучающихся по программам общего образования в общеобразовательных организациях - 29,4 тыс. человек)</t>
    </r>
  </si>
  <si>
    <r>
      <t xml:space="preserve">Финансовое обеспечение государственных полномочий Амурской области по организации мероприятий при осуществлении деятельности по обращению с животными без владельцев                                   </t>
    </r>
    <r>
      <rPr>
        <sz val="12"/>
        <color rgb="FF159B1B"/>
        <rFont val="Times New Roman"/>
        <family val="1"/>
        <charset val="204"/>
      </rPr>
      <t>(отловлено для дальнейшего чипирования, прививания и стерилизации - 766 животных)</t>
    </r>
  </si>
  <si>
    <r>
      <t xml:space="preserve">Обеспечение бесплатным двухразовым питанием детей с ограниченными возможностями здоровья, обучающихся в муниципальных общеобразовательных организациях </t>
    </r>
    <r>
      <rPr>
        <sz val="12"/>
        <color rgb="FF159B1B"/>
        <rFont val="Times New Roman"/>
        <family val="1"/>
        <charset val="204"/>
      </rPr>
      <t>(обеспечено бесплатным двухразовым питанием 463 детей)</t>
    </r>
  </si>
  <si>
    <r>
      <t xml:space="preserve">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t>
    </r>
    <r>
      <rPr>
        <sz val="12"/>
        <color rgb="FF159B1B"/>
        <rFont val="Times New Roman"/>
        <family val="1"/>
        <charset val="204"/>
      </rPr>
      <t>(выплачено вознаграждение 939 педагогам)</t>
    </r>
  </si>
  <si>
    <r>
      <t xml:space="preserve">Создание условий для осуществления присмотра и ухода за детьми в возрасте от 1,5 до 3 лет (субсидия негосударственным организациям, осуществляющим образовательную деятельность, и индивидуальным предпринимателям, осуществляющим образовательную деятельность по образовательным программам дошкольного образования) </t>
    </r>
    <r>
      <rPr>
        <sz val="12"/>
        <color rgb="FF159B1B"/>
        <rFont val="Times New Roman"/>
        <family val="1"/>
        <charset val="204"/>
      </rPr>
      <t>(выдано 332 сертификата на детей в возрасте от 1,5 до 3 лет)</t>
    </r>
  </si>
  <si>
    <r>
      <t xml:space="preserve">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t>
    </r>
    <r>
      <rPr>
        <sz val="12"/>
        <color rgb="FF159B1B"/>
        <rFont val="Times New Roman"/>
        <family val="1"/>
        <charset val="204"/>
      </rPr>
      <t>(обеспечено бесплатным горячим питанием 12 864 обучающихся 1 - 4 классов)</t>
    </r>
  </si>
  <si>
    <r>
      <t xml:space="preserve">Финансовое обеспечение государственных полномочий Амурской области по организации бесплатного питания обучающихся в муниципальных образовательных организациях, расположенных на территории Амурской области (в части организации бесплатного питания детей из многодетных семей и детей, военнослужащих и сотрудников некоторых федеральных государственных органов, обучающихся по программам основного общего и (или) среднего общего образования) </t>
    </r>
    <r>
      <rPr>
        <sz val="12"/>
        <color rgb="FF159B1B"/>
        <rFont val="Times New Roman"/>
        <family val="1"/>
        <charset val="204"/>
      </rPr>
      <t>(обеспечено бесплатным питанием детей из многодетных семей - 744 чел., детей военнослужащих и сотрудников некоторых федеральных государственных органов - 34 чел.)</t>
    </r>
  </si>
  <si>
    <r>
      <t xml:space="preserve">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t>
    </r>
    <r>
      <rPr>
        <sz val="12"/>
        <color rgb="FF159B1B"/>
        <rFont val="Times New Roman"/>
        <family val="1"/>
        <charset val="204"/>
      </rPr>
      <t>(во всех общеобразовательных организациях города введены должности советников директора)</t>
    </r>
  </si>
  <si>
    <r>
      <rPr>
        <b/>
        <u/>
        <sz val="12"/>
        <color indexed="17"/>
        <rFont val="Times New Roman"/>
        <family val="1"/>
        <charset val="204"/>
      </rPr>
      <t>Освоение средств ОБ составляет 24,1 %.</t>
    </r>
    <r>
      <rPr>
        <b/>
        <sz val="12"/>
        <color indexed="17"/>
        <rFont val="Times New Roman"/>
        <family val="1"/>
        <charset val="204"/>
      </rPr>
      <t xml:space="preserve"> </t>
    </r>
    <r>
      <rPr>
        <sz val="12"/>
        <color indexed="17"/>
        <rFont val="Times New Roman"/>
        <family val="1"/>
        <charset val="204"/>
      </rPr>
      <t xml:space="preserve"> </t>
    </r>
    <r>
      <rPr>
        <sz val="12"/>
        <rFont val="Times New Roman"/>
        <family val="1"/>
        <charset val="204"/>
      </rPr>
      <t>На 31.12.2023 количество детей (военнослужащих и сотрудников некоторых федеральных государственных органов, принимающих участие в специальной военной операции), обучающихся по программам основного общего и (или) среднего общего образования и обеспеченных бесплатным питанием составило 81 человек.</t>
    </r>
  </si>
  <si>
    <r>
      <t xml:space="preserve">Финансовое обеспечение государственных полномочий Амурской области по организации бесплатного питания обучающихся в муниципальных образовательных организациях, расположенных на территории Амурской области (в части организации бесплатного питания детей военнослужащих и сотрудников некоторых федеральных государственных органов, обучающихся по программам основного общего и (или) среднего общего образования, принимающих участие в специальной военной операции) </t>
    </r>
    <r>
      <rPr>
        <sz val="12"/>
        <color rgb="FF159B1B"/>
        <rFont val="Times New Roman"/>
        <family val="1"/>
        <charset val="204"/>
      </rPr>
      <t>(обеспечено бесплатным питанием - 81 чел.)</t>
    </r>
  </si>
  <si>
    <r>
      <t xml:space="preserve">Финансовое обеспечение государственных полномочий Амурской области по организации бесплатного питания обучающихся в муниципальных образовательных организациях, расположенных на территории Амурской области (в части финансового обеспечения материальных средств для осуществления государственных полномочий) </t>
    </r>
    <r>
      <rPr>
        <sz val="12"/>
        <color rgb="FF159B1B"/>
        <rFont val="Times New Roman"/>
        <family val="1"/>
        <charset val="204"/>
      </rPr>
      <t>(уровень обеспечения государственных полномочий - 100%)</t>
    </r>
  </si>
  <si>
    <r>
      <t xml:space="preserve">Модернизация систем общего образования </t>
    </r>
    <r>
      <rPr>
        <sz val="12"/>
        <color rgb="FF159B1B"/>
        <rFont val="Times New Roman"/>
        <family val="1"/>
        <charset val="204"/>
      </rPr>
      <t xml:space="preserve">(проведено благоустройство пришкольной территории и оснащение ее необходимым оборудованием, проведены ремонтно-реставрационные работы помещений, изготовлена и приобретена мебель в отношении МАОУ "Алексеевская гимназия г. Благовещенска") </t>
    </r>
  </si>
  <si>
    <r>
      <t xml:space="preserve">Организация и проведение мероприятий по благоустройству территорий общеобразовательных организаций </t>
    </r>
    <r>
      <rPr>
        <sz val="12"/>
        <color rgb="FF159B1B"/>
        <rFont val="Times New Roman"/>
        <family val="1"/>
        <charset val="204"/>
      </rPr>
      <t>(осуществлено благоустройство территорий МАОУ "Школа № 13")</t>
    </r>
  </si>
  <si>
    <r>
      <t xml:space="preserve">Проведение мероприятий по энергосбережению в части замены в образовательных организациях деревянных окон на металлопластиковые </t>
    </r>
    <r>
      <rPr>
        <sz val="12"/>
        <color rgb="FF159B1B"/>
        <rFont val="Times New Roman"/>
        <family val="1"/>
        <charset val="204"/>
      </rPr>
      <t>(осуществлена замена окон в МАДОУ "ДС № 3", МАДОУ "ДС № 32")</t>
    </r>
  </si>
  <si>
    <r>
      <t xml:space="preserve">Благоустройство территорий дошкольных образовательных организаций </t>
    </r>
    <r>
      <rPr>
        <sz val="12"/>
        <color rgb="FF159B1B"/>
        <rFont val="Times New Roman"/>
        <family val="1"/>
        <charset val="204"/>
      </rPr>
      <t>(приобретено, доставлено, смонтировано игровое оборудование в МАДОУ "ДС № 5",  МАДОУ "ДС № 19")</t>
    </r>
  </si>
  <si>
    <r>
      <t xml:space="preserve">Создание новых мест в общеобразовательных организациях </t>
    </r>
    <r>
      <rPr>
        <sz val="12"/>
        <color rgb="FF159B1B"/>
        <rFont val="Times New Roman"/>
        <family val="1"/>
        <charset val="204"/>
      </rPr>
      <t>(техническая готовность объекта «Школа на 1500 мест в квартале 406 г.Благовещенск, Амурская область» - 100%)</t>
    </r>
  </si>
  <si>
    <r>
      <t xml:space="preserve">Создание новых мест в общеобразовательных организациях в связи с ростом числа обучающихся, вызванным демографическим фактором </t>
    </r>
    <r>
      <rPr>
        <sz val="12"/>
        <color rgb="FF159B1B"/>
        <rFont val="Times New Roman"/>
        <family val="1"/>
        <charset val="204"/>
      </rPr>
      <t>(заключено концессионное соглашение с ООО "ПИК Образовательные проекты - Благовещенск" от 14.03.2023 № 44  «О создании и эксплуатации объекта образования «Общеобразовательная школа на 1 200 мест в Северном планировочном районе г. Благовещенск, Амурская область»)</t>
    </r>
  </si>
  <si>
    <r>
      <t xml:space="preserve">Финансовое обеспечение государственных полномочий по организации и осуществлению деятельности по опеке и попечительству в отношении несовершеннолетних лиц </t>
    </r>
    <r>
      <rPr>
        <sz val="12"/>
        <color rgb="FF159B1B"/>
        <rFont val="Times New Roman"/>
        <family val="1"/>
        <charset val="204"/>
      </rPr>
      <t>(созданы необходимые условия для осуществления полномочий 15 специалистам)</t>
    </r>
  </si>
  <si>
    <r>
      <t xml:space="preserve">Финансовое обеспечение государственных полномочий Амурской области по назначению и выплате денежной выплаты при передаче ребенка на воспитание в семью </t>
    </r>
    <r>
      <rPr>
        <sz val="12"/>
        <color rgb="FF159B1B"/>
        <rFont val="Times New Roman"/>
        <family val="1"/>
        <charset val="204"/>
      </rPr>
      <t>(число детей, обеспеченных единовременным пособием, составило 62 чел.)</t>
    </r>
  </si>
  <si>
    <r>
      <t xml:space="preserve">Финансовое обеспечение государственных полномочий по выплатам лицам из числа детей-сирот и детей, оставшихся без попечения родителей, достигшим 18 лет, но продолжающим обучение в муниципальной общеобразовательной организации, до окончания обучения </t>
    </r>
    <r>
      <rPr>
        <sz val="12"/>
        <color rgb="FF159B1B"/>
        <rFont val="Times New Roman"/>
        <family val="1"/>
        <charset val="204"/>
      </rPr>
      <t>(8 детям-сиротам и детям, оставшимся без попечения родителей, достигшим 18 лет, но продолжающих обучение в образовательных организациях, предоставлена дополнительная гарантия по социальной поддержке)</t>
    </r>
  </si>
  <si>
    <r>
      <t xml:space="preserve">Финансовое обеспечение государственных полномочий Амурской области по выплате денежных средств на содержание детей, находящихся в семьях опекунов (попечителей) и в приемных семьях, а также вознаграждения приемным родителям (родителю) </t>
    </r>
    <r>
      <rPr>
        <sz val="12"/>
        <color rgb="FF159B1B"/>
        <rFont val="Times New Roman"/>
        <family val="1"/>
        <charset val="204"/>
      </rPr>
      <t>(количество опекаемых детей - 358 чел., количество приемных родителей, получающих вознаграждение - 65 чел.)</t>
    </r>
  </si>
  <si>
    <r>
      <t xml:space="preserve">Частичная оплата стоимости путевок для детей работающих граждан в организации отдыха и оздоровления детей в каникулярное время </t>
    </r>
    <r>
      <rPr>
        <sz val="12"/>
        <color rgb="FF159B1B"/>
        <rFont val="Times New Roman"/>
        <family val="1"/>
        <charset val="204"/>
      </rPr>
      <t>(предоставлена частичная оплата стоимости путевок за 1 988 детей)</t>
    </r>
  </si>
  <si>
    <t>Информация об участии города Благовещенска в государственных программах Российской Федерации и Амурской области за 2023 год</t>
  </si>
  <si>
    <r>
      <t xml:space="preserve">Финансовое обеспечение государственных полномочий Амурской области по постановке на учет и учету граждан, имеющих право на получение жилищных субсидий (единовременных социальных выплат) на приобретение или строительство жилых помещений в соответствии с Федеральным законом от 25.10.2002 № 125-ФЗ "О жилищных субсидиях гражданам, выезжающим из районов Крайнего Севера и приравненных к ним местностей" </t>
    </r>
    <r>
      <rPr>
        <sz val="12"/>
        <color rgb="FF00B050"/>
        <rFont val="Times New Roman"/>
        <family val="1"/>
        <charset val="204"/>
      </rPr>
      <t>(расходы по содержанию работника МКУ "БГАЖЦ")</t>
    </r>
  </si>
  <si>
    <r>
      <t xml:space="preserve">По состоянию на </t>
    </r>
    <r>
      <rPr>
        <b/>
        <u/>
        <sz val="12"/>
        <rFont val="Times New Roman"/>
        <family val="1"/>
        <charset val="204"/>
      </rPr>
      <t>01.01.2024</t>
    </r>
    <r>
      <rPr>
        <sz val="12"/>
        <rFont val="Times New Roman"/>
        <family val="1"/>
        <charset val="204"/>
      </rPr>
      <t xml:space="preserve"> муниципальным образованием городом Благовещенском принимается участие в </t>
    </r>
    <r>
      <rPr>
        <b/>
        <i/>
        <u/>
        <sz val="12"/>
        <rFont val="Times New Roman"/>
        <family val="1"/>
        <charset val="204"/>
      </rPr>
      <t>5 государственных программах РФ (5 подпрограммах и 4 федеральных проектах, не входящих в состав национальных проектов РФ)</t>
    </r>
    <r>
      <rPr>
        <sz val="12"/>
        <rFont val="Times New Roman"/>
        <family val="1"/>
        <charset val="204"/>
      </rPr>
      <t xml:space="preserve">, финансируемых из федерального бюджета и </t>
    </r>
    <r>
      <rPr>
        <b/>
        <i/>
        <u/>
        <sz val="12"/>
        <rFont val="Times New Roman"/>
        <family val="1"/>
        <charset val="204"/>
      </rPr>
      <t>13 государственных программах Амурской области (23 подпрограммах)</t>
    </r>
    <r>
      <rPr>
        <sz val="12"/>
        <rFont val="Times New Roman"/>
        <family val="1"/>
        <charset val="204"/>
      </rPr>
      <t xml:space="preserve">, финансируемых из областного бюджета. Общая сумма привлеченных средств из вышестоящих бюджетов составила  </t>
    </r>
    <r>
      <rPr>
        <b/>
        <u/>
        <sz val="12"/>
        <rFont val="Times New Roman"/>
        <family val="1"/>
        <charset val="204"/>
      </rPr>
      <t>12 620,4 млн. руб.</t>
    </r>
    <r>
      <rPr>
        <sz val="12"/>
        <rFont val="Times New Roman"/>
        <family val="1"/>
        <charset val="204"/>
      </rPr>
      <t xml:space="preserve"> (</t>
    </r>
    <r>
      <rPr>
        <b/>
        <i/>
        <sz val="12"/>
        <rFont val="Times New Roman"/>
        <family val="1"/>
        <charset val="204"/>
      </rPr>
      <t>на капитальные вложения 8 047,8 млн. руб.</t>
    </r>
    <r>
      <rPr>
        <sz val="12"/>
        <rFont val="Times New Roman"/>
        <family val="1"/>
        <charset val="204"/>
      </rPr>
      <t>), в том числе:</t>
    </r>
    <r>
      <rPr>
        <b/>
        <sz val="12"/>
        <rFont val="Times New Roman"/>
        <family val="1"/>
        <charset val="204"/>
      </rPr>
      <t xml:space="preserve"> </t>
    </r>
    <r>
      <rPr>
        <b/>
        <u/>
        <sz val="12"/>
        <rFont val="Times New Roman"/>
        <family val="1"/>
        <charset val="204"/>
      </rPr>
      <t>из федерального бюджета – 3 412,5 млн. руб., из областного бюджета – 9 207,9 млн. руб.</t>
    </r>
    <r>
      <rPr>
        <sz val="12"/>
        <rFont val="Times New Roman"/>
        <family val="1"/>
        <charset val="204"/>
      </rPr>
      <t xml:space="preserve"> (из них остаток неиспользованных средств прошлых лет – 660,9 млн. руб.), </t>
    </r>
    <r>
      <rPr>
        <b/>
        <u/>
        <sz val="12"/>
        <rFont val="Times New Roman"/>
        <family val="1"/>
        <charset val="204"/>
      </rPr>
      <t>фактическое финансирование составило - 11 736,1 млн. руб. (93,0 %), кассовое исполнение – 11 725,4 млн. рублей (92,9 %).</t>
    </r>
    <r>
      <rPr>
        <sz val="12"/>
        <rFont val="Times New Roman"/>
        <family val="1"/>
        <charset val="204"/>
      </rPr>
      <t xml:space="preserve"> Объем выполненных работ в стоимостном выражении составил 5 893,7 млн. руб. или 46,7 %.  В том числе, для достижения национальных целей развития РФ на период до 2030 года, определенных Указом Президента РФ от 21.07.2020 № 474 «О национальных целях развития Российской Федерации на период до 2030 года», посредством реализации национальных проектов Российской Федерации, разработанных в соответствии с Указом Президента Российской Федерации от 07.05.2018 № 204 «О национальных целях и стратегических задачах развития Российской Федерации на период до 2024 года», </t>
    </r>
    <r>
      <rPr>
        <b/>
        <sz val="12"/>
        <rFont val="Times New Roman"/>
        <family val="1"/>
        <charset val="204"/>
      </rPr>
      <t xml:space="preserve">муниципальным образованием городом Благовещенском привлечены средства в размере 927,46 млн. руб. (в том числе неиспользованный остаток прошлых лет - 339,2 млн. руб.), фактическое финансирование и кассовое исполнение составили 802,3 млн. руб. или 86,5%. </t>
    </r>
    <r>
      <rPr>
        <sz val="12"/>
        <rFont val="Times New Roman"/>
        <family val="1"/>
        <charset val="204"/>
      </rPr>
      <t xml:space="preserve">Всего объем выполненных работ в стоимостном выражении составил 593,26 млн. руб. или 62,5%.  В настоящее время реализуются мероприятия в рамках </t>
    </r>
    <r>
      <rPr>
        <b/>
        <u/>
        <sz val="12"/>
        <rFont val="Times New Roman"/>
        <family val="1"/>
        <charset val="204"/>
      </rPr>
      <t>7 региональных проектов Амурской области</t>
    </r>
    <r>
      <rPr>
        <sz val="12"/>
        <rFont val="Times New Roman"/>
        <family val="1"/>
        <charset val="204"/>
      </rPr>
      <t xml:space="preserve"> (1.«Культурная среда»; 2.«Современная школа»; 3.«Патриотическое воспитание граждан Российской Федерации»; 4.«Формирование комфортной городской среды»; 5.«Обеспечение устойчивого сокращения непригодного для проживания жилищного фонда»; 6.«Чистая вода»; 7.«Дорожная сеть»), направленных на реализацию одноименных федеральных проектов, входящих в состав следующих </t>
    </r>
    <r>
      <rPr>
        <b/>
        <u/>
        <sz val="12"/>
        <rFont val="Times New Roman"/>
        <family val="1"/>
        <charset val="204"/>
      </rPr>
      <t>4 национальных проектов Российской Федерации</t>
    </r>
    <r>
      <rPr>
        <sz val="12"/>
        <rFont val="Times New Roman"/>
        <family val="1"/>
        <charset val="204"/>
      </rPr>
      <t>: «Культура», «Образование», «Жилье и городская среда», «Безопасные качественные дороги».</t>
    </r>
  </si>
  <si>
    <r>
      <t>Реализация инфраструктурных проектов, источником финансового обеспечения которых являются бюджетные кредиты</t>
    </r>
    <r>
      <rPr>
        <sz val="12"/>
        <color rgb="FF023D9C"/>
        <rFont val="Times New Roman"/>
        <family val="1"/>
        <charset val="204"/>
      </rPr>
      <t xml:space="preserve"> </t>
    </r>
    <r>
      <rPr>
        <sz val="12"/>
        <color rgb="FF00B050"/>
        <rFont val="Times New Roman"/>
        <family val="1"/>
        <charset val="204"/>
      </rPr>
      <t>(ведется работа по подготовке проектной документации по объекту: "Реконструкция очистных сооружений канализации г. Благовещенска", готовность проектной документации - 50%)</t>
    </r>
  </si>
  <si>
    <r>
      <t xml:space="preserve">Сети и объекты водоотведения </t>
    </r>
    <r>
      <rPr>
        <sz val="12"/>
        <color rgb="FF008E40"/>
        <rFont val="Times New Roman"/>
        <family val="1"/>
        <charset val="204"/>
      </rPr>
      <t>(предоставлена субсидия ООО "Специализированный застройщик "ПИК-Благовещенск" на финансовое обеспечение затрат по подключению (технологическому присоединению) к сетям инженерно-технического обеспечения объектов, создаваемых на территории города Благовещенска)</t>
    </r>
  </si>
  <si>
    <r>
      <t xml:space="preserve">Строительство 2-й очереди водозабора "Северный" </t>
    </r>
    <r>
      <rPr>
        <sz val="12"/>
        <color rgb="FF008E40"/>
        <rFont val="Times New Roman"/>
        <family val="1"/>
        <charset val="204"/>
      </rPr>
      <t>(заключен договор с ООО «Дальневосточная буровая компания» на прведение обследования конструкций зданий, сооружений и инженерных сетей объекта незавершенного строительства "Реконструкция водозабора Северного жилого района, г.Благовещенск, Амурская область" с целью определения возможности их использования при дальнейшем строительстве 2-й очереди водозабора "Северный")</t>
    </r>
  </si>
  <si>
    <r>
      <t xml:space="preserve">Поддержка административного центра Амурской области </t>
    </r>
    <r>
      <rPr>
        <sz val="12"/>
        <color rgb="FF159B1B"/>
        <rFont val="Times New Roman"/>
        <family val="1"/>
        <charset val="204"/>
      </rPr>
      <t>(выполнено благоустройство 2 общественных территорий; ремонт фасадов 4 адм.зданий и 4 МКД, ремонт цоколей 13 МКД, размещение баннеров на 2 МКД, архитектурно-художественная подсветка на 5 адм.зданиях и 3 МКД)</t>
    </r>
  </si>
  <si>
    <t xml:space="preserve">прочие расходы </t>
  </si>
  <si>
    <r>
      <t>Обеспечение мероприятий по переселению граждан из аварийного жилищного фонда</t>
    </r>
    <r>
      <rPr>
        <sz val="12"/>
        <rFont val="Times New Roman"/>
        <family val="1"/>
        <charset val="204"/>
      </rPr>
      <t>,</t>
    </r>
    <r>
      <rPr>
        <sz val="12"/>
        <color indexed="8"/>
        <rFont val="Times New Roman"/>
        <family val="1"/>
        <charset val="204"/>
      </rPr>
      <t xml:space="preserve"> в том числе: (количество граждан, переселенного из аварийного жилищного фонда составило 38 чел. Площадь расселенных аварийных домов составила 0,41 тыс. кв. м)</t>
    </r>
  </si>
  <si>
    <t>капитальные вложения</t>
  </si>
  <si>
    <r>
      <rPr>
        <b/>
        <u/>
        <sz val="12"/>
        <color indexed="8"/>
        <rFont val="Times New Roman"/>
        <family val="1"/>
        <charset val="204"/>
      </rPr>
      <t>Федеральный проект</t>
    </r>
    <r>
      <rPr>
        <sz val="12"/>
        <color indexed="8"/>
        <rFont val="Times New Roman"/>
        <family val="1"/>
        <charset val="204"/>
      </rPr>
      <t xml:space="preserve"> "Формирование комфортной городской среды"</t>
    </r>
  </si>
  <si>
    <r>
      <rPr>
        <b/>
        <u/>
        <sz val="12"/>
        <color indexed="8"/>
        <rFont val="Times New Roman"/>
        <family val="1"/>
        <charset val="204"/>
      </rPr>
      <t xml:space="preserve">Федеральный проект </t>
    </r>
    <r>
      <rPr>
        <sz val="12"/>
        <color indexed="8"/>
        <rFont val="Times New Roman"/>
        <family val="1"/>
        <charset val="204"/>
      </rPr>
      <t>"Формирование комфортной городской среды"</t>
    </r>
  </si>
  <si>
    <r>
      <rPr>
        <b/>
        <u/>
        <sz val="12"/>
        <color indexed="8"/>
        <rFont val="Times New Roman"/>
        <family val="1"/>
        <charset val="204"/>
      </rPr>
      <t>Национальный проект</t>
    </r>
    <r>
      <rPr>
        <b/>
        <sz val="12"/>
        <color indexed="8"/>
        <rFont val="Times New Roman"/>
        <family val="1"/>
        <charset val="204"/>
      </rPr>
      <t xml:space="preserve"> </t>
    </r>
    <r>
      <rPr>
        <sz val="12"/>
        <color indexed="8"/>
        <rFont val="Times New Roman"/>
        <family val="1"/>
        <charset val="204"/>
      </rPr>
      <t>"Жилье и городская среда"</t>
    </r>
  </si>
  <si>
    <r>
      <rPr>
        <b/>
        <u/>
        <sz val="12"/>
        <color indexed="8"/>
        <rFont val="Times New Roman"/>
        <family val="1"/>
        <charset val="204"/>
      </rPr>
      <t>Национальный проект</t>
    </r>
    <r>
      <rPr>
        <sz val="12"/>
        <color indexed="8"/>
        <rFont val="Times New Roman"/>
        <family val="1"/>
        <charset val="204"/>
      </rPr>
      <t xml:space="preserve"> "Жилье и городская среда"</t>
    </r>
  </si>
  <si>
    <r>
      <rPr>
        <b/>
        <u/>
        <sz val="12"/>
        <color indexed="8"/>
        <rFont val="Times New Roman"/>
        <family val="1"/>
        <charset val="204"/>
      </rPr>
      <t>Федеральный проект</t>
    </r>
    <r>
      <rPr>
        <sz val="12"/>
        <color indexed="8"/>
        <rFont val="Times New Roman"/>
        <family val="1"/>
        <charset val="204"/>
      </rPr>
      <t xml:space="preserve"> "Обеспечение устойчивого сокращения непригодного для проживания жилищного фонда"</t>
    </r>
  </si>
  <si>
    <r>
      <rPr>
        <b/>
        <u/>
        <sz val="12"/>
        <color indexed="8"/>
        <rFont val="Times New Roman"/>
        <family val="1"/>
        <charset val="204"/>
      </rPr>
      <t>Государственная программа Российской Федерации</t>
    </r>
    <r>
      <rPr>
        <sz val="12"/>
        <color indexed="8"/>
        <rFont val="Times New Roman"/>
        <family val="1"/>
        <charset val="204"/>
      </rPr>
      <t xml:space="preserve"> "Обеспечение доступным и комфортным жильем и коммунальными услугами граждан Российской Федерации" </t>
    </r>
  </si>
  <si>
    <r>
      <rPr>
        <b/>
        <u/>
        <sz val="12"/>
        <color indexed="8"/>
        <rFont val="Times New Roman"/>
        <family val="1"/>
        <charset val="204"/>
      </rPr>
      <t>Подпрограмма</t>
    </r>
    <r>
      <rPr>
        <sz val="12"/>
        <color indexed="8"/>
        <rFont val="Times New Roman"/>
        <family val="1"/>
        <charset val="204"/>
      </rPr>
      <t xml:space="preserve"> "Создание условий для обеспечения доступным и комфортным жильем граждан России"</t>
    </r>
  </si>
  <si>
    <r>
      <rPr>
        <b/>
        <u/>
        <sz val="12"/>
        <color indexed="8"/>
        <rFont val="Times New Roman"/>
        <family val="1"/>
        <charset val="204"/>
      </rPr>
      <t>Региональный проект Амурской области</t>
    </r>
    <r>
      <rPr>
        <sz val="12"/>
        <color indexed="8"/>
        <rFont val="Times New Roman"/>
        <family val="1"/>
        <charset val="204"/>
      </rPr>
      <t xml:space="preserve"> "Обеспечение устойчивого сокращения непригодного для проживания жилищного фонда"</t>
    </r>
  </si>
  <si>
    <r>
      <rPr>
        <b/>
        <u/>
        <sz val="12"/>
        <color indexed="8"/>
        <rFont val="Times New Roman"/>
        <family val="1"/>
        <charset val="204"/>
      </rPr>
      <t xml:space="preserve">Федеральный проект </t>
    </r>
    <r>
      <rPr>
        <sz val="12"/>
        <color indexed="8"/>
        <rFont val="Times New Roman"/>
        <family val="1"/>
        <charset val="204"/>
      </rPr>
      <t>"Обеспечение качественно нового уровня развития инфраструктуры культуры" (краткое наименование: "Культурная среда")</t>
    </r>
  </si>
  <si>
    <r>
      <rPr>
        <b/>
        <u/>
        <sz val="12"/>
        <color indexed="8"/>
        <rFont val="Times New Roman"/>
        <family val="1"/>
        <charset val="204"/>
      </rPr>
      <t xml:space="preserve">Национальный проект </t>
    </r>
    <r>
      <rPr>
        <sz val="12"/>
        <color indexed="8"/>
        <rFont val="Times New Roman"/>
        <family val="1"/>
        <charset val="204"/>
      </rPr>
      <t>"Культура"</t>
    </r>
  </si>
  <si>
    <r>
      <rPr>
        <b/>
        <u/>
        <sz val="12"/>
        <color indexed="8"/>
        <rFont val="Times New Roman"/>
        <family val="1"/>
        <charset val="204"/>
      </rPr>
      <t>Государственная программа Российской Федераци</t>
    </r>
    <r>
      <rPr>
        <sz val="12"/>
        <color indexed="8"/>
        <rFont val="Times New Roman"/>
        <family val="1"/>
        <charset val="204"/>
      </rPr>
      <t xml:space="preserve">и "Развитие культуры" </t>
    </r>
  </si>
  <si>
    <r>
      <rPr>
        <b/>
        <u/>
        <sz val="12"/>
        <color indexed="8"/>
        <rFont val="Times New Roman"/>
        <family val="1"/>
        <charset val="204"/>
      </rPr>
      <t xml:space="preserve">Государственная программа Российской Федерации </t>
    </r>
    <r>
      <rPr>
        <sz val="12"/>
        <color indexed="8"/>
        <rFont val="Times New Roman"/>
        <family val="1"/>
        <charset val="204"/>
      </rPr>
      <t>"Развитие образования"</t>
    </r>
  </si>
  <si>
    <r>
      <rPr>
        <b/>
        <u/>
        <sz val="12"/>
        <color indexed="8"/>
        <rFont val="Times New Roman"/>
        <family val="1"/>
        <charset val="204"/>
      </rPr>
      <t xml:space="preserve">Направление (подпрограмма) </t>
    </r>
    <r>
      <rPr>
        <sz val="12"/>
        <color indexed="8"/>
        <rFont val="Times New Roman"/>
        <family val="1"/>
        <charset val="204"/>
      </rPr>
      <t xml:space="preserve">"Развитие дошкольного и общего образования" Комплекс процессных мероприятий "Современные механизмы и технологии дошкольного и общего образования"
</t>
    </r>
  </si>
  <si>
    <r>
      <rPr>
        <b/>
        <u/>
        <sz val="12"/>
        <color indexed="8"/>
        <rFont val="Times New Roman"/>
        <family val="1"/>
        <charset val="204"/>
      </rPr>
      <t>Государственная программа Российской Федерации</t>
    </r>
    <r>
      <rPr>
        <sz val="12"/>
        <color indexed="8"/>
        <rFont val="Times New Roman"/>
        <family val="1"/>
        <charset val="204"/>
      </rPr>
      <t xml:space="preserve"> "Развитие образования" </t>
    </r>
  </si>
  <si>
    <r>
      <rPr>
        <b/>
        <sz val="12"/>
        <color indexed="8"/>
        <rFont val="Times New Roman"/>
        <family val="1"/>
        <charset val="204"/>
      </rPr>
      <t xml:space="preserve">Направление </t>
    </r>
    <r>
      <rPr>
        <b/>
        <u/>
        <sz val="12"/>
        <color indexed="8"/>
        <rFont val="Times New Roman"/>
        <family val="1"/>
        <charset val="204"/>
      </rPr>
      <t>(подпрограмма)</t>
    </r>
    <r>
      <rPr>
        <b/>
        <sz val="12"/>
        <color indexed="8"/>
        <rFont val="Times New Roman"/>
        <family val="1"/>
        <charset val="204"/>
      </rPr>
      <t xml:space="preserve"> </t>
    </r>
    <r>
      <rPr>
        <sz val="12"/>
        <color indexed="8"/>
        <rFont val="Times New Roman"/>
        <family val="1"/>
        <charset val="204"/>
      </rPr>
      <t xml:space="preserve">"Развитие дошкольного и общего образования" </t>
    </r>
  </si>
  <si>
    <r>
      <rPr>
        <b/>
        <u/>
        <sz val="12"/>
        <color indexed="8"/>
        <rFont val="Times New Roman"/>
        <family val="1"/>
        <charset val="204"/>
      </rPr>
      <t xml:space="preserve">Федеральный проект </t>
    </r>
    <r>
      <rPr>
        <sz val="12"/>
        <color indexed="8"/>
        <rFont val="Times New Roman"/>
        <family val="1"/>
        <charset val="204"/>
      </rPr>
      <t>"Современная школа"</t>
    </r>
  </si>
  <si>
    <r>
      <rPr>
        <b/>
        <u/>
        <sz val="12"/>
        <color indexed="8"/>
        <rFont val="Times New Roman"/>
        <family val="1"/>
        <charset val="204"/>
      </rPr>
      <t xml:space="preserve">Подпрограмма  </t>
    </r>
    <r>
      <rPr>
        <sz val="12"/>
        <color indexed="8"/>
        <rFont val="Times New Roman"/>
        <family val="1"/>
        <charset val="204"/>
      </rPr>
      <t>"Развитие дошкольного и общего образования"</t>
    </r>
  </si>
  <si>
    <r>
      <rPr>
        <b/>
        <u/>
        <sz val="12"/>
        <rFont val="Times New Roman"/>
        <family val="1"/>
        <charset val="204"/>
      </rPr>
      <t>Подпрограмма</t>
    </r>
    <r>
      <rPr>
        <sz val="12"/>
        <rFont val="Times New Roman"/>
        <family val="1"/>
        <charset val="204"/>
      </rPr>
      <t xml:space="preserve"> "Создание условий для обеспечения доступным и комфортным жильем граждан Российской Федерации" /
Федеральный проект "Содействие субъектам Российской Федерации в реализации полномочий по оказанию государственной поддержки гражданам в обеспечении жильем и оплате жилищно-коммунальных услуг"
</t>
    </r>
  </si>
  <si>
    <r>
      <rPr>
        <b/>
        <u/>
        <sz val="12"/>
        <color indexed="8"/>
        <rFont val="Times New Roman"/>
        <family val="1"/>
        <charset val="204"/>
      </rPr>
      <t>Направление (подпрограмма)</t>
    </r>
    <r>
      <rPr>
        <sz val="12"/>
        <color indexed="8"/>
        <rFont val="Times New Roman"/>
        <family val="1"/>
        <charset val="204"/>
      </rPr>
      <t xml:space="preserve"> "Создание условий для обеспечения доступным и комфортным жильем граждан Российской Федерации</t>
    </r>
    <r>
      <rPr>
        <sz val="12"/>
        <rFont val="Times New Roman"/>
        <family val="1"/>
        <charset val="204"/>
      </rPr>
      <t>"/ Федеральный проект "Содействие субъектам Российской Федерации в реализации полномочий по оказанию государственной поддержки гражданам в обеспечении жильем и оплате жилищно-коммунальных услуг"</t>
    </r>
  </si>
  <si>
    <r>
      <rPr>
        <b/>
        <u/>
        <sz val="12"/>
        <color indexed="8"/>
        <rFont val="Times New Roman"/>
        <family val="1"/>
        <charset val="204"/>
      </rPr>
      <t>Подпрограмма</t>
    </r>
    <r>
      <rPr>
        <sz val="12"/>
        <color indexed="8"/>
        <rFont val="Times New Roman"/>
        <family val="1"/>
        <charset val="204"/>
      </rPr>
      <t xml:space="preserve"> "Развитие туризма в городе Благовещенске"</t>
    </r>
  </si>
  <si>
    <r>
      <rPr>
        <b/>
        <u/>
        <sz val="12"/>
        <color indexed="8"/>
        <rFont val="Times New Roman"/>
        <family val="1"/>
        <charset val="204"/>
      </rPr>
      <t>Подпрограмма</t>
    </r>
    <r>
      <rPr>
        <sz val="12"/>
        <color indexed="8"/>
        <rFont val="Times New Roman"/>
        <family val="1"/>
        <charset val="204"/>
      </rPr>
      <t xml:space="preserve"> "Развитие малого и среднего предпринимательства в городе Благовещенске"</t>
    </r>
  </si>
  <si>
    <r>
      <rPr>
        <b/>
        <u/>
        <sz val="12"/>
        <color indexed="8"/>
        <rFont val="Times New Roman"/>
        <family val="1"/>
        <charset val="204"/>
      </rPr>
      <t>Подпрограмма</t>
    </r>
    <r>
      <rPr>
        <sz val="12"/>
        <color indexed="8"/>
        <rFont val="Times New Roman"/>
        <family val="1"/>
        <charset val="204"/>
      </rPr>
      <t xml:space="preserve"> "Переселение граждан из аварийного жилищного фонда на территории города Благовещенска"</t>
    </r>
  </si>
  <si>
    <r>
      <rPr>
        <b/>
        <u/>
        <sz val="12"/>
        <color indexed="8"/>
        <rFont val="Times New Roman"/>
        <family val="1"/>
        <charset val="204"/>
      </rPr>
      <t>Подпрограмма</t>
    </r>
    <r>
      <rPr>
        <sz val="12"/>
        <color indexed="8"/>
        <rFont val="Times New Roman"/>
        <family val="1"/>
        <charset val="204"/>
      </rPr>
      <t xml:space="preserve"> "Обеспечение жильем молодых семей"</t>
    </r>
  </si>
  <si>
    <r>
      <rPr>
        <b/>
        <u/>
        <sz val="12"/>
        <color indexed="8"/>
        <rFont val="Times New Roman"/>
        <family val="1"/>
        <charset val="204"/>
      </rPr>
      <t>Подпрограмма</t>
    </r>
    <r>
      <rPr>
        <sz val="12"/>
        <color indexed="8"/>
        <rFont val="Times New Roman"/>
        <family val="1"/>
        <charset val="204"/>
      </rPr>
      <t xml:space="preserve"> "Обеспечение доступным и комфортным жильем населения города Благовещенска" и прочие расходы"</t>
    </r>
  </si>
  <si>
    <r>
      <rPr>
        <b/>
        <u/>
        <sz val="12"/>
        <color indexed="8"/>
        <rFont val="Times New Roman"/>
        <family val="1"/>
        <charset val="204"/>
      </rPr>
      <t>Подпрограмма</t>
    </r>
    <r>
      <rPr>
        <sz val="12"/>
        <color indexed="8"/>
        <rFont val="Times New Roman"/>
        <family val="1"/>
        <charset val="204"/>
      </rPr>
      <t xml:space="preserve"> "Обеспечение жилыми помещениями детей-сирот и детей, оставшихся без попечения родителей, а также лиц из числа детей-сирот и детей, оставшихся без попечения родителей"</t>
    </r>
  </si>
  <si>
    <r>
      <rPr>
        <b/>
        <u/>
        <sz val="12"/>
        <color indexed="8"/>
        <rFont val="Times New Roman"/>
        <family val="1"/>
        <charset val="204"/>
      </rPr>
      <t>Подпрограмма</t>
    </r>
    <r>
      <rPr>
        <sz val="12"/>
        <color indexed="8"/>
        <rFont val="Times New Roman"/>
        <family val="1"/>
        <charset val="204"/>
      </rPr>
      <t xml:space="preserve"> "Развитие дошкольного, общего и дополнительного образования детей"</t>
    </r>
  </si>
  <si>
    <r>
      <rPr>
        <b/>
        <u/>
        <sz val="12"/>
        <color indexed="8"/>
        <rFont val="Times New Roman"/>
        <family val="1"/>
        <charset val="204"/>
      </rPr>
      <t>Подпрограмма</t>
    </r>
    <r>
      <rPr>
        <sz val="12"/>
        <color indexed="8"/>
        <rFont val="Times New Roman"/>
        <family val="1"/>
        <charset val="204"/>
      </rPr>
      <t xml:space="preserve"> "Развитие дошкольного, общего и дополнительного образования детей"</t>
    </r>
  </si>
  <si>
    <r>
      <rPr>
        <b/>
        <u/>
        <sz val="12"/>
        <rFont val="Times New Roman"/>
        <family val="1"/>
        <charset val="204"/>
      </rPr>
      <t>Подпрограмма</t>
    </r>
    <r>
      <rPr>
        <sz val="12"/>
        <color indexed="8"/>
        <rFont val="Times New Roman"/>
        <family val="1"/>
        <charset val="204"/>
      </rPr>
      <t xml:space="preserve"> "Развитие дошкольного, общего и дополнительного образования детей"</t>
    </r>
  </si>
  <si>
    <r>
      <rPr>
        <b/>
        <u/>
        <sz val="12"/>
        <color indexed="8"/>
        <rFont val="Times New Roman"/>
        <family val="1"/>
        <charset val="204"/>
      </rPr>
      <t xml:space="preserve">Подпрограмма </t>
    </r>
    <r>
      <rPr>
        <sz val="12"/>
        <color indexed="8"/>
        <rFont val="Times New Roman"/>
        <family val="1"/>
        <charset val="204"/>
      </rPr>
      <t>"Развитие дошкольного, общего и дополнительного образования детей"</t>
    </r>
  </si>
  <si>
    <r>
      <rPr>
        <b/>
        <u/>
        <sz val="12"/>
        <color indexed="8"/>
        <rFont val="Times New Roman"/>
        <family val="1"/>
        <charset val="204"/>
      </rPr>
      <t>Подпрограмма</t>
    </r>
    <r>
      <rPr>
        <sz val="12"/>
        <color indexed="8"/>
        <rFont val="Times New Roman"/>
        <family val="1"/>
        <charset val="204"/>
      </rPr>
      <t xml:space="preserve"> "Развитие системы защиты прав детей"</t>
    </r>
  </si>
  <si>
    <r>
      <rPr>
        <b/>
        <u/>
        <sz val="12"/>
        <color indexed="8"/>
        <rFont val="Times New Roman"/>
        <family val="1"/>
        <charset val="204"/>
      </rPr>
      <t>Подпрограмма</t>
    </r>
    <r>
      <rPr>
        <sz val="12"/>
        <color indexed="8"/>
        <rFont val="Times New Roman"/>
        <family val="1"/>
        <charset val="204"/>
      </rPr>
      <t xml:space="preserve"> "Развитие системы защиты прав детей"</t>
    </r>
  </si>
  <si>
    <r>
      <rPr>
        <b/>
        <u/>
        <sz val="12"/>
        <color indexed="8"/>
        <rFont val="Times New Roman"/>
        <family val="1"/>
        <charset val="204"/>
      </rPr>
      <t xml:space="preserve">Подпрограмма </t>
    </r>
    <r>
      <rPr>
        <sz val="12"/>
        <color indexed="8"/>
        <rFont val="Times New Roman"/>
        <family val="1"/>
        <charset val="204"/>
      </rPr>
      <t>"Развитие системы защиты прав детей"</t>
    </r>
  </si>
  <si>
    <t>непрограммные расходы</t>
  </si>
  <si>
    <r>
      <rPr>
        <b/>
        <u/>
        <sz val="12"/>
        <rFont val="Times New Roman"/>
        <family val="1"/>
        <charset val="204"/>
      </rPr>
      <t xml:space="preserve">Государственная программа </t>
    </r>
    <r>
      <rPr>
        <sz val="12"/>
        <rFont val="Times New Roman"/>
        <family val="1"/>
        <charset val="204"/>
      </rPr>
      <t xml:space="preserve">"Модернизация жилищно-коммунального комплекса, энергосбережение и
повышение энергетической эффективности в Амурской области"
</t>
    </r>
  </si>
  <si>
    <r>
      <rPr>
        <b/>
        <u/>
        <sz val="12"/>
        <rFont val="Times New Roman"/>
        <family val="1"/>
        <charset val="204"/>
      </rPr>
      <t xml:space="preserve">Государственная программа </t>
    </r>
    <r>
      <rPr>
        <sz val="12"/>
        <rFont val="Times New Roman"/>
        <family val="1"/>
        <charset val="204"/>
      </rPr>
      <t>"Модернизация жилищно-коммунального комплекса, энергосбережение и повышение энергетической эффективности в Амурской области"</t>
    </r>
  </si>
  <si>
    <r>
      <rPr>
        <b/>
        <u/>
        <sz val="12"/>
        <color indexed="8"/>
        <rFont val="Times New Roman"/>
        <family val="1"/>
        <charset val="204"/>
      </rPr>
      <t xml:space="preserve">Подпрограмма </t>
    </r>
    <r>
      <rPr>
        <sz val="12"/>
        <color indexed="8"/>
        <rFont val="Times New Roman"/>
        <family val="1"/>
        <charset val="204"/>
      </rPr>
      <t>"Создание условий для обеспечения качественными услугами жилищно-коммунального хозяйства граждан России"</t>
    </r>
  </si>
  <si>
    <r>
      <rPr>
        <b/>
        <u/>
        <sz val="12"/>
        <rFont val="Times New Roman"/>
        <family val="1"/>
        <charset val="204"/>
      </rPr>
      <t>Подпрограмма</t>
    </r>
    <r>
      <rPr>
        <sz val="12"/>
        <rFont val="Times New Roman"/>
        <family val="1"/>
        <charset val="204"/>
      </rPr>
      <t xml:space="preserve"> «Создание условий для обеспечения качественными услугами жилищно-коммунального хозяйства граждан России»</t>
    </r>
  </si>
  <si>
    <t>Управление ЖКХ города  Благовещенска, МУ "ГУКС"</t>
  </si>
  <si>
    <r>
      <rPr>
        <b/>
        <u/>
        <sz val="12"/>
        <color indexed="8"/>
        <rFont val="Times New Roman"/>
        <family val="1"/>
        <charset val="204"/>
      </rPr>
      <t xml:space="preserve">Государственная программа </t>
    </r>
    <r>
      <rPr>
        <sz val="12"/>
        <color indexed="8"/>
        <rFont val="Times New Roman"/>
        <family val="1"/>
        <charset val="204"/>
      </rPr>
      <t xml:space="preserve">"Экономическое развитие и инновационная экономика Амурской области"
</t>
    </r>
  </si>
  <si>
    <t>Примечание</t>
  </si>
  <si>
    <r>
      <rPr>
        <b/>
        <u/>
        <sz val="12"/>
        <color indexed="8"/>
        <rFont val="Times New Roman"/>
        <family val="1"/>
        <charset val="204"/>
      </rPr>
      <t xml:space="preserve">Направление (подпрограмма) </t>
    </r>
    <r>
      <rPr>
        <sz val="12"/>
        <color indexed="8"/>
        <rFont val="Times New Roman"/>
        <family val="1"/>
        <charset val="204"/>
      </rPr>
      <t>"Обеспечение доступным и качественным жильем населения Амурской области"</t>
    </r>
    <r>
      <rPr>
        <b/>
        <u/>
        <sz val="12"/>
        <color indexed="8"/>
        <rFont val="Times New Roman"/>
        <family val="1"/>
        <charset val="204"/>
      </rPr>
      <t xml:space="preserve">
</t>
    </r>
  </si>
  <si>
    <r>
      <t>Направление (подпрограмма)</t>
    </r>
    <r>
      <rPr>
        <sz val="12"/>
        <rFont val="Times New Roman"/>
        <family val="1"/>
        <charset val="204"/>
      </rPr>
      <t xml:space="preserve"> "Обеспечение доступности коммунальных услуг, повышение качества и надежности жилищно-коммунального обслуживания населения"</t>
    </r>
    <r>
      <rPr>
        <b/>
        <u/>
        <sz val="12"/>
        <rFont val="Times New Roman"/>
        <family val="1"/>
        <charset val="204"/>
      </rPr>
      <t xml:space="preserve">
</t>
    </r>
  </si>
  <si>
    <r>
      <rPr>
        <b/>
        <u/>
        <sz val="12"/>
        <rFont val="Times New Roman"/>
        <family val="1"/>
        <charset val="204"/>
      </rPr>
      <t>Государственная программа</t>
    </r>
    <r>
      <rPr>
        <sz val="12"/>
        <rFont val="Times New Roman"/>
        <family val="1"/>
        <charset val="204"/>
      </rPr>
      <t xml:space="preserve"> "Повышение эффективности управления государственными финансами и использования имущества Амурской области"
</t>
    </r>
  </si>
  <si>
    <r>
      <rPr>
        <b/>
        <u/>
        <sz val="12"/>
        <rFont val="Times New Roman"/>
        <family val="1"/>
        <charset val="204"/>
      </rPr>
      <t xml:space="preserve">Государственная программа </t>
    </r>
    <r>
      <rPr>
        <sz val="12"/>
        <rFont val="Times New Roman"/>
        <family val="1"/>
        <charset val="204"/>
      </rPr>
      <t>"Повышение эффективности управления государственными финансами и использования имущества Амурской области"</t>
    </r>
  </si>
  <si>
    <r>
      <rPr>
        <b/>
        <u/>
        <sz val="12"/>
        <rFont val="Times New Roman"/>
        <family val="1"/>
        <charset val="204"/>
      </rPr>
      <t>КПМ</t>
    </r>
    <r>
      <rPr>
        <sz val="12"/>
        <rFont val="Times New Roman"/>
        <family val="1"/>
        <charset val="204"/>
      </rPr>
      <t xml:space="preserve"> "Обеспечение реализации мер, направленных на противодействие преступности"</t>
    </r>
  </si>
  <si>
    <r>
      <rPr>
        <b/>
        <u/>
        <sz val="12"/>
        <rFont val="Times New Roman"/>
        <family val="1"/>
        <charset val="204"/>
      </rPr>
      <t>Направление (подпрограмма)</t>
    </r>
    <r>
      <rPr>
        <sz val="12"/>
        <rFont val="Times New Roman"/>
        <family val="1"/>
        <charset val="204"/>
      </rPr>
      <t xml:space="preserve"> "Повышение эффективности управления в сфере юстиции Амурской области" </t>
    </r>
    <r>
      <rPr>
        <b/>
        <u/>
        <sz val="12"/>
        <rFont val="Times New Roman"/>
        <family val="1"/>
        <charset val="204"/>
      </rPr>
      <t>КПМ</t>
    </r>
    <r>
      <rPr>
        <sz val="12"/>
        <rFont val="Times New Roman"/>
        <family val="1"/>
        <charset val="204"/>
      </rPr>
      <t xml:space="preserve"> "Обеспечение деятельности в сфере юстиции"
</t>
    </r>
  </si>
  <si>
    <r>
      <rPr>
        <b/>
        <u/>
        <sz val="12"/>
        <rFont val="Times New Roman"/>
        <family val="1"/>
        <charset val="204"/>
      </rPr>
      <t>Направление (подпрограмма)</t>
    </r>
    <r>
      <rPr>
        <sz val="12"/>
        <rFont val="Times New Roman"/>
        <family val="1"/>
        <charset val="204"/>
      </rPr>
      <t xml:space="preserve"> "Развитие здравоохранения Амурской области" </t>
    </r>
    <r>
      <rPr>
        <b/>
        <u/>
        <sz val="12"/>
        <rFont val="Times New Roman"/>
        <family val="1"/>
        <charset val="204"/>
      </rPr>
      <t>КПМ</t>
    </r>
    <r>
      <rPr>
        <sz val="12"/>
        <rFont val="Times New Roman"/>
        <family val="1"/>
        <charset val="204"/>
      </rPr>
      <t xml:space="preserve"> "Обеспечение деятельности исполнительных органов области и государственных учреждений"
</t>
    </r>
  </si>
  <si>
    <r>
      <rPr>
        <b/>
        <u/>
        <sz val="12"/>
        <color indexed="8"/>
        <rFont val="Times New Roman"/>
        <family val="1"/>
        <charset val="204"/>
      </rPr>
      <t>Направление (подпрограмма)</t>
    </r>
    <r>
      <rPr>
        <sz val="12"/>
        <color indexed="8"/>
        <rFont val="Times New Roman"/>
        <family val="1"/>
        <charset val="204"/>
      </rPr>
      <t xml:space="preserve"> "Развитие дополнительного образования детей и реализация мероприятий молодежной политики"</t>
    </r>
    <r>
      <rPr>
        <b/>
        <u/>
        <sz val="12"/>
        <color indexed="8"/>
        <rFont val="Times New Roman"/>
        <family val="1"/>
        <charset val="204"/>
      </rPr>
      <t xml:space="preserve">
Проект АО</t>
    </r>
    <r>
      <rPr>
        <sz val="12"/>
        <color indexed="8"/>
        <rFont val="Times New Roman"/>
        <family val="1"/>
        <charset val="204"/>
      </rPr>
      <t xml:space="preserve"> "Создание условий для обучения, отдыха и оздоровления детей"
</t>
    </r>
  </si>
  <si>
    <r>
      <rPr>
        <b/>
        <u/>
        <sz val="12"/>
        <color indexed="8"/>
        <rFont val="Times New Roman"/>
        <family val="1"/>
        <charset val="204"/>
      </rPr>
      <t xml:space="preserve">Направление (подпрограмма) </t>
    </r>
    <r>
      <rPr>
        <sz val="12"/>
        <color indexed="8"/>
        <rFont val="Times New Roman"/>
        <family val="1"/>
        <charset val="204"/>
      </rPr>
      <t>"Реализация основных направлений деятельности в сфере социальной защиты и социального обслуживания населения Амурской области"</t>
    </r>
    <r>
      <rPr>
        <b/>
        <u/>
        <sz val="12"/>
        <color indexed="8"/>
        <rFont val="Times New Roman"/>
        <family val="1"/>
        <charset val="204"/>
      </rPr>
      <t xml:space="preserve">
КПМ</t>
    </r>
    <r>
      <rPr>
        <sz val="12"/>
        <color indexed="8"/>
        <rFont val="Times New Roman"/>
        <family val="1"/>
        <charset val="204"/>
      </rPr>
      <t xml:space="preserve"> "Социальная поддержка отдельных категорий граждан"</t>
    </r>
  </si>
  <si>
    <r>
      <rPr>
        <b/>
        <u/>
        <sz val="12"/>
        <color indexed="8"/>
        <rFont val="Times New Roman"/>
        <family val="1"/>
        <charset val="204"/>
      </rPr>
      <t xml:space="preserve">Направление (подпрограмма) </t>
    </r>
    <r>
      <rPr>
        <sz val="12"/>
        <color indexed="8"/>
        <rFont val="Times New Roman"/>
        <family val="1"/>
        <charset val="204"/>
      </rPr>
      <t>"Реализация основных направлений деятельности в сфере социальной защиты и социального обслуживания населения Амурской области"</t>
    </r>
    <r>
      <rPr>
        <b/>
        <u/>
        <sz val="12"/>
        <color indexed="8"/>
        <rFont val="Times New Roman"/>
        <family val="1"/>
        <charset val="204"/>
      </rPr>
      <t xml:space="preserve">
</t>
    </r>
    <r>
      <rPr>
        <b/>
        <u/>
        <sz val="12"/>
        <color indexed="8"/>
        <rFont val="Times New Roman"/>
        <family val="1"/>
        <charset val="204"/>
      </rPr>
      <t>КПМ</t>
    </r>
    <r>
      <rPr>
        <sz val="12"/>
        <color indexed="8"/>
        <rFont val="Times New Roman"/>
        <family val="1"/>
        <charset val="204"/>
      </rPr>
      <t xml:space="preserve"> "Обеспечение реализации основных направлений государственной политики в сфере реализации государственной программы"</t>
    </r>
  </si>
  <si>
    <r>
      <rPr>
        <b/>
        <u/>
        <sz val="12"/>
        <color indexed="8"/>
        <rFont val="Times New Roman"/>
        <family val="1"/>
        <charset val="204"/>
      </rPr>
      <t xml:space="preserve">Направление (подпрограмма) </t>
    </r>
    <r>
      <rPr>
        <sz val="12"/>
        <color indexed="8"/>
        <rFont val="Times New Roman"/>
        <family val="1"/>
        <charset val="204"/>
      </rPr>
      <t xml:space="preserve">"Развитие дошкольного и общего образования"
</t>
    </r>
  </si>
  <si>
    <r>
      <rPr>
        <b/>
        <u/>
        <sz val="12"/>
        <color indexed="8"/>
        <rFont val="Times New Roman"/>
        <family val="1"/>
        <charset val="204"/>
      </rPr>
      <t>Направление (подпрограмма)</t>
    </r>
    <r>
      <rPr>
        <sz val="12"/>
        <color indexed="8"/>
        <rFont val="Times New Roman"/>
        <family val="1"/>
        <charset val="204"/>
      </rPr>
      <t xml:space="preserve"> "Развитие дошкольного и общего образования"</t>
    </r>
    <r>
      <rPr>
        <b/>
        <u/>
        <sz val="12"/>
        <color indexed="8"/>
        <rFont val="Times New Roman"/>
        <family val="1"/>
        <charset val="204"/>
      </rPr>
      <t xml:space="preserve">
Проект АО </t>
    </r>
    <r>
      <rPr>
        <sz val="12"/>
        <color indexed="8"/>
        <rFont val="Times New Roman"/>
        <family val="1"/>
        <charset val="204"/>
      </rPr>
      <t>"Модернизация систем дошкольного и общего образования Амурской области"</t>
    </r>
  </si>
  <si>
    <r>
      <rPr>
        <b/>
        <u/>
        <sz val="12"/>
        <color indexed="8"/>
        <rFont val="Times New Roman"/>
        <family val="1"/>
        <charset val="204"/>
      </rPr>
      <t xml:space="preserve">Направление (подпрограмма) </t>
    </r>
    <r>
      <rPr>
        <sz val="12"/>
        <color indexed="8"/>
        <rFont val="Times New Roman"/>
        <family val="1"/>
        <charset val="204"/>
      </rPr>
      <t xml:space="preserve">"Развитие дошкольного и общего образования" </t>
    </r>
    <r>
      <rPr>
        <b/>
        <u/>
        <sz val="12"/>
        <color indexed="8"/>
        <rFont val="Times New Roman"/>
        <family val="1"/>
        <charset val="204"/>
      </rPr>
      <t>Проект АО</t>
    </r>
    <r>
      <rPr>
        <sz val="12"/>
        <color indexed="8"/>
        <rFont val="Times New Roman"/>
        <family val="1"/>
        <charset val="204"/>
      </rPr>
      <t xml:space="preserve"> "Модернизация системы профессионального образования Амурской области"</t>
    </r>
  </si>
  <si>
    <r>
      <rPr>
        <b/>
        <u/>
        <sz val="12"/>
        <rFont val="Times New Roman"/>
        <family val="1"/>
        <charset val="204"/>
      </rPr>
      <t>Государственная программа</t>
    </r>
    <r>
      <rPr>
        <b/>
        <sz val="12"/>
        <rFont val="Times New Roman"/>
        <family val="1"/>
        <charset val="204"/>
      </rPr>
      <t xml:space="preserve"> </t>
    </r>
    <r>
      <rPr>
        <sz val="12"/>
        <rFont val="Times New Roman"/>
        <family val="1"/>
        <charset val="204"/>
      </rPr>
      <t>"Развитие физической культуры и спорта на территории Амурской области"</t>
    </r>
  </si>
  <si>
    <r>
      <rPr>
        <b/>
        <u/>
        <sz val="12"/>
        <color indexed="8"/>
        <rFont val="Times New Roman"/>
        <family val="1"/>
        <charset val="204"/>
      </rPr>
      <t xml:space="preserve">Национальный проект </t>
    </r>
    <r>
      <rPr>
        <sz val="12"/>
        <color indexed="8"/>
        <rFont val="Times New Roman"/>
        <family val="1"/>
        <charset val="204"/>
      </rPr>
      <t>"Демография"</t>
    </r>
  </si>
  <si>
    <r>
      <rPr>
        <b/>
        <u/>
        <sz val="12"/>
        <color indexed="8"/>
        <rFont val="Times New Roman"/>
        <family val="1"/>
        <charset val="204"/>
      </rPr>
      <t>Государственная программа Российской Федерации</t>
    </r>
    <r>
      <rPr>
        <sz val="12"/>
        <color indexed="8"/>
        <rFont val="Times New Roman"/>
        <family val="1"/>
        <charset val="204"/>
      </rPr>
      <t xml:space="preserve"> "Развитие физической культуры и спорта"</t>
    </r>
  </si>
  <si>
    <r>
      <rPr>
        <b/>
        <u/>
        <sz val="12"/>
        <color indexed="8"/>
        <rFont val="Times New Roman"/>
        <family val="1"/>
        <charset val="204"/>
      </rPr>
      <t>Направление (подпрограмма)</t>
    </r>
    <r>
      <rPr>
        <b/>
        <sz val="12"/>
        <color indexed="8"/>
        <rFont val="Times New Roman"/>
        <family val="1"/>
        <charset val="204"/>
      </rPr>
      <t xml:space="preserve"> </t>
    </r>
    <r>
      <rPr>
        <sz val="12"/>
        <color indexed="8"/>
        <rFont val="Times New Roman"/>
        <family val="1"/>
        <charset val="204"/>
      </rPr>
      <t>"Развитие дошкольного и общего образования"</t>
    </r>
    <r>
      <rPr>
        <b/>
        <u/>
        <sz val="12"/>
        <color indexed="8"/>
        <rFont val="Times New Roman"/>
        <family val="1"/>
        <charset val="204"/>
      </rPr>
      <t xml:space="preserve">
</t>
    </r>
    <r>
      <rPr>
        <b/>
        <u/>
        <sz val="12"/>
        <color indexed="8"/>
        <rFont val="Times New Roman"/>
        <family val="1"/>
        <charset val="204"/>
      </rPr>
      <t>КПМ</t>
    </r>
    <r>
      <rPr>
        <sz val="12"/>
        <color indexed="8"/>
        <rFont val="Times New Roman"/>
        <family val="1"/>
        <charset val="204"/>
      </rPr>
      <t xml:space="preserve"> "Организация бесплатного питания обучающихся в образовательных организациях области"
</t>
    </r>
  </si>
  <si>
    <r>
      <rPr>
        <b/>
        <u/>
        <sz val="12"/>
        <rFont val="Times New Roman"/>
        <family val="1"/>
        <charset val="204"/>
      </rPr>
      <t>Направление (подпрограмма)</t>
    </r>
    <r>
      <rPr>
        <sz val="12"/>
        <rFont val="Times New Roman"/>
        <family val="1"/>
        <charset val="204"/>
      </rPr>
      <t xml:space="preserve"> "Развитие спорта высших достижений и системы подготовки спортивного резерва" </t>
    </r>
    <r>
      <rPr>
        <sz val="12"/>
        <color rgb="FFFF0000"/>
        <rFont val="Times New Roman"/>
        <family val="1"/>
        <charset val="204"/>
      </rPr>
      <t xml:space="preserve">
</t>
    </r>
  </si>
  <si>
    <r>
      <rPr>
        <b/>
        <u/>
        <sz val="12"/>
        <color indexed="8"/>
        <rFont val="Times New Roman"/>
        <family val="1"/>
        <charset val="204"/>
      </rPr>
      <t>Федеральный проект</t>
    </r>
    <r>
      <rPr>
        <sz val="12"/>
        <color indexed="8"/>
        <rFont val="Times New Roman"/>
        <family val="1"/>
        <charset val="204"/>
      </rPr>
      <t xml:space="preserve"> "Спорт - норма жизни")</t>
    </r>
  </si>
  <si>
    <r>
      <rPr>
        <b/>
        <u/>
        <sz val="12"/>
        <color indexed="8"/>
        <rFont val="Times New Roman"/>
        <family val="1"/>
        <charset val="204"/>
      </rPr>
      <t>Направление (подпрограмма)</t>
    </r>
    <r>
      <rPr>
        <sz val="12"/>
        <color indexed="8"/>
        <rFont val="Times New Roman"/>
        <family val="1"/>
        <charset val="204"/>
      </rPr>
      <t xml:space="preserve"> "Развитие дошкольного и общего образования"
</t>
    </r>
  </si>
  <si>
    <r>
      <rPr>
        <b/>
        <u/>
        <sz val="12"/>
        <color indexed="8"/>
        <rFont val="Times New Roman"/>
        <family val="1"/>
        <charset val="204"/>
      </rPr>
      <t>Направление (подпрограмма)</t>
    </r>
    <r>
      <rPr>
        <sz val="12"/>
        <color indexed="8"/>
        <rFont val="Times New Roman"/>
        <family val="1"/>
        <charset val="204"/>
      </rPr>
      <t xml:space="preserve"> "Развитие дошкольного и общего образования"</t>
    </r>
    <r>
      <rPr>
        <b/>
        <u/>
        <sz val="12"/>
        <color indexed="8"/>
        <rFont val="Times New Roman"/>
        <family val="1"/>
        <charset val="204"/>
      </rPr>
      <t xml:space="preserve">
Проект АО</t>
    </r>
    <r>
      <rPr>
        <sz val="12"/>
        <color indexed="8"/>
        <rFont val="Times New Roman"/>
        <family val="1"/>
        <charset val="204"/>
      </rPr>
      <t xml:space="preserve"> "Модернизация систем дошкольного и общего образования Амурской области"
</t>
    </r>
  </si>
  <si>
    <r>
      <rPr>
        <b/>
        <u/>
        <sz val="12"/>
        <color indexed="8"/>
        <rFont val="Times New Roman"/>
        <family val="1"/>
        <charset val="204"/>
      </rPr>
      <t>Направление (подпрограмма)</t>
    </r>
    <r>
      <rPr>
        <sz val="12"/>
        <color indexed="8"/>
        <rFont val="Times New Roman"/>
        <family val="1"/>
        <charset val="204"/>
      </rPr>
      <t xml:space="preserve"> "Развитие дошкольного и общего образования"</t>
    </r>
    <r>
      <rPr>
        <b/>
        <u/>
        <sz val="12"/>
        <color indexed="8"/>
        <rFont val="Times New Roman"/>
        <family val="1"/>
        <charset val="204"/>
      </rPr>
      <t xml:space="preserve">
</t>
    </r>
    <r>
      <rPr>
        <b/>
        <u/>
        <sz val="12"/>
        <color indexed="8"/>
        <rFont val="Times New Roman"/>
        <family val="1"/>
        <charset val="204"/>
      </rPr>
      <t>КПМ</t>
    </r>
    <r>
      <rPr>
        <sz val="12"/>
        <color indexed="8"/>
        <rFont val="Times New Roman"/>
        <family val="1"/>
        <charset val="204"/>
      </rPr>
      <t xml:space="preserve"> "Организация бесплатного питания обучающихся в образовательных организациях области"
</t>
    </r>
  </si>
  <si>
    <r>
      <rPr>
        <b/>
        <u/>
        <sz val="12"/>
        <color indexed="8"/>
        <rFont val="Times New Roman"/>
        <family val="1"/>
        <charset val="204"/>
      </rPr>
      <t xml:space="preserve">Направление (подпрограмма) </t>
    </r>
    <r>
      <rPr>
        <sz val="12"/>
        <color indexed="8"/>
        <rFont val="Times New Roman"/>
        <family val="1"/>
        <charset val="204"/>
      </rPr>
      <t>"Развитие дошкольного и общего образования"</t>
    </r>
    <r>
      <rPr>
        <b/>
        <u/>
        <sz val="12"/>
        <color indexed="8"/>
        <rFont val="Times New Roman"/>
        <family val="1"/>
        <charset val="204"/>
      </rPr>
      <t xml:space="preserve">
</t>
    </r>
    <r>
      <rPr>
        <b/>
        <u/>
        <sz val="12"/>
        <color indexed="8"/>
        <rFont val="Times New Roman"/>
        <family val="1"/>
        <charset val="204"/>
      </rPr>
      <t>КПМ</t>
    </r>
    <r>
      <rPr>
        <sz val="12"/>
        <color indexed="8"/>
        <rFont val="Times New Roman"/>
        <family val="1"/>
        <charset val="204"/>
      </rPr>
      <t xml:space="preserve"> "Организация бесплатного питания обучающихся в образовательных организациях области"
</t>
    </r>
  </si>
  <si>
    <r>
      <rPr>
        <b/>
        <u/>
        <sz val="12"/>
        <color indexed="8"/>
        <rFont val="Times New Roman"/>
        <family val="1"/>
        <charset val="204"/>
      </rPr>
      <t xml:space="preserve">Направление (подпрограмма) </t>
    </r>
    <r>
      <rPr>
        <sz val="12"/>
        <color indexed="8"/>
        <rFont val="Times New Roman"/>
        <family val="1"/>
        <charset val="204"/>
      </rPr>
      <t>"Развитие дошкольного и общего образования"</t>
    </r>
    <r>
      <rPr>
        <b/>
        <u/>
        <sz val="12"/>
        <color indexed="8"/>
        <rFont val="Times New Roman"/>
        <family val="1"/>
        <charset val="204"/>
      </rPr>
      <t xml:space="preserve">
КПМ</t>
    </r>
    <r>
      <rPr>
        <sz val="12"/>
        <color indexed="8"/>
        <rFont val="Times New Roman"/>
        <family val="1"/>
        <charset val="204"/>
      </rPr>
      <t xml:space="preserve"> "Организация бесплатного питания обучающихся в образовательных организациях области"
</t>
    </r>
  </si>
  <si>
    <r>
      <rPr>
        <b/>
        <u/>
        <sz val="12"/>
        <color indexed="8"/>
        <rFont val="Times New Roman"/>
        <family val="1"/>
        <charset val="204"/>
      </rPr>
      <t>Направление (подпрограмма)</t>
    </r>
    <r>
      <rPr>
        <sz val="12"/>
        <color indexed="8"/>
        <rFont val="Times New Roman"/>
        <family val="1"/>
        <charset val="204"/>
      </rPr>
      <t xml:space="preserve"> "Развитие дошкольного и общего образования"</t>
    </r>
    <r>
      <rPr>
        <b/>
        <u/>
        <sz val="12"/>
        <color indexed="8"/>
        <rFont val="Times New Roman"/>
        <family val="1"/>
        <charset val="204"/>
      </rPr>
      <t xml:space="preserve">
</t>
    </r>
    <r>
      <rPr>
        <b/>
        <u/>
        <sz val="12"/>
        <color indexed="8"/>
        <rFont val="Times New Roman"/>
        <family val="1"/>
        <charset val="204"/>
      </rPr>
      <t xml:space="preserve">Проект АО </t>
    </r>
    <r>
      <rPr>
        <sz val="12"/>
        <color indexed="8"/>
        <rFont val="Times New Roman"/>
        <family val="1"/>
        <charset val="204"/>
      </rPr>
      <t xml:space="preserve">"Предоставление сертификатов на детей, посещающих частные организации"
</t>
    </r>
  </si>
  <si>
    <r>
      <rPr>
        <b/>
        <u/>
        <sz val="12"/>
        <rFont val="Times New Roman"/>
        <family val="1"/>
        <charset val="204"/>
      </rPr>
      <t xml:space="preserve">Направление (подпрограмма) </t>
    </r>
    <r>
      <rPr>
        <sz val="12"/>
        <rFont val="Times New Roman"/>
        <family val="1"/>
        <charset val="204"/>
      </rPr>
      <t>"Развитие дошкольного и общего образования"</t>
    </r>
    <r>
      <rPr>
        <b/>
        <u/>
        <sz val="12"/>
        <rFont val="Times New Roman"/>
        <family val="1"/>
        <charset val="204"/>
      </rPr>
      <t xml:space="preserve">
Проект АО</t>
    </r>
    <r>
      <rPr>
        <sz val="12"/>
        <rFont val="Times New Roman"/>
        <family val="1"/>
        <charset val="204"/>
      </rPr>
      <t xml:space="preserve"> "Модернизация систем дошкольного и общего образования Амурской области"
</t>
    </r>
  </si>
  <si>
    <r>
      <rPr>
        <b/>
        <u/>
        <sz val="12"/>
        <rFont val="Times New Roman"/>
        <family val="1"/>
        <charset val="204"/>
      </rPr>
      <t>Государственная программа</t>
    </r>
    <r>
      <rPr>
        <sz val="12"/>
        <rFont val="Times New Roman"/>
        <family val="1"/>
        <charset val="204"/>
      </rPr>
      <t xml:space="preserve"> "Развитие образования Амурской области"
</t>
    </r>
  </si>
  <si>
    <r>
      <rPr>
        <b/>
        <u/>
        <sz val="12"/>
        <color indexed="8"/>
        <rFont val="Times New Roman"/>
        <family val="1"/>
        <charset val="204"/>
      </rPr>
      <t xml:space="preserve">Направление (подпрограмма) </t>
    </r>
    <r>
      <rPr>
        <sz val="12"/>
        <color indexed="8"/>
        <rFont val="Times New Roman"/>
        <family val="1"/>
        <charset val="204"/>
      </rPr>
      <t xml:space="preserve">"Развитие дошкольного и общего образования"
</t>
    </r>
    <r>
      <rPr>
        <b/>
        <u/>
        <sz val="12"/>
        <color indexed="8"/>
        <rFont val="Times New Roman"/>
        <family val="1"/>
        <charset val="204"/>
      </rPr>
      <t>КПМ</t>
    </r>
    <r>
      <rPr>
        <sz val="12"/>
        <color indexed="8"/>
        <rFont val="Times New Roman"/>
        <family val="1"/>
        <charset val="204"/>
      </rPr>
      <t xml:space="preserve"> "Организация бесплатного питания обучающихся в образовательных организациях области"
</t>
    </r>
  </si>
  <si>
    <r>
      <rPr>
        <b/>
        <u/>
        <sz val="12"/>
        <color indexed="8"/>
        <rFont val="Times New Roman"/>
        <family val="1"/>
        <charset val="204"/>
      </rPr>
      <t xml:space="preserve">Направление (подпрограмма) </t>
    </r>
    <r>
      <rPr>
        <sz val="12"/>
        <color indexed="8"/>
        <rFont val="Times New Roman"/>
        <family val="1"/>
        <charset val="204"/>
      </rPr>
      <t xml:space="preserve">"Развитие среднего профессионального и дополнительного профессионального образования"
</t>
    </r>
    <r>
      <rPr>
        <b/>
        <u/>
        <sz val="12"/>
        <color indexed="8"/>
        <rFont val="Times New Roman"/>
        <family val="1"/>
        <charset val="204"/>
      </rPr>
      <t>КПМ</t>
    </r>
    <r>
      <rPr>
        <sz val="12"/>
        <color indexed="8"/>
        <rFont val="Times New Roman"/>
        <family val="1"/>
        <charset val="204"/>
      </rPr>
      <t xml:space="preserve"> "Обеспечение доступности качественного дошкольного и общего образования"
</t>
    </r>
  </si>
  <si>
    <r>
      <t xml:space="preserve">Направление </t>
    </r>
    <r>
      <rPr>
        <sz val="12"/>
        <color indexed="8"/>
        <rFont val="Times New Roman"/>
        <family val="1"/>
        <charset val="204"/>
      </rPr>
      <t>"Культура"</t>
    </r>
    <r>
      <rPr>
        <b/>
        <u/>
        <sz val="12"/>
        <color indexed="8"/>
        <rFont val="Times New Roman"/>
        <family val="1"/>
        <charset val="204"/>
      </rPr>
      <t xml:space="preserve">
</t>
    </r>
    <r>
      <rPr>
        <sz val="12"/>
        <color indexed="8"/>
        <rFont val="Times New Roman"/>
        <family val="1"/>
        <charset val="204"/>
      </rPr>
      <t xml:space="preserve">
</t>
    </r>
  </si>
  <si>
    <r>
      <rPr>
        <b/>
        <u/>
        <sz val="12"/>
        <color indexed="8"/>
        <rFont val="Times New Roman"/>
        <family val="1"/>
        <charset val="204"/>
      </rPr>
      <t xml:space="preserve">Подпрограмма </t>
    </r>
    <r>
      <rPr>
        <sz val="12"/>
        <color indexed="8"/>
        <rFont val="Times New Roman"/>
        <family val="1"/>
        <charset val="204"/>
      </rPr>
      <t>"Библиотечное обслуживание"</t>
    </r>
  </si>
  <si>
    <r>
      <rPr>
        <b/>
        <u/>
        <sz val="12"/>
        <color indexed="8"/>
        <rFont val="Times New Roman"/>
        <family val="1"/>
        <charset val="204"/>
      </rPr>
      <t>Подпрограмма</t>
    </r>
    <r>
      <rPr>
        <sz val="12"/>
        <color indexed="8"/>
        <rFont val="Times New Roman"/>
        <family val="1"/>
        <charset val="204"/>
      </rPr>
      <t xml:space="preserve"> "Охрана окружающей среды и обеспечение экологической безопасности населения города Благовещенска"</t>
    </r>
  </si>
  <si>
    <r>
      <rPr>
        <b/>
        <u/>
        <sz val="12"/>
        <color indexed="8"/>
        <rFont val="Times New Roman"/>
        <family val="1"/>
        <charset val="204"/>
      </rPr>
      <t>Подпрограмма</t>
    </r>
    <r>
      <rPr>
        <b/>
        <sz val="12"/>
        <color indexed="8"/>
        <rFont val="Times New Roman"/>
        <family val="1"/>
        <charset val="204"/>
      </rPr>
      <t xml:space="preserve"> </t>
    </r>
    <r>
      <rPr>
        <sz val="12"/>
        <color indexed="8"/>
        <rFont val="Times New Roman"/>
        <family val="1"/>
        <charset val="204"/>
      </rPr>
      <t xml:space="preserve"> "Наследие"</t>
    </r>
  </si>
  <si>
    <r>
      <rPr>
        <b/>
        <u/>
        <sz val="12"/>
        <color indexed="8"/>
        <rFont val="Times New Roman"/>
        <family val="1"/>
        <charset val="204"/>
      </rPr>
      <t>Проект АО</t>
    </r>
    <r>
      <rPr>
        <sz val="12"/>
        <color indexed="8"/>
        <rFont val="Times New Roman"/>
        <family val="1"/>
        <charset val="204"/>
      </rPr>
      <t xml:space="preserve"> "Защита от наводнений и иных негативных воздействий вод и обеспечение безопасности гидротехнических сооружений"
</t>
    </r>
  </si>
  <si>
    <r>
      <rPr>
        <b/>
        <u/>
        <sz val="12"/>
        <color indexed="8"/>
        <rFont val="Times New Roman"/>
        <family val="1"/>
        <charset val="204"/>
      </rPr>
      <t>Направление (подпрограмма)</t>
    </r>
    <r>
      <rPr>
        <sz val="12"/>
        <color indexed="8"/>
        <rFont val="Times New Roman"/>
        <family val="1"/>
        <charset val="204"/>
      </rPr>
      <t xml:space="preserve"> "Обеспечение эпизоотического и ветеринарно-санитарного благополучия на территории Амурской области"</t>
    </r>
    <r>
      <rPr>
        <b/>
        <u/>
        <sz val="12"/>
        <color indexed="8"/>
        <rFont val="Times New Roman"/>
        <family val="1"/>
        <charset val="204"/>
      </rPr>
      <t xml:space="preserve">
КПМ</t>
    </r>
    <r>
      <rPr>
        <sz val="12"/>
        <color indexed="8"/>
        <rFont val="Times New Roman"/>
        <family val="1"/>
        <charset val="204"/>
      </rPr>
      <t xml:space="preserve"> "Обеспечение эпизоотического благополучия на территории области"
</t>
    </r>
  </si>
  <si>
    <r>
      <rPr>
        <b/>
        <u/>
        <sz val="12"/>
        <color indexed="8"/>
        <rFont val="Times New Roman"/>
        <family val="1"/>
        <charset val="204"/>
      </rPr>
      <t>Проект АО</t>
    </r>
    <r>
      <rPr>
        <sz val="12"/>
        <color indexed="8"/>
        <rFont val="Times New Roman"/>
        <family val="1"/>
        <charset val="204"/>
      </rPr>
      <t xml:space="preserve"> "Профилактика правонарушений, посягающих на общественный порядок в общественных местах"
</t>
    </r>
  </si>
  <si>
    <r>
      <rPr>
        <b/>
        <u/>
        <sz val="12"/>
        <color indexed="8"/>
        <rFont val="Times New Roman"/>
        <family val="1"/>
        <charset val="204"/>
      </rPr>
      <t xml:space="preserve">Государственная программа </t>
    </r>
    <r>
      <rPr>
        <sz val="12"/>
        <color indexed="8"/>
        <rFont val="Times New Roman"/>
        <family val="1"/>
        <charset val="204"/>
      </rPr>
      <t>"Повышение эффективности управления государственными финансами и использования имущества Амурской области"</t>
    </r>
  </si>
  <si>
    <r>
      <rPr>
        <b/>
        <u/>
        <sz val="12"/>
        <color indexed="8"/>
        <rFont val="Times New Roman"/>
        <family val="1"/>
        <charset val="204"/>
      </rPr>
      <t>Направление (подпрограмма)</t>
    </r>
    <r>
      <rPr>
        <sz val="12"/>
        <color indexed="8"/>
        <rFont val="Times New Roman"/>
        <family val="1"/>
        <charset val="204"/>
      </rPr>
      <t xml:space="preserve"> "Повышение эффективности использования имущества Амурской области"</t>
    </r>
    <r>
      <rPr>
        <b/>
        <u/>
        <sz val="12"/>
        <color indexed="8"/>
        <rFont val="Times New Roman"/>
        <family val="1"/>
        <charset val="204"/>
      </rPr>
      <t xml:space="preserve">
Проект АО</t>
    </r>
    <r>
      <rPr>
        <sz val="12"/>
        <color indexed="8"/>
        <rFont val="Times New Roman"/>
        <family val="1"/>
        <charset val="204"/>
      </rPr>
      <t xml:space="preserve"> "Проведение комплексных кадастровых работ Амурской области"
</t>
    </r>
  </si>
  <si>
    <r>
      <rPr>
        <b/>
        <u/>
        <sz val="12"/>
        <color indexed="8"/>
        <rFont val="Times New Roman"/>
        <family val="1"/>
        <charset val="204"/>
      </rPr>
      <t xml:space="preserve">Подпрограмма </t>
    </r>
    <r>
      <rPr>
        <sz val="12"/>
        <color indexed="8"/>
        <rFont val="Times New Roman"/>
        <family val="1"/>
        <charset val="204"/>
      </rPr>
      <t>"Профилактика нарушений общественного порядка,терроризма и экстремизма"</t>
    </r>
  </si>
  <si>
    <r>
      <rPr>
        <b/>
        <u/>
        <sz val="12"/>
        <color indexed="8"/>
        <rFont val="Times New Roman"/>
        <family val="1"/>
        <charset val="204"/>
      </rPr>
      <t>Подпрограмма</t>
    </r>
    <r>
      <rPr>
        <sz val="12"/>
        <color indexed="8"/>
        <rFont val="Times New Roman"/>
        <family val="1"/>
        <charset val="204"/>
      </rPr>
      <t xml:space="preserve"> "Повышение качества и надежности жилищно-коммунального обслуживания населения, обеспечение доступности коммунальных услуг"
</t>
    </r>
  </si>
  <si>
    <r>
      <rPr>
        <b/>
        <u/>
        <sz val="12"/>
        <color indexed="8"/>
        <rFont val="Times New Roman"/>
        <family val="1"/>
        <charset val="204"/>
      </rPr>
      <t xml:space="preserve">Подпрограмма </t>
    </r>
    <r>
      <rPr>
        <sz val="12"/>
        <color indexed="8"/>
        <rFont val="Times New Roman"/>
        <family val="1"/>
        <charset val="204"/>
      </rPr>
      <t>"Благоустройство территории города Благовещенска"</t>
    </r>
  </si>
  <si>
    <r>
      <rPr>
        <b/>
        <u/>
        <sz val="12"/>
        <color indexed="8"/>
        <rFont val="Times New Roman"/>
        <family val="1"/>
        <charset val="204"/>
      </rPr>
      <t>Подпрограмма</t>
    </r>
    <r>
      <rPr>
        <sz val="12"/>
        <color indexed="8"/>
        <rFont val="Times New Roman"/>
        <family val="1"/>
        <charset val="204"/>
      </rPr>
      <t xml:space="preserve"> "Повышение качества и надежности жилищно-коммунального обслуживания населения, обеспечение доступности коммунальных услуг"
</t>
    </r>
  </si>
  <si>
    <r>
      <rPr>
        <b/>
        <u/>
        <sz val="12"/>
        <color indexed="8"/>
        <rFont val="Times New Roman"/>
        <family val="1"/>
        <charset val="204"/>
      </rPr>
      <t xml:space="preserve">Подпрограмма </t>
    </r>
    <r>
      <rPr>
        <sz val="12"/>
        <color indexed="8"/>
        <rFont val="Times New Roman"/>
        <family val="1"/>
        <charset val="204"/>
      </rPr>
      <t xml:space="preserve">"Повышение качества и надежности жилищно-коммунального обслуживания населения, обеспечение доступности коммунальных услуг"
</t>
    </r>
  </si>
  <si>
    <r>
      <rPr>
        <b/>
        <u/>
        <sz val="12"/>
        <color indexed="8"/>
        <rFont val="Times New Roman"/>
        <family val="1"/>
        <charset val="204"/>
      </rPr>
      <t xml:space="preserve">Подпрограмма </t>
    </r>
    <r>
      <rPr>
        <sz val="12"/>
        <color indexed="8"/>
        <rFont val="Times New Roman"/>
        <family val="1"/>
        <charset val="204"/>
      </rPr>
      <t>"Осуществление дорожной деятельности в отношении автомобильных дорог общего пользования местного значения"</t>
    </r>
  </si>
  <si>
    <r>
      <rPr>
        <b/>
        <u/>
        <sz val="12"/>
        <color indexed="8"/>
        <rFont val="Times New Roman"/>
        <family val="1"/>
        <charset val="204"/>
      </rPr>
      <t>Направление (подпрограмма)</t>
    </r>
    <r>
      <rPr>
        <sz val="12"/>
        <color indexed="8"/>
        <rFont val="Times New Roman"/>
        <family val="1"/>
        <charset val="204"/>
      </rPr>
      <t xml:space="preserve"> "Обеспечение доступности коммунальных услуг, повышение качества и надежности жилищно-коммунального обслуживания населения"</t>
    </r>
    <r>
      <rPr>
        <b/>
        <u/>
        <sz val="12"/>
        <color indexed="8"/>
        <rFont val="Times New Roman"/>
        <family val="1"/>
        <charset val="204"/>
      </rPr>
      <t xml:space="preserve">
</t>
    </r>
    <r>
      <rPr>
        <b/>
        <u/>
        <sz val="12"/>
        <color indexed="8"/>
        <rFont val="Times New Roman"/>
        <family val="1"/>
        <charset val="204"/>
      </rPr>
      <t>КПМ</t>
    </r>
    <r>
      <rPr>
        <sz val="12"/>
        <color indexed="8"/>
        <rFont val="Times New Roman"/>
        <family val="1"/>
        <charset val="204"/>
      </rPr>
      <t xml:space="preserve"> "Обеспечение доступности коммунальных услуг, повышение качества и надежности жилищно-коммунального обслуживания населения"
</t>
    </r>
  </si>
  <si>
    <r>
      <rPr>
        <b/>
        <u/>
        <sz val="12"/>
        <color indexed="8"/>
        <rFont val="Times New Roman"/>
        <family val="1"/>
        <charset val="204"/>
      </rPr>
      <t>Направление (подпрограмма)</t>
    </r>
    <r>
      <rPr>
        <sz val="12"/>
        <color indexed="8"/>
        <rFont val="Times New Roman"/>
        <family val="1"/>
        <charset val="204"/>
      </rPr>
      <t xml:space="preserve"> "Обеспечение доступности коммунальных услуг, повышение качества и надежности жилищно-коммунального обслуживания населения"</t>
    </r>
    <r>
      <rPr>
        <b/>
        <u/>
        <sz val="12"/>
        <color indexed="8"/>
        <rFont val="Times New Roman"/>
        <family val="1"/>
        <charset val="204"/>
      </rPr>
      <t xml:space="preserve">
Проект АО</t>
    </r>
    <r>
      <rPr>
        <sz val="12"/>
        <color indexed="8"/>
        <rFont val="Times New Roman"/>
        <family val="1"/>
        <charset val="204"/>
      </rPr>
      <t xml:space="preserve"> "Обеспечение проведения мероприятий по благоустройству территорий муниципальных образований Амурской области"
</t>
    </r>
  </si>
  <si>
    <r>
      <rPr>
        <b/>
        <u/>
        <sz val="12"/>
        <color indexed="8"/>
        <rFont val="Times New Roman"/>
        <family val="1"/>
        <charset val="204"/>
      </rPr>
      <t>Государственная программа Российской Федерации</t>
    </r>
    <r>
      <rPr>
        <sz val="12"/>
        <color indexed="8"/>
        <rFont val="Times New Roman"/>
        <family val="1"/>
        <charset val="204"/>
      </rPr>
      <t xml:space="preserve"> "Обеспечение доступным и комфортным жильём и коммунальными услугами граждан Российской Федерации"</t>
    </r>
  </si>
  <si>
    <r>
      <rPr>
        <b/>
        <u/>
        <sz val="12"/>
        <color indexed="8"/>
        <rFont val="Times New Roman"/>
        <family val="1"/>
        <charset val="204"/>
      </rPr>
      <t>Подпрограмма</t>
    </r>
    <r>
      <rPr>
        <sz val="12"/>
        <color indexed="8"/>
        <rFont val="Times New Roman"/>
        <family val="1"/>
        <charset val="204"/>
      </rPr>
      <t xml:space="preserve"> "Создание условий для обеспечения качественными услугами жилищно-коммунального хозяйства граждан России"</t>
    </r>
  </si>
  <si>
    <r>
      <rPr>
        <b/>
        <u/>
        <sz val="12"/>
        <color indexed="8"/>
        <rFont val="Times New Roman"/>
        <family val="1"/>
        <charset val="204"/>
      </rPr>
      <t>Направление (подпрограмма)</t>
    </r>
    <r>
      <rPr>
        <sz val="12"/>
        <color indexed="8"/>
        <rFont val="Times New Roman"/>
        <family val="1"/>
        <charset val="204"/>
      </rPr>
      <t xml:space="preserve"> "Повышение качества питьевого водоснабжения населения Амурской области"</t>
    </r>
    <r>
      <rPr>
        <b/>
        <u/>
        <sz val="12"/>
        <color indexed="8"/>
        <rFont val="Times New Roman"/>
        <family val="1"/>
        <charset val="204"/>
      </rPr>
      <t xml:space="preserve">
</t>
    </r>
  </si>
  <si>
    <r>
      <rPr>
        <b/>
        <u/>
        <sz val="12"/>
        <color indexed="8"/>
        <rFont val="Times New Roman"/>
        <family val="1"/>
        <charset val="204"/>
      </rPr>
      <t>Направление (подпрограмма)</t>
    </r>
    <r>
      <rPr>
        <sz val="12"/>
        <color indexed="8"/>
        <rFont val="Times New Roman"/>
        <family val="1"/>
        <charset val="204"/>
      </rPr>
      <t xml:space="preserve"> "Обеспечение доступности коммунальных услуг, повышение качества и надежности жилищно-коммунального обслуживания населения"</t>
    </r>
    <r>
      <rPr>
        <b/>
        <u/>
        <sz val="12"/>
        <color indexed="8"/>
        <rFont val="Times New Roman"/>
        <family val="1"/>
        <charset val="204"/>
      </rPr>
      <t xml:space="preserve">
КПМ</t>
    </r>
    <r>
      <rPr>
        <sz val="12"/>
        <color indexed="8"/>
        <rFont val="Times New Roman"/>
        <family val="1"/>
        <charset val="204"/>
      </rPr>
      <t xml:space="preserve"> "Обеспечение доступности коммунальных услуг, повышение качества и надежности жилищно-коммунального обслуживания населения"
</t>
    </r>
  </si>
  <si>
    <r>
      <rPr>
        <b/>
        <u/>
        <sz val="12"/>
        <color indexed="8"/>
        <rFont val="Times New Roman"/>
        <family val="1"/>
        <charset val="204"/>
      </rPr>
      <t>Направление (подпрограмма)</t>
    </r>
    <r>
      <rPr>
        <sz val="12"/>
        <color indexed="8"/>
        <rFont val="Times New Roman"/>
        <family val="1"/>
        <charset val="204"/>
      </rPr>
      <t xml:space="preserve"> "Обеспечение доступности коммунальных услуг, повышение качества и надежности жилищно-коммунального обслуживания населения"</t>
    </r>
    <r>
      <rPr>
        <b/>
        <u/>
        <sz val="12"/>
        <color indexed="8"/>
        <rFont val="Times New Roman"/>
        <family val="1"/>
        <charset val="204"/>
      </rPr>
      <t xml:space="preserve">
</t>
    </r>
    <r>
      <rPr>
        <b/>
        <u/>
        <sz val="12"/>
        <color indexed="8"/>
        <rFont val="Times New Roman"/>
        <family val="1"/>
        <charset val="204"/>
      </rPr>
      <t xml:space="preserve">Проект АО </t>
    </r>
    <r>
      <rPr>
        <sz val="12"/>
        <color indexed="8"/>
        <rFont val="Times New Roman"/>
        <family val="1"/>
        <charset val="204"/>
      </rPr>
      <t xml:space="preserve">"Модернизация коммунальной инфраструктуры Амурской области"
</t>
    </r>
  </si>
  <si>
    <r>
      <t xml:space="preserve">Направление (подпрограмма) </t>
    </r>
    <r>
      <rPr>
        <sz val="12"/>
        <rFont val="Times New Roman"/>
        <family val="1"/>
        <charset val="204"/>
      </rPr>
      <t>"Обеспечение доступности коммунальных услуг, повышение качества и надежности жилищно-коммунального обслуживания населения"</t>
    </r>
    <r>
      <rPr>
        <b/>
        <u/>
        <sz val="12"/>
        <rFont val="Times New Roman"/>
        <family val="1"/>
        <charset val="204"/>
      </rPr>
      <t xml:space="preserve">
Проект АО </t>
    </r>
    <r>
      <rPr>
        <sz val="12"/>
        <rFont val="Times New Roman"/>
        <family val="1"/>
        <charset val="204"/>
      </rPr>
      <t>"Модернизация коммунальной инфраструктуры Амурской области"</t>
    </r>
  </si>
  <si>
    <r>
      <rPr>
        <b/>
        <u/>
        <sz val="12"/>
        <color indexed="8"/>
        <rFont val="Times New Roman"/>
        <family val="1"/>
        <charset val="204"/>
      </rPr>
      <t>Направление (подпрограмма)</t>
    </r>
    <r>
      <rPr>
        <sz val="12"/>
        <color indexed="8"/>
        <rFont val="Times New Roman"/>
        <family val="1"/>
        <charset val="204"/>
      </rPr>
      <t xml:space="preserve"> "Развитие сети автомобильных дорог общего пользования Амурской области"</t>
    </r>
    <r>
      <rPr>
        <b/>
        <u/>
        <sz val="12"/>
        <color indexed="8"/>
        <rFont val="Times New Roman"/>
        <family val="1"/>
        <charset val="204"/>
      </rPr>
      <t xml:space="preserve">
</t>
    </r>
  </si>
  <si>
    <r>
      <rPr>
        <b/>
        <u/>
        <sz val="12"/>
        <color indexed="8"/>
        <rFont val="Times New Roman"/>
        <family val="1"/>
        <charset val="204"/>
      </rPr>
      <t xml:space="preserve">Национальный проект </t>
    </r>
    <r>
      <rPr>
        <sz val="12"/>
        <color indexed="8"/>
        <rFont val="Times New Roman"/>
        <family val="1"/>
        <charset val="204"/>
      </rPr>
      <t>"Безопасные  качественные дороги"</t>
    </r>
  </si>
  <si>
    <r>
      <rPr>
        <b/>
        <u/>
        <sz val="12"/>
        <color indexed="8"/>
        <rFont val="Times New Roman"/>
        <family val="1"/>
        <charset val="204"/>
      </rPr>
      <t>Государственная программа Российской Федерации</t>
    </r>
    <r>
      <rPr>
        <sz val="12"/>
        <color indexed="8"/>
        <rFont val="Times New Roman"/>
        <family val="1"/>
        <charset val="204"/>
      </rPr>
      <t xml:space="preserve"> "Обеспечение доступным и комфортным жильём и коммунальными услугами граждан Российской Федерации" </t>
    </r>
  </si>
  <si>
    <r>
      <rPr>
        <b/>
        <u/>
        <sz val="12"/>
        <color indexed="8"/>
        <rFont val="Times New Roman"/>
        <family val="1"/>
        <charset val="204"/>
      </rPr>
      <t>Подпрограмма</t>
    </r>
    <r>
      <rPr>
        <sz val="12"/>
        <color indexed="8"/>
        <rFont val="Times New Roman"/>
        <family val="1"/>
        <charset val="204"/>
      </rPr>
      <t xml:space="preserve"> "Обеспечение жилыми помещениями детей-сирот и детей, оставшихся без попечения родителей, а также лиц из числа детей-сирот и детей, оставшихся без попечения родителей"</t>
    </r>
  </si>
  <si>
    <r>
      <rPr>
        <b/>
        <u/>
        <sz val="12"/>
        <color indexed="8"/>
        <rFont val="Times New Roman"/>
        <family val="1"/>
        <charset val="204"/>
      </rPr>
      <t xml:space="preserve">Направление (подпрограмма) </t>
    </r>
    <r>
      <rPr>
        <sz val="12"/>
        <color indexed="8"/>
        <rFont val="Times New Roman"/>
        <family val="1"/>
        <charset val="204"/>
      </rPr>
      <t>«Создание условий для обеспечения качественными услугами жилищно-коммунального хозяйства граждан Российской Федерации»
(</t>
    </r>
    <r>
      <rPr>
        <sz val="12"/>
        <color indexed="40"/>
        <rFont val="Times New Roman"/>
        <family val="1"/>
        <charset val="204"/>
      </rPr>
      <t>Федеральные проекты, не входящие в состав национальных проектов -  Федеральный проект "Содействие развитию инфраструктуры субъектов Российской Федерации (муниципальных образований)</t>
    </r>
    <r>
      <rPr>
        <sz val="12"/>
        <color indexed="8"/>
        <rFont val="Times New Roman"/>
        <family val="1"/>
        <charset val="204"/>
      </rPr>
      <t xml:space="preserve">"
</t>
    </r>
  </si>
  <si>
    <r>
      <rPr>
        <b/>
        <u/>
        <sz val="12"/>
        <rFont val="Times New Roman"/>
        <family val="1"/>
        <charset val="204"/>
      </rPr>
      <t>Подпрограмма</t>
    </r>
    <r>
      <rPr>
        <sz val="12"/>
        <rFont val="Times New Roman"/>
        <family val="1"/>
        <charset val="204"/>
      </rPr>
      <t xml:space="preserve"> "Развитие пассажирского транспорта в городе Благовещенске"</t>
    </r>
  </si>
  <si>
    <r>
      <rPr>
        <b/>
        <u/>
        <sz val="12"/>
        <color indexed="8"/>
        <rFont val="Times New Roman"/>
        <family val="1"/>
        <charset val="204"/>
      </rPr>
      <t xml:space="preserve">Подпрограмма </t>
    </r>
    <r>
      <rPr>
        <sz val="12"/>
        <color indexed="8"/>
        <rFont val="Times New Roman"/>
        <family val="1"/>
        <charset val="204"/>
      </rPr>
      <t>"Осуществление дорожной деятельности в отношении автомобильных дорог общего пользования местного значения"</t>
    </r>
  </si>
  <si>
    <r>
      <rPr>
        <b/>
        <u/>
        <sz val="12"/>
        <color indexed="8"/>
        <rFont val="Times New Roman"/>
        <family val="1"/>
        <charset val="204"/>
      </rPr>
      <t>Подпрограмма</t>
    </r>
    <r>
      <rPr>
        <sz val="12"/>
        <color indexed="8"/>
        <rFont val="Times New Roman"/>
        <family val="1"/>
        <charset val="204"/>
      </rPr>
      <t xml:space="preserve"> "Улучшение жилищных условий отдельных категорий граждан, проживающих на территории города Благовещенска"</t>
    </r>
  </si>
  <si>
    <r>
      <rPr>
        <b/>
        <u/>
        <sz val="12"/>
        <rFont val="Times New Roman"/>
        <family val="1"/>
        <charset val="204"/>
      </rPr>
      <t xml:space="preserve">Направление (подпрограмма) </t>
    </r>
    <r>
      <rPr>
        <sz val="12"/>
        <rFont val="Times New Roman"/>
        <family val="1"/>
        <charset val="204"/>
      </rPr>
      <t>"Обеспечение доступности коммунальных услуг, повышение качества и надежности жилищно-коммунального обслуживания населения"</t>
    </r>
    <r>
      <rPr>
        <b/>
        <u/>
        <sz val="12"/>
        <rFont val="Times New Roman"/>
        <family val="1"/>
        <charset val="204"/>
      </rPr>
      <t xml:space="preserve">
Проект АО </t>
    </r>
    <r>
      <rPr>
        <sz val="12"/>
        <rFont val="Times New Roman"/>
        <family val="1"/>
        <charset val="204"/>
      </rPr>
      <t xml:space="preserve">"Обеспечение проведения мероприятий по благоустройству территорий муниципальных образований Амурской области"
</t>
    </r>
  </si>
  <si>
    <r>
      <rPr>
        <b/>
        <u/>
        <sz val="12"/>
        <rFont val="Times New Roman"/>
        <family val="1"/>
        <charset val="204"/>
      </rPr>
      <t>Комплексная государственная программа Российской Федерации</t>
    </r>
    <r>
      <rPr>
        <sz val="12"/>
        <rFont val="Times New Roman"/>
        <family val="1"/>
        <charset val="204"/>
      </rPr>
      <t xml:space="preserve"> "Социально-экономическое развитие Дальневосточного федерального округа"
(Федеральный проект "Развитие отдельных территорий и центров экономического роста субъектов Российской Федерации, входящих в состав Дальневосточного федерального округа" - структурный элемент, не входящий в направления (подпрограммы))
</t>
    </r>
  </si>
  <si>
    <r>
      <rPr>
        <b/>
        <u/>
        <sz val="12"/>
        <color indexed="8"/>
        <rFont val="Times New Roman"/>
        <family val="1"/>
        <charset val="204"/>
      </rPr>
      <t xml:space="preserve">Направление (подпрограмма) </t>
    </r>
    <r>
      <rPr>
        <sz val="12"/>
        <color indexed="8"/>
        <rFont val="Times New Roman"/>
        <family val="1"/>
        <charset val="204"/>
      </rPr>
      <t>"Обеспечение доступным и качественным жильем населения Амурской области"</t>
    </r>
    <r>
      <rPr>
        <b/>
        <u/>
        <sz val="12"/>
        <color indexed="8"/>
        <rFont val="Times New Roman"/>
        <family val="1"/>
        <charset val="204"/>
      </rPr>
      <t xml:space="preserve">
</t>
    </r>
    <r>
      <rPr>
        <b/>
        <u/>
        <sz val="12"/>
        <color indexed="8"/>
        <rFont val="Times New Roman"/>
        <family val="1"/>
        <charset val="204"/>
      </rPr>
      <t xml:space="preserve">Проект АО </t>
    </r>
    <r>
      <rPr>
        <sz val="12"/>
        <color indexed="8"/>
        <rFont val="Times New Roman"/>
        <family val="1"/>
        <charset val="204"/>
      </rPr>
      <t xml:space="preserve">"Обеспечение жильем отдельных категорий граждан"
</t>
    </r>
  </si>
  <si>
    <r>
      <rPr>
        <b/>
        <u/>
        <sz val="12"/>
        <rFont val="Times New Roman"/>
        <family val="1"/>
        <charset val="204"/>
      </rPr>
      <t xml:space="preserve">Направление (подпрограмма) </t>
    </r>
    <r>
      <rPr>
        <sz val="12"/>
        <rFont val="Times New Roman"/>
        <family val="1"/>
        <charset val="204"/>
      </rPr>
      <t>"Обеспечение доступным и качественным жильем населения Амурской области"</t>
    </r>
    <r>
      <rPr>
        <b/>
        <u/>
        <sz val="12"/>
        <rFont val="Times New Roman"/>
        <family val="1"/>
        <charset val="204"/>
      </rPr>
      <t xml:space="preserve">
КПМ</t>
    </r>
    <r>
      <rPr>
        <sz val="12"/>
        <rFont val="Times New Roman"/>
        <family val="1"/>
        <charset val="204"/>
      </rPr>
      <t xml:space="preserve"> "Обеспечение жильем детей-сирот и детей, оставшихся без попечения родителей"
</t>
    </r>
  </si>
  <si>
    <r>
      <rPr>
        <b/>
        <u/>
        <sz val="12"/>
        <rFont val="Times New Roman"/>
        <family val="1"/>
        <charset val="204"/>
      </rPr>
      <t xml:space="preserve">Направление (подпрограмма) </t>
    </r>
    <r>
      <rPr>
        <sz val="12"/>
        <rFont val="Times New Roman"/>
        <family val="1"/>
        <charset val="204"/>
      </rPr>
      <t>"Обеспечение доступным и качественным жильем населения</t>
    </r>
    <r>
      <rPr>
        <b/>
        <sz val="12"/>
        <rFont val="Times New Roman"/>
        <family val="1"/>
        <charset val="204"/>
      </rPr>
      <t xml:space="preserve"> </t>
    </r>
    <r>
      <rPr>
        <sz val="12"/>
        <rFont val="Times New Roman"/>
        <family val="1"/>
        <charset val="204"/>
      </rPr>
      <t>Амурской области"</t>
    </r>
    <r>
      <rPr>
        <b/>
        <u/>
        <sz val="12"/>
        <rFont val="Times New Roman"/>
        <family val="1"/>
        <charset val="204"/>
      </rPr>
      <t xml:space="preserve">
КПМ</t>
    </r>
    <r>
      <rPr>
        <sz val="12"/>
        <rFont val="Times New Roman"/>
        <family val="1"/>
        <charset val="204"/>
      </rPr>
      <t xml:space="preserve"> "Обеспечение жильем детей-сирот и детей, оставшихся без попечения родителей"</t>
    </r>
    <r>
      <rPr>
        <b/>
        <u/>
        <sz val="12"/>
        <rFont val="Times New Roman"/>
        <family val="1"/>
        <charset val="204"/>
      </rPr>
      <t xml:space="preserve">
</t>
    </r>
    <r>
      <rPr>
        <sz val="12"/>
        <rFont val="Times New Roman"/>
        <family val="1"/>
        <charset val="204"/>
      </rPr>
      <t xml:space="preserve">
</t>
    </r>
  </si>
  <si>
    <r>
      <rPr>
        <b/>
        <u/>
        <sz val="12"/>
        <color indexed="8"/>
        <rFont val="Times New Roman"/>
        <family val="1"/>
        <charset val="204"/>
      </rPr>
      <t>Направление (подпрограмма)</t>
    </r>
    <r>
      <rPr>
        <sz val="12"/>
        <color indexed="8"/>
        <rFont val="Times New Roman"/>
        <family val="1"/>
        <charset val="204"/>
      </rPr>
      <t xml:space="preserve"> "Обеспечение реализации основных направлений государственной политики в сфере реализации государственной программы"</t>
    </r>
    <r>
      <rPr>
        <b/>
        <u/>
        <sz val="12"/>
        <color indexed="8"/>
        <rFont val="Times New Roman"/>
        <family val="1"/>
        <charset val="204"/>
      </rPr>
      <t xml:space="preserve">
КПМ</t>
    </r>
    <r>
      <rPr>
        <sz val="12"/>
        <color indexed="8"/>
        <rFont val="Times New Roman"/>
        <family val="1"/>
        <charset val="204"/>
      </rPr>
      <t xml:space="preserve">"Обеспечение деятельности
исполнительных органов Амурской области"
</t>
    </r>
  </si>
  <si>
    <r>
      <rPr>
        <b/>
        <u/>
        <sz val="12"/>
        <color indexed="8"/>
        <rFont val="Times New Roman"/>
        <family val="1"/>
        <charset val="204"/>
      </rPr>
      <t xml:space="preserve">Направление (подпрограмма) </t>
    </r>
    <r>
      <rPr>
        <sz val="12"/>
        <color indexed="8"/>
        <rFont val="Times New Roman"/>
        <family val="1"/>
        <charset val="204"/>
      </rPr>
      <t xml:space="preserve">"Обеспечение доступным и качественным жильем населения Амурской области"                       </t>
    </r>
    <r>
      <rPr>
        <b/>
        <u/>
        <sz val="12"/>
        <color indexed="8"/>
        <rFont val="Times New Roman"/>
        <family val="1"/>
        <charset val="204"/>
      </rPr>
      <t>Проект АО</t>
    </r>
    <r>
      <rPr>
        <sz val="12"/>
        <color indexed="8"/>
        <rFont val="Times New Roman"/>
        <family val="1"/>
        <charset val="204"/>
      </rPr>
      <t xml:space="preserve"> "Обеспечение жильем отдельных категорий граждан"
</t>
    </r>
  </si>
  <si>
    <r>
      <rPr>
        <b/>
        <u/>
        <sz val="12"/>
        <color indexed="8"/>
        <rFont val="Times New Roman"/>
        <family val="1"/>
        <charset val="204"/>
      </rPr>
      <t xml:space="preserve">Направление (подпрограмма) </t>
    </r>
    <r>
      <rPr>
        <sz val="12"/>
        <color indexed="8"/>
        <rFont val="Times New Roman"/>
        <family val="1"/>
        <charset val="204"/>
      </rPr>
      <t>"Реализация основных направлений деятельности в сфере социальной защиты и социального обслуживания населения Амурской области"</t>
    </r>
    <r>
      <rPr>
        <b/>
        <u/>
        <sz val="12"/>
        <color indexed="8"/>
        <rFont val="Times New Roman"/>
        <family val="1"/>
        <charset val="204"/>
      </rPr>
      <t xml:space="preserve">
</t>
    </r>
    <r>
      <rPr>
        <b/>
        <u/>
        <sz val="12"/>
        <color indexed="8"/>
        <rFont val="Times New Roman"/>
        <family val="1"/>
        <charset val="204"/>
      </rPr>
      <t>КПМ</t>
    </r>
    <r>
      <rPr>
        <sz val="12"/>
        <color indexed="8"/>
        <rFont val="Times New Roman"/>
        <family val="1"/>
        <charset val="204"/>
      </rPr>
      <t xml:space="preserve"> "Социальная поддержка отдельных категорий граждан"
</t>
    </r>
  </si>
  <si>
    <r>
      <rPr>
        <b/>
        <u/>
        <sz val="12"/>
        <color indexed="8"/>
        <rFont val="Times New Roman"/>
        <family val="1"/>
        <charset val="204"/>
      </rPr>
      <t xml:space="preserve">Направление (подпрограмма) </t>
    </r>
    <r>
      <rPr>
        <sz val="12"/>
        <color indexed="8"/>
        <rFont val="Times New Roman"/>
        <family val="1"/>
        <charset val="204"/>
      </rPr>
      <t xml:space="preserve">"Развитие сети автомобильных дорог общего пользования Амурской области"
</t>
    </r>
    <r>
      <rPr>
        <b/>
        <u/>
        <sz val="12"/>
        <color indexed="8"/>
        <rFont val="Times New Roman"/>
        <family val="1"/>
        <charset val="204"/>
      </rPr>
      <t>Проект АО</t>
    </r>
    <r>
      <rPr>
        <sz val="12"/>
        <color indexed="8"/>
        <rFont val="Times New Roman"/>
        <family val="1"/>
        <charset val="204"/>
      </rPr>
      <t xml:space="preserve"> "Развитие сети автомобильных дорог общего пользования Амурской области"
</t>
    </r>
  </si>
  <si>
    <r>
      <rPr>
        <b/>
        <u/>
        <sz val="12"/>
        <color indexed="8"/>
        <rFont val="Times New Roman"/>
        <family val="1"/>
        <charset val="204"/>
      </rPr>
      <t>Направление (подпрограмма)</t>
    </r>
    <r>
      <rPr>
        <sz val="12"/>
        <color indexed="8"/>
        <rFont val="Times New Roman"/>
        <family val="1"/>
        <charset val="204"/>
      </rPr>
      <t xml:space="preserve"> "Развитие транспортного комплекса"</t>
    </r>
    <r>
      <rPr>
        <b/>
        <u/>
        <sz val="12"/>
        <color indexed="8"/>
        <rFont val="Times New Roman"/>
        <family val="1"/>
        <charset val="204"/>
      </rPr>
      <t xml:space="preserve">
Проект АО </t>
    </r>
    <r>
      <rPr>
        <sz val="12"/>
        <color indexed="8"/>
        <rFont val="Times New Roman"/>
        <family val="1"/>
        <charset val="204"/>
      </rPr>
      <t xml:space="preserve">"Государственная поддержка транспортной отрасли, обеспечение транспортной доступности населения Амурской области"
</t>
    </r>
  </si>
  <si>
    <r>
      <rPr>
        <b/>
        <u/>
        <sz val="12"/>
        <color indexed="8"/>
        <rFont val="Times New Roman"/>
        <family val="1"/>
        <charset val="204"/>
      </rPr>
      <t>Направление (подпрограмма)</t>
    </r>
    <r>
      <rPr>
        <sz val="12"/>
        <color indexed="8"/>
        <rFont val="Times New Roman"/>
        <family val="1"/>
        <charset val="204"/>
      </rPr>
      <t xml:space="preserve"> "Развитие сети автомобильных дорог общего пользования Амурской области"</t>
    </r>
    <r>
      <rPr>
        <b/>
        <u/>
        <sz val="12"/>
        <color indexed="8"/>
        <rFont val="Times New Roman"/>
        <family val="1"/>
        <charset val="204"/>
      </rPr>
      <t xml:space="preserve">
</t>
    </r>
    <r>
      <rPr>
        <b/>
        <u/>
        <sz val="12"/>
        <color indexed="8"/>
        <rFont val="Times New Roman"/>
        <family val="1"/>
        <charset val="204"/>
      </rPr>
      <t>Проект АО</t>
    </r>
    <r>
      <rPr>
        <sz val="12"/>
        <color indexed="8"/>
        <rFont val="Times New Roman"/>
        <family val="1"/>
        <charset val="204"/>
      </rPr>
      <t xml:space="preserve"> "Развитие сети автомобильных дорог общего пользования Амурской области"
</t>
    </r>
  </si>
  <si>
    <r>
      <rPr>
        <b/>
        <u/>
        <sz val="12"/>
        <rFont val="Times New Roman"/>
        <family val="1"/>
        <charset val="204"/>
      </rPr>
      <t>Государственная программа</t>
    </r>
    <r>
      <rPr>
        <sz val="12"/>
        <rFont val="Times New Roman"/>
        <family val="1"/>
        <charset val="204"/>
      </rPr>
      <t xml:space="preserve"> "Развитие транспортной системы Амурской области"
</t>
    </r>
  </si>
  <si>
    <r>
      <rPr>
        <b/>
        <u/>
        <sz val="12"/>
        <rFont val="Times New Roman"/>
        <family val="1"/>
        <charset val="204"/>
      </rPr>
      <t xml:space="preserve">Направление (подпрограмма) </t>
    </r>
    <r>
      <rPr>
        <sz val="12"/>
        <rFont val="Times New Roman"/>
        <family val="1"/>
        <charset val="204"/>
      </rPr>
      <t xml:space="preserve"> "Развитие сети автомобильных дорог общего пользования Амурской области"
</t>
    </r>
    <r>
      <rPr>
        <b/>
        <u/>
        <sz val="12"/>
        <rFont val="Times New Roman"/>
        <family val="1"/>
        <charset val="204"/>
      </rPr>
      <t>Проект АО</t>
    </r>
    <r>
      <rPr>
        <sz val="12"/>
        <rFont val="Times New Roman"/>
        <family val="1"/>
        <charset val="204"/>
      </rPr>
      <t xml:space="preserve"> "Развитие сети автомобильных дорог общего пользования Амурской области"
</t>
    </r>
  </si>
  <si>
    <r>
      <rPr>
        <b/>
        <u/>
        <sz val="12"/>
        <rFont val="Times New Roman"/>
        <family val="1"/>
        <charset val="204"/>
      </rPr>
      <t>Направление (подпрограмма)</t>
    </r>
    <r>
      <rPr>
        <sz val="12"/>
        <rFont val="Times New Roman"/>
        <family val="1"/>
        <charset val="204"/>
      </rPr>
      <t xml:space="preserve"> "Развитие транспортного комплекса"
</t>
    </r>
    <r>
      <rPr>
        <b/>
        <u/>
        <sz val="12"/>
        <rFont val="Times New Roman"/>
        <family val="1"/>
        <charset val="204"/>
      </rPr>
      <t xml:space="preserve">Проект АО </t>
    </r>
    <r>
      <rPr>
        <sz val="12"/>
        <rFont val="Times New Roman"/>
        <family val="1"/>
        <charset val="204"/>
      </rPr>
      <t>"Государственная поддержка транспортной отрасли, обеспечение транспортной доступности населения Амурской области"</t>
    </r>
    <r>
      <rPr>
        <b/>
        <u/>
        <sz val="12"/>
        <rFont val="Times New Roman"/>
        <family val="1"/>
        <charset val="204"/>
      </rPr>
      <t xml:space="preserve">
</t>
    </r>
    <r>
      <rPr>
        <sz val="12"/>
        <color rgb="FFFF0000"/>
        <rFont val="Times New Roman"/>
        <family val="1"/>
        <charset val="204"/>
      </rPr>
      <t xml:space="preserve">
</t>
    </r>
  </si>
  <si>
    <r>
      <rPr>
        <b/>
        <u/>
        <sz val="12"/>
        <rFont val="Times New Roman"/>
        <family val="1"/>
        <charset val="204"/>
      </rPr>
      <t>Государственная программа</t>
    </r>
    <r>
      <rPr>
        <sz val="12"/>
        <rFont val="Times New Roman"/>
        <family val="1"/>
        <charset val="204"/>
      </rPr>
      <t xml:space="preserve"> "Развитие транспортной системы Амурской области"
</t>
    </r>
  </si>
  <si>
    <r>
      <rPr>
        <b/>
        <u/>
        <sz val="12"/>
        <color indexed="8"/>
        <rFont val="Times New Roman"/>
        <family val="1"/>
        <charset val="204"/>
      </rPr>
      <t>Направление (подпрограмма)</t>
    </r>
    <r>
      <rPr>
        <sz val="12"/>
        <color indexed="8"/>
        <rFont val="Times New Roman"/>
        <family val="1"/>
        <charset val="204"/>
      </rPr>
      <t xml:space="preserve"> "Обеспечение доступности коммунальных услуг, повышение качества и надежности жилищно-коммунального обслуживания населения"</t>
    </r>
    <r>
      <rPr>
        <b/>
        <u/>
        <sz val="12"/>
        <color indexed="8"/>
        <rFont val="Times New Roman"/>
        <family val="1"/>
        <charset val="204"/>
      </rPr>
      <t xml:space="preserve">
Проект АО </t>
    </r>
    <r>
      <rPr>
        <sz val="12"/>
        <color indexed="8"/>
        <rFont val="Times New Roman"/>
        <family val="1"/>
        <charset val="204"/>
      </rPr>
      <t xml:space="preserve">"Модернизация коммунальной инфраструктуры Амурской области"
</t>
    </r>
  </si>
  <si>
    <t>Администрация  города Благовещенска, в лице управления экономического развития и инвестиций</t>
  </si>
  <si>
    <t>Администрация города Благовещенска, МУ "ГУКС"</t>
  </si>
  <si>
    <t xml:space="preserve">Администрация города Благовещенска в лице земельного управления, МКУ "БГАЖЦ"
</t>
  </si>
  <si>
    <t>МКУ "БГАЖЦ"</t>
  </si>
  <si>
    <t xml:space="preserve">Администрация города Благовещенска, МУ "ГУКС", управление ЖКХ города Благовещенска
</t>
  </si>
  <si>
    <t xml:space="preserve">Администрация города Благовещенска, МУ "ГУКС"
</t>
  </si>
  <si>
    <t xml:space="preserve">Управление культуры, МП города Благовещенска "Городской парк культуры и отдыха"
</t>
  </si>
  <si>
    <t xml:space="preserve">Управление ЖКХ города Благовещенска, ООО "АКС"
</t>
  </si>
  <si>
    <t xml:space="preserve">Администрация города Благовещенска в лице управления архитектуры, МУ "ГУКС", управление ЖКХ города Благовещенска
</t>
  </si>
  <si>
    <t xml:space="preserve">Администрация города Благовещенска, управление ЖКХ города Благовещенска, МУ "ГУКС"
</t>
  </si>
  <si>
    <t xml:space="preserve">Администрация города Благовещенска, в лице
земельного
управления
</t>
  </si>
  <si>
    <t xml:space="preserve">Администрация города Благовещенска в лице управления архитектуры и градостроительства, МУ "ГУКС"
</t>
  </si>
  <si>
    <t>Управление культуры администрации города Благовещенска, МБУК "МИБС"</t>
  </si>
  <si>
    <t xml:space="preserve">Управление образования города Благовещенска, администрация города Благовещенска
</t>
  </si>
  <si>
    <r>
      <rPr>
        <b/>
        <u/>
        <sz val="12"/>
        <color indexed="8"/>
        <rFont val="Times New Roman"/>
        <family val="1"/>
        <charset val="204"/>
      </rPr>
      <t>Государственная программа Российской Федерации</t>
    </r>
    <r>
      <rPr>
        <sz val="12"/>
        <color indexed="8"/>
        <rFont val="Times New Roman"/>
        <family val="1"/>
        <charset val="204"/>
      </rPr>
      <t xml:space="preserve"> "Информационное общество"
</t>
    </r>
  </si>
  <si>
    <r>
      <rPr>
        <b/>
        <u/>
        <sz val="12"/>
        <color indexed="8"/>
        <rFont val="Times New Roman"/>
        <family val="1"/>
        <charset val="204"/>
      </rPr>
      <t>Федеральный проект</t>
    </r>
    <r>
      <rPr>
        <sz val="12"/>
        <color indexed="8"/>
        <rFont val="Times New Roman"/>
        <family val="1"/>
        <charset val="204"/>
      </rPr>
      <t xml:space="preserve"> "Цифровое государственное управление"</t>
    </r>
  </si>
  <si>
    <r>
      <rPr>
        <b/>
        <u/>
        <sz val="12"/>
        <color indexed="8"/>
        <rFont val="Times New Roman"/>
        <family val="1"/>
        <charset val="204"/>
      </rPr>
      <t>Муниципальная программа</t>
    </r>
    <r>
      <rPr>
        <sz val="12"/>
        <color indexed="8"/>
        <rFont val="Times New Roman"/>
        <family val="1"/>
        <charset val="204"/>
      </rPr>
      <t xml:space="preserve"> "Развитие и сохранение культуры в городе Благовещенске"</t>
    </r>
  </si>
  <si>
    <r>
      <rPr>
        <b/>
        <u/>
        <sz val="12"/>
        <color indexed="8"/>
        <rFont val="Times New Roman"/>
        <family val="1"/>
        <charset val="204"/>
      </rPr>
      <t>Подпрограмма</t>
    </r>
    <r>
      <rPr>
        <sz val="12"/>
        <color indexed="8"/>
        <rFont val="Times New Roman"/>
        <family val="1"/>
        <charset val="204"/>
      </rPr>
      <t xml:space="preserve"> "Народное творчество
и культурно-досуговая деятельность"
</t>
    </r>
  </si>
  <si>
    <r>
      <rPr>
        <b/>
        <u/>
        <sz val="12"/>
        <color indexed="8"/>
        <rFont val="Times New Roman"/>
        <family val="1"/>
        <charset val="204"/>
      </rPr>
      <t>Государственная программа</t>
    </r>
    <r>
      <rPr>
        <sz val="12"/>
        <color indexed="8"/>
        <rFont val="Times New Roman"/>
        <family val="1"/>
        <charset val="204"/>
      </rPr>
      <t xml:space="preserve"> "Повышение эффективности управления государственными финансами и использования имущества Амурской области"</t>
    </r>
  </si>
  <si>
    <r>
      <t xml:space="preserve">Направление (подпрограмма) </t>
    </r>
    <r>
      <rPr>
        <sz val="12"/>
        <color indexed="8"/>
        <rFont val="Times New Roman"/>
        <family val="1"/>
        <charset val="204"/>
      </rPr>
      <t xml:space="preserve">"Повышение эффективности управления государственными финансами и государственным долгом Амурской области"
</t>
    </r>
    <r>
      <rPr>
        <b/>
        <u/>
        <sz val="12"/>
        <color indexed="8"/>
        <rFont val="Times New Roman"/>
        <family val="1"/>
        <charset val="204"/>
      </rPr>
      <t>Проект АО</t>
    </r>
    <r>
      <rPr>
        <sz val="12"/>
        <color indexed="8"/>
        <rFont val="Times New Roman"/>
        <family val="1"/>
        <charset val="204"/>
      </rPr>
      <t xml:space="preserve"> "Развитие инициативного бюджетирования в Амурской области"
</t>
    </r>
  </si>
  <si>
    <r>
      <rPr>
        <b/>
        <u/>
        <sz val="12"/>
        <color indexed="8"/>
        <rFont val="Times New Roman"/>
        <family val="1"/>
        <charset val="204"/>
      </rPr>
      <t>Государственная программа</t>
    </r>
    <r>
      <rPr>
        <sz val="12"/>
        <color indexed="8"/>
        <rFont val="Times New Roman"/>
        <family val="1"/>
        <charset val="204"/>
      </rPr>
      <t xml:space="preserve"> "Развитие и сохранение культуры и искусства Амурской области"
</t>
    </r>
  </si>
  <si>
    <r>
      <rPr>
        <b/>
        <u/>
        <sz val="12"/>
        <color indexed="8"/>
        <rFont val="Times New Roman"/>
        <family val="1"/>
        <charset val="204"/>
      </rPr>
      <t>Направление (подпрограмма)</t>
    </r>
    <r>
      <rPr>
        <sz val="12"/>
        <color indexed="8"/>
        <rFont val="Times New Roman"/>
        <family val="1"/>
        <charset val="204"/>
      </rPr>
      <t xml:space="preserve"> "Сохранение объектов культурного наследия"</t>
    </r>
    <r>
      <rPr>
        <b/>
        <u/>
        <sz val="12"/>
        <color indexed="8"/>
        <rFont val="Times New Roman"/>
        <family val="1"/>
        <charset val="204"/>
      </rPr>
      <t xml:space="preserve">
Проект АО</t>
    </r>
    <r>
      <rPr>
        <sz val="12"/>
        <color indexed="8"/>
        <rFont val="Times New Roman"/>
        <family val="1"/>
        <charset val="204"/>
      </rPr>
      <t xml:space="preserve"> "Увековечение памяти погибших при защите Отечества на территории Амурской области"
</t>
    </r>
  </si>
  <si>
    <r>
      <rPr>
        <b/>
        <u/>
        <sz val="12"/>
        <color indexed="8"/>
        <rFont val="Times New Roman"/>
        <family val="1"/>
        <charset val="204"/>
      </rPr>
      <t xml:space="preserve">Подпрограмма </t>
    </r>
    <r>
      <rPr>
        <sz val="12"/>
        <color indexed="8"/>
        <rFont val="Times New Roman"/>
        <family val="1"/>
        <charset val="204"/>
      </rPr>
      <t>"Историко-культурное наследие"</t>
    </r>
  </si>
  <si>
    <t xml:space="preserve">Управление культуры администрации города Благовещенска и муниципальные учреждения культуры, управление образования администрации города Благовещенска, управление ЖКХ города Благовещенска
</t>
  </si>
  <si>
    <r>
      <rPr>
        <b/>
        <u/>
        <sz val="12"/>
        <color indexed="8"/>
        <rFont val="Times New Roman"/>
        <family val="1"/>
        <charset val="204"/>
      </rPr>
      <t xml:space="preserve">Направление (подпрограмма) </t>
    </r>
    <r>
      <rPr>
        <sz val="12"/>
        <color indexed="8"/>
        <rFont val="Times New Roman"/>
        <family val="1"/>
        <charset val="204"/>
      </rPr>
      <t xml:space="preserve">"Развитие дошкольного и общего образования" </t>
    </r>
    <r>
      <rPr>
        <b/>
        <u/>
        <sz val="12"/>
        <color indexed="8"/>
        <rFont val="Times New Roman"/>
        <family val="1"/>
        <charset val="204"/>
      </rPr>
      <t>КПМ</t>
    </r>
    <r>
      <rPr>
        <sz val="12"/>
        <color indexed="8"/>
        <rFont val="Times New Roman"/>
        <family val="1"/>
        <charset val="204"/>
      </rPr>
      <t xml:space="preserve"> "Обеспечение доступности качественного дошкольного и общего образования"
</t>
    </r>
  </si>
  <si>
    <r>
      <rPr>
        <b/>
        <u/>
        <sz val="12"/>
        <color indexed="8"/>
        <rFont val="Times New Roman"/>
        <family val="1"/>
        <charset val="204"/>
      </rPr>
      <t xml:space="preserve">Направление (подпрограмма) </t>
    </r>
    <r>
      <rPr>
        <sz val="12"/>
        <color indexed="8"/>
        <rFont val="Times New Roman"/>
        <family val="1"/>
        <charset val="204"/>
      </rPr>
      <t xml:space="preserve">"Развитие дошкольного и общего образования" </t>
    </r>
    <r>
      <rPr>
        <b/>
        <u/>
        <sz val="12"/>
        <color indexed="8"/>
        <rFont val="Times New Roman"/>
        <family val="1"/>
        <charset val="204"/>
      </rPr>
      <t>КПМ</t>
    </r>
    <r>
      <rPr>
        <sz val="12"/>
        <color indexed="8"/>
        <rFont val="Times New Roman"/>
        <family val="1"/>
        <charset val="204"/>
      </rPr>
      <t xml:space="preserve"> "Современные механизмы и технологии дошкольного и общего образования"
</t>
    </r>
  </si>
  <si>
    <t>проверка</t>
  </si>
  <si>
    <r>
      <rPr>
        <b/>
        <u/>
        <sz val="12"/>
        <color indexed="8"/>
        <rFont val="Times New Roman"/>
        <family val="1"/>
        <charset val="204"/>
      </rPr>
      <t xml:space="preserve">Направление (подпрограмма) </t>
    </r>
    <r>
      <rPr>
        <sz val="12"/>
        <color indexed="8"/>
        <rFont val="Times New Roman"/>
        <family val="1"/>
        <charset val="204"/>
      </rPr>
      <t xml:space="preserve">"Развитие экономического потенциала и формирование благоприятного инвестиционного климата на территории Амурской области"
</t>
    </r>
    <r>
      <rPr>
        <b/>
        <u/>
        <sz val="12"/>
        <color indexed="8"/>
        <rFont val="Times New Roman"/>
        <family val="1"/>
        <charset val="204"/>
      </rPr>
      <t>Проект Амурской области</t>
    </r>
    <r>
      <rPr>
        <sz val="12"/>
        <color indexed="8"/>
        <rFont val="Times New Roman"/>
        <family val="1"/>
        <charset val="204"/>
      </rPr>
      <t xml:space="preserve"> "Развитие центров экономического роста"
</t>
    </r>
  </si>
  <si>
    <r>
      <rPr>
        <b/>
        <u/>
        <sz val="12"/>
        <color indexed="8"/>
        <rFont val="Times New Roman"/>
        <family val="1"/>
        <charset val="204"/>
      </rPr>
      <t>Муниципальная программа</t>
    </r>
    <r>
      <rPr>
        <sz val="12"/>
        <color indexed="8"/>
        <rFont val="Times New Roman"/>
        <family val="1"/>
        <charset val="204"/>
      </rPr>
      <t xml:space="preserve"> "Развитие и модернизация жилищно-коммунального хозяйства, энергосбережение и повышение энергетической эффективности, благоустройство территории города Благовещенска"
</t>
    </r>
  </si>
  <si>
    <t>Государственная программа (комплексной программы) Российской Федерации "Развитие федеративных отношений и создание условий для эффективного и ответственного управления региональными и муниципальными финансами" (утв. решением Правительства РФ, протокол от 28.12.2021 № 3)</t>
  </si>
  <si>
    <r>
      <rPr>
        <b/>
        <u/>
        <sz val="12"/>
        <rFont val="Times New Roman"/>
        <family val="1"/>
        <charset val="204"/>
      </rPr>
      <t>Федеральный проект</t>
    </r>
    <r>
      <rPr>
        <sz val="12"/>
        <rFont val="Times New Roman"/>
        <family val="1"/>
        <charset val="204"/>
      </rPr>
      <t xml:space="preserve"> "Инфраструктурное меню" </t>
    </r>
  </si>
  <si>
    <r>
      <rPr>
        <b/>
        <u/>
        <sz val="12"/>
        <rFont val="Times New Roman"/>
        <family val="1"/>
        <charset val="204"/>
      </rPr>
      <t>Направление (подпрограмма)</t>
    </r>
    <r>
      <rPr>
        <b/>
        <sz val="12"/>
        <rFont val="Times New Roman"/>
        <family val="1"/>
        <charset val="204"/>
      </rPr>
      <t xml:space="preserve"> </t>
    </r>
    <r>
      <rPr>
        <sz val="12"/>
        <rFont val="Times New Roman"/>
        <family val="1"/>
        <charset val="204"/>
      </rPr>
      <t xml:space="preserve">"Использование инструментов долговой политики в целях устойчивого социально-экономического развития субъектов Российской Федерации" </t>
    </r>
  </si>
  <si>
    <r>
      <rPr>
        <b/>
        <u/>
        <sz val="12"/>
        <color indexed="8"/>
        <rFont val="Times New Roman"/>
        <family val="1"/>
        <charset val="204"/>
      </rPr>
      <t>Государственная программа Российской Федерации</t>
    </r>
    <r>
      <rPr>
        <sz val="12"/>
        <color indexed="8"/>
        <rFont val="Times New Roman"/>
        <family val="1"/>
        <charset val="204"/>
      </rPr>
      <t xml:space="preserve"> "Обеспечение доступным и комфортным жильем и коммунальными услугами граждан Российской Федерации"</t>
    </r>
  </si>
  <si>
    <r>
      <rPr>
        <b/>
        <u/>
        <sz val="12"/>
        <rFont val="Times New Roman"/>
        <family val="1"/>
        <charset val="204"/>
      </rPr>
      <t xml:space="preserve">Государственная программа Российской Федерации </t>
    </r>
    <r>
      <rPr>
        <sz val="12"/>
        <rFont val="Times New Roman"/>
        <family val="1"/>
        <charset val="204"/>
      </rPr>
      <t xml:space="preserve">"Обеспечение доступным и комфортным жильём и коммунальными услугами граждан Российской Федерации" </t>
    </r>
  </si>
  <si>
    <r>
      <rPr>
        <b/>
        <u/>
        <sz val="12"/>
        <color indexed="8"/>
        <rFont val="Times New Roman"/>
        <family val="1"/>
        <charset val="204"/>
      </rPr>
      <t>Комплексная государственная программа Российской Федерации</t>
    </r>
    <r>
      <rPr>
        <b/>
        <sz val="12"/>
        <color indexed="8"/>
        <rFont val="Times New Roman"/>
        <family val="1"/>
        <charset val="204"/>
      </rPr>
      <t xml:space="preserve"> </t>
    </r>
    <r>
      <rPr>
        <sz val="12"/>
        <color indexed="8"/>
        <rFont val="Times New Roman"/>
        <family val="1"/>
        <charset val="204"/>
      </rPr>
      <t>"Социально-экономическое развитие Дальневосточного федерального округа" (федеральный проект "Развитие отдельных территорий и центров экономического роста субъектов Российской Федерации, входящих в состав Дальневосточного федерального округа")</t>
    </r>
  </si>
  <si>
    <r>
      <rPr>
        <i/>
        <sz val="12"/>
        <rFont val="Times New Roman"/>
        <family val="1"/>
        <charset val="204"/>
      </rPr>
      <t xml:space="preserve">Реконструкция канализационного коллектора г. Благовещенск </t>
    </r>
    <r>
      <rPr>
        <i/>
        <sz val="12"/>
        <color rgb="FF00B050"/>
        <rFont val="Times New Roman"/>
        <family val="1"/>
        <charset val="204"/>
      </rPr>
      <t xml:space="preserve">(техническая готовность - 27%)
</t>
    </r>
  </si>
  <si>
    <r>
      <rPr>
        <i/>
        <sz val="12"/>
        <rFont val="Times New Roman"/>
        <family val="1"/>
        <charset val="204"/>
      </rPr>
      <t xml:space="preserve">Реконструкция объектов инженерной инфраструктуры г. Благовещенск, Амурская область </t>
    </r>
    <r>
      <rPr>
        <i/>
        <sz val="12"/>
        <color rgb="FF00B050"/>
        <rFont val="Times New Roman"/>
        <family val="1"/>
        <charset val="204"/>
      </rPr>
      <t>(техническая готовность - 10,4%)</t>
    </r>
    <r>
      <rPr>
        <i/>
        <sz val="12"/>
        <color rgb="FFFF0000"/>
        <rFont val="Times New Roman"/>
        <family val="1"/>
        <charset val="204"/>
      </rPr>
      <t xml:space="preserve">
</t>
    </r>
  </si>
  <si>
    <r>
      <t>Реконструкция и модернизация объектов инфраструктуры, необходимых для реализации новых инвестиционных проектов в сферах транспорта общего пользования, жилищного строительства, строительства аэропортовой инфраструктуры, в соответствии с постановлением Правительства Российской Федерации от 19.10.2020 № 1704</t>
    </r>
    <r>
      <rPr>
        <sz val="12"/>
        <color rgb="FF00B050"/>
        <rFont val="Times New Roman"/>
        <family val="1"/>
        <charset val="204"/>
      </rPr>
      <t xml:space="preserve"> </t>
    </r>
  </si>
  <si>
    <r>
      <t xml:space="preserve">Разработка проектно-сметной документации для строительства и реконструкции (модернизации) объектов питьевого водоснабжения </t>
    </r>
    <r>
      <rPr>
        <i/>
        <sz val="12"/>
        <color rgb="FF008E40"/>
        <rFont val="Times New Roman"/>
        <family val="1"/>
        <charset val="204"/>
      </rPr>
      <t xml:space="preserve">(разработана проектно-сметная документация по объекту "Строительство станции обезжелезивания с. Белогорье")
</t>
    </r>
  </si>
  <si>
    <r>
      <t xml:space="preserve">Расходы, связанные с установлением в ценовых зонах теплоснабжения дополнительной меры социальной поддержки отдельным категориям граждан в виде частичной оплаты за тепловую энергию единой теплоснабжающей организации  </t>
    </r>
    <r>
      <rPr>
        <i/>
        <sz val="12"/>
        <color rgb="FF00B050"/>
        <rFont val="Times New Roman"/>
        <family val="1"/>
        <charset val="204"/>
      </rPr>
      <t>(предоставлена субсидия ФГКУ "ПУ ФСБ России по Амурской области")</t>
    </r>
  </si>
  <si>
    <r>
      <t>Расходы, связанные с организацией единой теплоснабжающей организацией теплоснабжения в ценовых зонах теплоснабжения</t>
    </r>
    <r>
      <rPr>
        <sz val="12"/>
        <color rgb="FF00B050"/>
        <rFont val="Times New Roman"/>
        <family val="1"/>
        <charset val="204"/>
      </rPr>
      <t xml:space="preserve"> </t>
    </r>
    <r>
      <rPr>
        <i/>
        <sz val="12"/>
        <color rgb="FF00B050"/>
        <rFont val="Times New Roman"/>
        <family val="1"/>
        <charset val="204"/>
      </rPr>
      <t>(предоставлена субсидия АО "ДГК")</t>
    </r>
  </si>
  <si>
    <r>
      <t xml:space="preserve">Финансовое обеспечение государственных полномочий Амурской области по компенсации организациям, осуществляющим горячее водоснабжение, холодное водоснабжение и (или) водоотведение, выпадающих доходов возникающих при применении льготных тарифов </t>
    </r>
    <r>
      <rPr>
        <i/>
        <sz val="12"/>
        <color rgb="FF00B050"/>
        <rFont val="Times New Roman"/>
        <family val="1"/>
        <charset val="204"/>
      </rPr>
      <t>(предоставлена субсидия ООО "АКС")</t>
    </r>
  </si>
  <si>
    <r>
      <t>Поддержка административного центра Амурской области</t>
    </r>
    <r>
      <rPr>
        <i/>
        <sz val="12"/>
        <color rgb="FF00B050"/>
        <rFont val="Times New Roman"/>
        <family val="1"/>
        <charset val="204"/>
      </rPr>
      <t xml:space="preserve"> (выполнен ремонт фасадов 2 адм.зданий и 11 МКД, ремонт цоколей 7 МКД, архитектурно-художественная подсветка на 6 МКД, обустройство парковки на 1 дворовой территории)</t>
    </r>
  </si>
  <si>
    <r>
      <t xml:space="preserve">Реализация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 (за исключением направлений расходов R5052, R5053), </t>
    </r>
    <r>
      <rPr>
        <i/>
        <sz val="12"/>
        <color indexed="8"/>
        <rFont val="Times New Roman"/>
        <family val="1"/>
        <charset val="204"/>
      </rPr>
      <t xml:space="preserve">в том числе: </t>
    </r>
  </si>
  <si>
    <r>
      <rPr>
        <i/>
        <sz val="12"/>
        <rFont val="Times New Roman"/>
        <family val="1"/>
        <charset val="204"/>
      </rPr>
      <t>Реконструкция водозабора Северного жилого района г. Благовещенск, Амурская область</t>
    </r>
    <r>
      <rPr>
        <i/>
        <sz val="12"/>
        <color rgb="FFFF0000"/>
        <rFont val="Times New Roman"/>
        <family val="1"/>
        <charset val="204"/>
      </rPr>
      <t xml:space="preserve"> </t>
    </r>
    <r>
      <rPr>
        <i/>
        <sz val="12"/>
        <color rgb="FF00B050"/>
        <rFont val="Times New Roman"/>
        <family val="1"/>
        <charset val="204"/>
      </rPr>
      <t>(предоставлена субсидия МБУ "ГСТК")</t>
    </r>
  </si>
  <si>
    <r>
      <rPr>
        <i/>
        <sz val="12"/>
        <rFont val="Times New Roman"/>
        <family val="1"/>
        <charset val="204"/>
      </rPr>
      <t xml:space="preserve">Сети и объекты водоотведения </t>
    </r>
    <r>
      <rPr>
        <i/>
        <sz val="12"/>
        <color rgb="FF00B050"/>
        <rFont val="Times New Roman"/>
        <family val="1"/>
        <charset val="204"/>
      </rPr>
      <t>(предоставлена субсидия ООО "Специализированный застройщик "ПИК-Благовещенск" на финансовое обеспечение затрат по подключению (технологическому присоединению) к сетям инженерно-технического обеспечения объектов, создаваемых на территории города Благовещенска)</t>
    </r>
  </si>
  <si>
    <r>
      <t xml:space="preserve">Проведение комплексных кадастровых работ </t>
    </r>
    <r>
      <rPr>
        <i/>
        <sz val="12"/>
        <color rgb="FF00B050"/>
        <rFont val="Times New Roman"/>
        <family val="1"/>
        <charset val="204"/>
      </rPr>
      <t>(проведены комплексные кадастровые работы в отношении 158 кварталов городского округа)</t>
    </r>
  </si>
  <si>
    <r>
      <t xml:space="preserve">Софинансирование расходов, связанных с развитием аппаратно-программного комплекса "Безопасный город" </t>
    </r>
    <r>
      <rPr>
        <i/>
        <sz val="12"/>
        <color rgb="FF00B050"/>
        <rFont val="Times New Roman"/>
        <family val="1"/>
        <charset val="204"/>
      </rPr>
      <t>(приобретено 10 IP-камер видеонаблюдения)</t>
    </r>
  </si>
  <si>
    <r>
      <t>Капитальные вложения в объекты муниципальной собственности (Берегоукрепление и реконструкция набережной р.Амур, г. Благовещенск (4-й этап строительства: 1 пусковой комплекс, 2 пусковой комплекс, 3 пусковой комплекс (участок № 10)), завершение строительства 2 очереди 1 пускового комплекса участка № 5, 2 пускового комплекса участка № 5 и участка № 6 в составе 3-го этапа строительства объекта)</t>
    </r>
    <r>
      <rPr>
        <sz val="12"/>
        <color rgb="FF00B050"/>
        <rFont val="Times New Roman"/>
        <family val="1"/>
        <charset val="204"/>
      </rPr>
      <t xml:space="preserve"> </t>
    </r>
    <r>
      <rPr>
        <i/>
        <sz val="12"/>
        <color rgb="FF00B050"/>
        <rFont val="Times New Roman"/>
        <family val="1"/>
        <charset val="204"/>
      </rPr>
      <t>(техническая готовность - 1 пусковой комплекс, 3 пусковой комплекс (участок № 10) - 100%)</t>
    </r>
  </si>
  <si>
    <r>
      <t xml:space="preserve">Капитальные вложения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 (Берегоукрепление и реконструкция набережной р.Амур, г.Благовещенск (завершение строительства 2 очереди 1 пускового комплекса участка №5,2 пускового комплекса участка №5, 2 пускового комплекса участка №5и №6 в составе з-го этапа строительства объекта) </t>
    </r>
    <r>
      <rPr>
        <i/>
        <sz val="12"/>
        <color rgb="FF00B050"/>
        <rFont val="Times New Roman"/>
        <family val="1"/>
        <charset val="204"/>
      </rPr>
      <t>(техническая готовность - 98,84%)</t>
    </r>
  </si>
  <si>
    <r>
      <t xml:space="preserve">Мероприятия по сохранению памятников амурчанам, погибшим в годы Великой Отечественной войны и войны с Японией 1945 года </t>
    </r>
    <r>
      <rPr>
        <i/>
        <sz val="12"/>
        <color rgb="FF00B050"/>
        <rFont val="Times New Roman"/>
        <family val="1"/>
        <charset val="204"/>
      </rPr>
      <t>(предоставлена субсидия ООО "Камила" на финансовое обеспечение затрат, связанных с выполнением работ по ремонту памятников истории, увековечивающих память и исторические события на территории муниципального образования города Благовещенска (капитальный ремонт ОКН регионального значения «Памятник воинам-амурцам, погибшим в годы Великой Отечественной войны 1941-1945 гг.», срок выполнения - 2025 год)</t>
    </r>
  </si>
  <si>
    <r>
      <t xml:space="preserve">Поддержка проектов развития территорий Амурской области, основанных на местных инициативах </t>
    </r>
    <r>
      <rPr>
        <i/>
        <sz val="12"/>
        <color rgb="FF00B050"/>
        <rFont val="Times New Roman"/>
        <family val="1"/>
        <charset val="204"/>
      </rPr>
      <t>(выполнено благоустройство прилегающей территории Дома культуры в с.Садовое, утепление стены фасада МБУК "ГДК" в с.Плодопитомник; осуществлен капитальный ремонт ДК с.Белогорье  (2 этап))</t>
    </r>
  </si>
  <si>
    <r>
      <t xml:space="preserve">Выплата компенсации части платы, взимаемой с родителей (законных представителей) за присмотр и уход за детьми, осваивающими образовательные программы дошкольного образования </t>
    </r>
    <r>
      <rPr>
        <i/>
        <sz val="12"/>
        <color rgb="FF00B050"/>
        <rFont val="Times New Roman"/>
        <family val="1"/>
        <charset val="204"/>
      </rPr>
      <t>(выплачена компенсация за 10 234 детей)</t>
    </r>
  </si>
  <si>
    <r>
      <t xml:space="preserve">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образовательных организациях </t>
    </r>
    <r>
      <rPr>
        <i/>
        <sz val="12"/>
        <color rgb="FF00B050"/>
        <rFont val="Times New Roman"/>
        <family val="1"/>
        <charset val="204"/>
      </rPr>
      <t>(численность детей от 1 года до 8 лет, охваченных программами дошкольного образования - 11 554 чел., численность обучающихся по программам общего образования в общеобразовательных организациях - 30 тыс. человек)</t>
    </r>
  </si>
  <si>
    <r>
      <t xml:space="preserve">Обеспечение бесплатным двухразовым питанием детей с ограниченными возможностями здоровья, обучающихся в муниципальных общеобразовательных организациях </t>
    </r>
    <r>
      <rPr>
        <i/>
        <sz val="12"/>
        <color rgb="FF00B050"/>
        <rFont val="Times New Roman"/>
        <family val="1"/>
        <charset val="204"/>
      </rPr>
      <t>(обеспечено бесплатным двухразовым питанием 594 детей)</t>
    </r>
  </si>
  <si>
    <r>
      <t>Проведение мероприятий по противопожарной и антитеррористической защищенности муниципальных образовательных организаций</t>
    </r>
    <r>
      <rPr>
        <i/>
        <sz val="12"/>
        <color rgb="FF00B050"/>
        <rFont val="Times New Roman"/>
        <family val="1"/>
        <charset val="204"/>
      </rPr>
      <t xml:space="preserve"> (приняты меры по инженерно-технической защите объектов в 40 общеобразовательных организациях)</t>
    </r>
  </si>
  <si>
    <r>
      <t xml:space="preserve">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t>
    </r>
    <r>
      <rPr>
        <i/>
        <sz val="12"/>
        <color rgb="FF00B050"/>
        <rFont val="Times New Roman"/>
        <family val="1"/>
        <charset val="204"/>
      </rPr>
      <t>(выплачено вознаграждение 965 педагогам)</t>
    </r>
  </si>
  <si>
    <r>
      <t>Предоставление сертификатов на детей, посещающих частные организации, осуществляющие образовательную деятельность по образовательным программам дошкольного образования</t>
    </r>
    <r>
      <rPr>
        <i/>
        <sz val="12"/>
        <color rgb="FF00B050"/>
        <rFont val="Times New Roman"/>
        <family val="1"/>
        <charset val="204"/>
      </rPr>
      <t xml:space="preserve"> (выдано 150 сертификатов на детей в возрасте от 1,5 до 3 лет)</t>
    </r>
  </si>
  <si>
    <r>
      <t xml:space="preserve">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t>
    </r>
    <r>
      <rPr>
        <i/>
        <sz val="12"/>
        <color rgb="FF00B050"/>
        <rFont val="Times New Roman"/>
        <family val="1"/>
        <charset val="204"/>
      </rPr>
      <t>(обеспечено бесплатным горячим питанием 12 831 обучающихся 1 - 4 классов)</t>
    </r>
  </si>
  <si>
    <r>
      <t xml:space="preserve">Финансовое обеспечение государственных полномочий Амурской области по организации бесплатного питания обучающихся в муниципальных образовательных организациях, расположенных на территории Амурской области (в части финансового обеспечения материальных средств для осуществления государственных полномочий) </t>
    </r>
    <r>
      <rPr>
        <i/>
        <sz val="12"/>
        <color rgb="FF00B050"/>
        <rFont val="Times New Roman"/>
        <family val="1"/>
        <charset val="204"/>
      </rPr>
      <t>(уровень обеспечения государственных полномочий - 100%)</t>
    </r>
  </si>
  <si>
    <r>
      <t xml:space="preserve">Финансовое обеспечение государственных полномочий Амурской области по организации бесплатного питания обучающихся в муниципальных образовательных организациях, расположенных на территории Амурской области (в части организации бесплатного питания детей из многодетных семей и детей, военнослужащих и сотрудников некоторых федеральных государственных органов, обучающихся по программам основного общего и (или) среднего общего образования) </t>
    </r>
    <r>
      <rPr>
        <i/>
        <sz val="12"/>
        <color rgb="FF00B050"/>
        <rFont val="Times New Roman"/>
        <family val="1"/>
        <charset val="204"/>
      </rPr>
      <t>(обеспечено бесплатным питанием детей из многодетных семей - 1138 чел., детей военнослужащих и сотрудников некоторых федеральных государственных органов - 28 чел.)</t>
    </r>
  </si>
  <si>
    <r>
      <t>Создание школьного кафе в общеобразовательных организациях области</t>
    </r>
    <r>
      <rPr>
        <i/>
        <sz val="12"/>
        <color rgb="FF00B050"/>
        <rFont val="Times New Roman"/>
        <family val="1"/>
        <charset val="204"/>
      </rPr>
      <t xml:space="preserve"> (в 5 объектах общего образования проведен текущий ремонт обеденных залов, приобретено оборудование и мебель для обеденных залов) </t>
    </r>
  </si>
  <si>
    <r>
      <t>Реализация мероприятий в сфере коммунальной инфраструктуры и благоустройства территорий, одобренных Президиумом (штабом) Правительственной комиссии по региональному развитию в Российской Федерации)</t>
    </r>
    <r>
      <rPr>
        <i/>
        <sz val="12"/>
        <color rgb="FF00B050"/>
        <rFont val="Times New Roman"/>
        <family val="1"/>
        <charset val="204"/>
      </rPr>
      <t xml:space="preserve"> (лимиты предусмотрены на проектирование газовой котельной в 524 квартале г. Благовещенска)</t>
    </r>
  </si>
  <si>
    <r>
      <rPr>
        <sz val="12"/>
        <rFont val="Times New Roman"/>
        <family val="1"/>
        <charset val="204"/>
      </rPr>
      <t xml:space="preserve">Реализация мероприятий в сфере коммунальной инфраструктуры и благоустройства территорий, одобренных Президиумом (штабом) Правительственной комиссии по региональному развитию в Российской Федерации) </t>
    </r>
    <r>
      <rPr>
        <i/>
        <sz val="12"/>
        <color rgb="FF00B050"/>
        <rFont val="Times New Roman"/>
        <family val="1"/>
        <charset val="204"/>
      </rPr>
      <t>(лимиты предусмотрены на проектирование реконструкции городского парка и подлежат возврату, по причине передачи объекта в концессию)</t>
    </r>
  </si>
  <si>
    <r>
      <t>Создание модельных муниципальных библиотек</t>
    </r>
    <r>
      <rPr>
        <sz val="12"/>
        <color rgb="FF00B050"/>
        <rFont val="Times New Roman"/>
        <family val="1"/>
        <charset val="204"/>
      </rPr>
      <t xml:space="preserve"> </t>
    </r>
    <r>
      <rPr>
        <i/>
        <sz val="12"/>
        <color rgb="FF00B050"/>
        <rFont val="Times New Roman"/>
        <family val="1"/>
        <charset val="204"/>
      </rPr>
      <t>(переоснащена по модельному стандарту муниципальная библиотека "Дом Семьи" по ул. Пионерская, 157)</t>
    </r>
  </si>
  <si>
    <r>
      <t xml:space="preserve">Ежемесячное денежное вознаграждение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г.Байконура и федеральной территории "Сириус", муниципальных общеобразовательных организаций и профессиональных образовательных организаций </t>
    </r>
    <r>
      <rPr>
        <i/>
        <sz val="12"/>
        <color rgb="FF00B050"/>
        <rFont val="Times New Roman"/>
        <family val="1"/>
        <charset val="204"/>
      </rPr>
      <t>(численность советников директора в общеобразовательных организациях города - 21 человек)</t>
    </r>
  </si>
  <si>
    <r>
      <t xml:space="preserve">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t>
    </r>
    <r>
      <rPr>
        <i/>
        <sz val="12"/>
        <color rgb="FF00B050"/>
        <rFont val="Times New Roman"/>
        <family val="1"/>
        <charset val="204"/>
      </rPr>
      <t>(численность советников директора в общеобразовательных организациях города - 21 человек)</t>
    </r>
  </si>
  <si>
    <t xml:space="preserve">Ежемесячное денежное вознаграждение советникам директоров по воспитанию и взаимодействию с детскими общественными объединениями муниципальных общеобразовательных организаций (в части выплаты разницы в районных коэффициентах и финансового обеспечения затрат муниципального образования по организации осуществления государственного полномочия) </t>
  </si>
  <si>
    <r>
      <t>Финансовое обеспечение государственных полномочий Амурской области по организации бесплатного питания обучающихся в муниципальных образовательных организациях, расположенных на территории Амурской области (в части организации бесплатного питания детей военнослужащих и сотрудников некоторых федеральных государственных органов, обучающихся по программам основного общего и (или) среднего общего образования, принимающих участие в специальной военной операции)</t>
    </r>
    <r>
      <rPr>
        <i/>
        <sz val="12"/>
        <color rgb="FF00B050"/>
        <rFont val="Times New Roman"/>
        <family val="1"/>
        <charset val="204"/>
      </rPr>
      <t xml:space="preserve"> (обеспечено бесплатным питанием - 475 чел.)</t>
    </r>
  </si>
  <si>
    <r>
      <t xml:space="preserve">Государственная поддержка организаций, входящих в систему спортивной подготовки </t>
    </r>
    <r>
      <rPr>
        <i/>
        <sz val="12"/>
        <color rgb="FF00B050"/>
        <rFont val="Times New Roman"/>
        <family val="1"/>
        <charset val="204"/>
      </rPr>
      <t>(реализованы мероприятия по обеспечению условий для подготовки спортивного резерва в МАОУ ДО "Спортивная школа № 5")</t>
    </r>
  </si>
  <si>
    <r>
      <t xml:space="preserve">Организация и проведение мероприятий по благоустройству территорий общеобразовательных организаций </t>
    </r>
    <r>
      <rPr>
        <i/>
        <sz val="12"/>
        <color rgb="FF00B050"/>
        <rFont val="Times New Roman"/>
        <family val="1"/>
        <charset val="204"/>
      </rPr>
      <t>(осуществлено благоустройство территорий МАОУ "Лицей № 11")</t>
    </r>
  </si>
  <si>
    <r>
      <t xml:space="preserve">Благоустройство территорий дошкольных образовательных организаций </t>
    </r>
    <r>
      <rPr>
        <i/>
        <sz val="12"/>
        <color rgb="FF00B050"/>
        <rFont val="Times New Roman"/>
        <family val="1"/>
        <charset val="204"/>
      </rPr>
      <t>(приобретено, доставлено, смонтировано игровое оборудование в МАДОУ "Детский сад № 3",  МАДОУ "Детский сад № 28")</t>
    </r>
  </si>
  <si>
    <r>
      <t xml:space="preserve">Создание новых мест в общеобразовательных организациях в связи с ростом числа обучающихся, вызванным демографическим фактором </t>
    </r>
    <r>
      <rPr>
        <i/>
        <sz val="12"/>
        <color rgb="FF00B050"/>
        <rFont val="Times New Roman"/>
        <family val="1"/>
        <charset val="204"/>
      </rPr>
      <t>(в соответствии с заключенным концессионным соглашением «О создании и эксплуатации объекта образования «Общеобразовательная школа на 1 200 мест в Северном планировочном районе г. Благовещенск, Амурская область» ООО "ПИК Образовательные проекты - Благовещенск" перечислен капитальный грант за 2024 год)</t>
    </r>
  </si>
  <si>
    <r>
      <t xml:space="preserve">Финансовое обеспечение государственных полномочий по организации и осуществлению деятельности по опеке и попечительству в отношении несовершеннолетних лиц </t>
    </r>
    <r>
      <rPr>
        <i/>
        <sz val="12"/>
        <color rgb="FF00B050"/>
        <rFont val="Times New Roman"/>
        <family val="1"/>
        <charset val="204"/>
      </rPr>
      <t>(созданы необходимые условия для осуществления полномочий 15 специалистам)</t>
    </r>
  </si>
  <si>
    <r>
      <t xml:space="preserve">Финансовое обеспечение государственных полномочий Амурской области по назначению и выплате денежной выплаты при передаче ребенка на воспитание в семью </t>
    </r>
    <r>
      <rPr>
        <i/>
        <sz val="12"/>
        <color rgb="FF00B050"/>
        <rFont val="Times New Roman"/>
        <family val="1"/>
        <charset val="204"/>
      </rPr>
      <t>(число детей, обеспеченных единовременным пособием, переданных на воспитание в семьи, составило 65 чел.)</t>
    </r>
  </si>
  <si>
    <r>
      <t xml:space="preserve">Финансовое обеспечение государственных полномочий по выплатам лицам из числа детей-сирот и детей, оставшихся без попечения родителей, достигшим 18 лет, но продолжающим обучение в муниципальной общеобразовательной организации, до окончания обучения </t>
    </r>
    <r>
      <rPr>
        <i/>
        <sz val="12"/>
        <color rgb="FF00B050"/>
        <rFont val="Times New Roman"/>
        <family val="1"/>
        <charset val="204"/>
      </rPr>
      <t>(предоставлена дополнительная гарантия по социальной поддержке 5 детям-сиротам и детям, оставшимся без попечения родителей, достигшим 18 лет, но продолжающих обучение в образовательных организациях)</t>
    </r>
  </si>
  <si>
    <r>
      <t xml:space="preserve">Финансовое обеспечение государственных полномочий Амурской области по выплате денежных средств на содержание детей, находящихся в семьях опекунов (попечителей) и в приемных семьях, а также вознаграждения приемным родителям (родителю) </t>
    </r>
    <r>
      <rPr>
        <i/>
        <sz val="12"/>
        <color rgb="FF00B050"/>
        <rFont val="Times New Roman"/>
        <family val="1"/>
        <charset val="204"/>
      </rPr>
      <t>(количество опекаемых детей - 349 чел., количество приемных родителей, получающих вознаграждение - 75 чел.)</t>
    </r>
  </si>
  <si>
    <r>
      <t xml:space="preserve">Частичная оплата стоимости путевок для детей работающих граждан в организации отдыха и оздоровления детей в каникулярное время </t>
    </r>
    <r>
      <rPr>
        <i/>
        <sz val="12"/>
        <color rgb="FF00B050"/>
        <rFont val="Times New Roman"/>
        <family val="1"/>
        <charset val="204"/>
      </rPr>
      <t>(предоставлена частичная оплата стоимости путевок за 1 242 детей)</t>
    </r>
  </si>
  <si>
    <r>
      <t xml:space="preserve">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t>
    </r>
    <r>
      <rPr>
        <i/>
        <sz val="12"/>
        <color rgb="FF00B050"/>
        <rFont val="Times New Roman"/>
        <family val="1"/>
        <charset val="204"/>
      </rPr>
      <t>(предусмотрена реализация проекта: "Комплексное благоустройство сквера им. В.М.Приемыхова и улиц 50 лет Октября на участке от ул. Амурская до ул. Горького" со сроком выполнения работ - 15.12.2025)</t>
    </r>
  </si>
  <si>
    <r>
      <t xml:space="preserve">Финансовое обеспечение предоставления гражданам, стоящим на учете, мер социальной поддержки в виде единовременной денежной выплаты для улучшения жилищных условий, приобретения земельного участка для индивидуального жилищного строительства, для ведения садоводства </t>
    </r>
    <r>
      <rPr>
        <sz val="12"/>
        <color rgb="FF00B050"/>
        <rFont val="Times New Roman"/>
        <family val="1"/>
        <charset val="204"/>
      </rPr>
      <t>(выдано 37 сертификатов, из них 31 - ИЖС, 6 - сады)</t>
    </r>
  </si>
  <si>
    <r>
      <t>Направление (подпрограмма)</t>
    </r>
    <r>
      <rPr>
        <sz val="12"/>
        <rFont val="Times New Roman"/>
        <family val="1"/>
        <charset val="204"/>
      </rPr>
      <t xml:space="preserve"> "Обеспечение доступности коммунальных услуг, повышение качества и надежности жилищно-коммунального обслуживания населения"</t>
    </r>
    <r>
      <rPr>
        <b/>
        <u/>
        <sz val="12"/>
        <rFont val="Times New Roman"/>
        <family val="1"/>
        <charset val="204"/>
      </rPr>
      <t xml:space="preserve">
Проект АО</t>
    </r>
    <r>
      <rPr>
        <sz val="12"/>
        <rFont val="Times New Roman"/>
        <family val="1"/>
        <charset val="204"/>
      </rPr>
      <t xml:space="preserve"> "Обеспечение проведения мероприятий по благоустройству территорий муниципального образования Амурской области"</t>
    </r>
  </si>
  <si>
    <r>
      <rPr>
        <b/>
        <u/>
        <sz val="12"/>
        <color indexed="8"/>
        <rFont val="Times New Roman"/>
        <family val="1"/>
        <charset val="204"/>
      </rPr>
      <t>Направление (подпрограмма)</t>
    </r>
    <r>
      <rPr>
        <sz val="12"/>
        <color indexed="8"/>
        <rFont val="Times New Roman"/>
        <family val="1"/>
        <charset val="204"/>
      </rPr>
      <t xml:space="preserve"> "Развитие субъектов малого и среднего предпринимательства на территории Амурской области" </t>
    </r>
    <r>
      <rPr>
        <b/>
        <u/>
        <sz val="12"/>
        <color indexed="8"/>
        <rFont val="Times New Roman"/>
        <family val="1"/>
        <charset val="204"/>
      </rPr>
      <t>Проект АО</t>
    </r>
    <r>
      <rPr>
        <sz val="12"/>
        <color indexed="8"/>
        <rFont val="Times New Roman"/>
        <family val="1"/>
        <charset val="204"/>
      </rPr>
      <t xml:space="preserve"> "Поддержка субъектов малого и среднего предпринимательства, осуществляющих деятельность в сфере производства товаров"</t>
    </r>
  </si>
  <si>
    <r>
      <rPr>
        <b/>
        <u/>
        <sz val="12"/>
        <color indexed="8"/>
        <rFont val="Times New Roman"/>
        <family val="1"/>
        <charset val="204"/>
      </rPr>
      <t>Направление (подпрограмма)</t>
    </r>
    <r>
      <rPr>
        <sz val="12"/>
        <color indexed="8"/>
        <rFont val="Times New Roman"/>
        <family val="1"/>
        <charset val="204"/>
      </rPr>
      <t xml:space="preserve"> "Развитие экономического потенциала и формирование благоприятного инвестиционного климата на территории Амурской области"
</t>
    </r>
    <r>
      <rPr>
        <b/>
        <u/>
        <sz val="12"/>
        <color indexed="8"/>
        <rFont val="Times New Roman"/>
        <family val="1"/>
        <charset val="204"/>
      </rPr>
      <t>Проект АО</t>
    </r>
    <r>
      <rPr>
        <sz val="12"/>
        <color indexed="8"/>
        <rFont val="Times New Roman"/>
        <family val="1"/>
        <charset val="204"/>
      </rPr>
      <t xml:space="preserve"> "Развитие центров экономического роста"
</t>
    </r>
  </si>
  <si>
    <r>
      <rPr>
        <b/>
        <u/>
        <sz val="12"/>
        <color indexed="8"/>
        <rFont val="Times New Roman"/>
        <family val="1"/>
        <charset val="204"/>
      </rPr>
      <t xml:space="preserve">Направление (подпрограмма) </t>
    </r>
    <r>
      <rPr>
        <sz val="12"/>
        <color indexed="8"/>
        <rFont val="Times New Roman"/>
        <family val="1"/>
        <charset val="204"/>
      </rPr>
      <t>"Развитие дошкольного  и общего образования"</t>
    </r>
    <r>
      <rPr>
        <b/>
        <u/>
        <sz val="12"/>
        <color indexed="8"/>
        <rFont val="Times New Roman"/>
        <family val="1"/>
        <charset val="204"/>
      </rPr>
      <t xml:space="preserve">
КПМ</t>
    </r>
    <r>
      <rPr>
        <sz val="12"/>
        <color indexed="8"/>
        <rFont val="Times New Roman"/>
        <family val="1"/>
        <charset val="204"/>
      </rPr>
      <t xml:space="preserve"> "Обеспечение доступности качественного дошкольного и общего образования"
</t>
    </r>
  </si>
  <si>
    <r>
      <rPr>
        <b/>
        <u/>
        <sz val="12"/>
        <color indexed="8"/>
        <rFont val="Times New Roman"/>
        <family val="1"/>
        <charset val="204"/>
      </rPr>
      <t>КПМ</t>
    </r>
    <r>
      <rPr>
        <sz val="12"/>
        <color indexed="8"/>
        <rFont val="Times New Roman"/>
        <family val="1"/>
        <charset val="204"/>
      </rPr>
      <t xml:space="preserve"> "Социальное обеспечение отдельных категорий граждан в сфере образования" </t>
    </r>
    <r>
      <rPr>
        <i/>
        <sz val="12"/>
        <color indexed="8"/>
        <rFont val="Times New Roman"/>
        <family val="1"/>
        <charset val="204"/>
      </rPr>
      <t>(не входит в направления (подпрограммы))</t>
    </r>
    <r>
      <rPr>
        <sz val="12"/>
        <color indexed="8"/>
        <rFont val="Times New Roman"/>
        <family val="1"/>
        <charset val="204"/>
      </rPr>
      <t xml:space="preserve">
</t>
    </r>
  </si>
  <si>
    <r>
      <rPr>
        <b/>
        <u/>
        <sz val="12"/>
        <color indexed="8"/>
        <rFont val="Times New Roman"/>
        <family val="1"/>
        <charset val="204"/>
      </rPr>
      <t>Направление (подпрограмма)</t>
    </r>
    <r>
      <rPr>
        <sz val="12"/>
        <color indexed="8"/>
        <rFont val="Times New Roman"/>
        <family val="1"/>
        <charset val="204"/>
      </rPr>
      <t xml:space="preserve"> "Развитие дошкольного  и общего образования"</t>
    </r>
    <r>
      <rPr>
        <b/>
        <u/>
        <sz val="12"/>
        <color indexed="8"/>
        <rFont val="Times New Roman"/>
        <family val="1"/>
        <charset val="204"/>
      </rPr>
      <t xml:space="preserve">
КПМ</t>
    </r>
    <r>
      <rPr>
        <sz val="12"/>
        <color indexed="8"/>
        <rFont val="Times New Roman"/>
        <family val="1"/>
        <charset val="204"/>
      </rPr>
      <t xml:space="preserve"> "Обеспечение доступности качественного дошкольного и общего образования"</t>
    </r>
  </si>
  <si>
    <r>
      <rPr>
        <b/>
        <u/>
        <sz val="12"/>
        <color indexed="8"/>
        <rFont val="Times New Roman"/>
        <family val="1"/>
        <charset val="204"/>
      </rPr>
      <t xml:space="preserve">Направление (подпрограмма) </t>
    </r>
    <r>
      <rPr>
        <sz val="12"/>
        <color indexed="8"/>
        <rFont val="Times New Roman"/>
        <family val="1"/>
        <charset val="204"/>
      </rPr>
      <t>"Реализация основных направлений деятельности в сфере социальной защиты и социального обслуживания населения Амурской области"</t>
    </r>
    <r>
      <rPr>
        <b/>
        <u/>
        <sz val="12"/>
        <color indexed="8"/>
        <rFont val="Times New Roman"/>
        <family val="1"/>
        <charset val="204"/>
      </rPr>
      <t xml:space="preserve">
КПМ</t>
    </r>
    <r>
      <rPr>
        <sz val="12"/>
        <color indexed="8"/>
        <rFont val="Times New Roman"/>
        <family val="1"/>
        <charset val="204"/>
      </rPr>
      <t xml:space="preserve"> "Социальная поддержка отдельных категорий граждан"
</t>
    </r>
  </si>
  <si>
    <r>
      <rPr>
        <b/>
        <u/>
        <sz val="12"/>
        <rFont val="Times New Roman"/>
        <family val="1"/>
        <charset val="204"/>
      </rPr>
      <t>Направление (подпрограмма)</t>
    </r>
    <r>
      <rPr>
        <u/>
        <sz val="12"/>
        <rFont val="Times New Roman"/>
        <family val="1"/>
        <charset val="204"/>
      </rPr>
      <t xml:space="preserve"> </t>
    </r>
    <r>
      <rPr>
        <sz val="12"/>
        <rFont val="Times New Roman"/>
        <family val="1"/>
        <charset val="204"/>
      </rPr>
      <t xml:space="preserve">"Повышение эффективности управления в сфере юстиции Амурской области" </t>
    </r>
    <r>
      <rPr>
        <b/>
        <u/>
        <sz val="12"/>
        <rFont val="Times New Roman"/>
        <family val="1"/>
        <charset val="204"/>
      </rPr>
      <t>КПМ</t>
    </r>
    <r>
      <rPr>
        <sz val="12"/>
        <rFont val="Times New Roman"/>
        <family val="1"/>
        <charset val="204"/>
      </rPr>
      <t xml:space="preserve"> "Обеспечение деятельности в сфере юстиции"</t>
    </r>
  </si>
  <si>
    <r>
      <rPr>
        <b/>
        <u/>
        <sz val="12"/>
        <color indexed="8"/>
        <rFont val="Times New Roman"/>
        <family val="1"/>
        <charset val="204"/>
      </rPr>
      <t>Региональный проект</t>
    </r>
    <r>
      <rPr>
        <sz val="12"/>
        <color indexed="8"/>
        <rFont val="Times New Roman"/>
        <family val="1"/>
        <charset val="204"/>
      </rPr>
      <t xml:space="preserve"> </t>
    </r>
    <r>
      <rPr>
        <b/>
        <u/>
        <sz val="12"/>
        <color indexed="8"/>
        <rFont val="Times New Roman"/>
        <family val="1"/>
        <charset val="204"/>
      </rPr>
      <t>Амурской области</t>
    </r>
    <r>
      <rPr>
        <sz val="12"/>
        <color indexed="8"/>
        <rFont val="Times New Roman"/>
        <family val="1"/>
        <charset val="204"/>
      </rPr>
      <t xml:space="preserve"> "Чистая вода"</t>
    </r>
  </si>
  <si>
    <r>
      <rPr>
        <b/>
        <u/>
        <sz val="12"/>
        <color indexed="8"/>
        <rFont val="Times New Roman"/>
        <family val="1"/>
        <charset val="204"/>
      </rPr>
      <t>Региональный проект Амурской области</t>
    </r>
    <r>
      <rPr>
        <b/>
        <sz val="12"/>
        <color indexed="8"/>
        <rFont val="Times New Roman"/>
        <family val="1"/>
        <charset val="204"/>
      </rPr>
      <t xml:space="preserve"> </t>
    </r>
    <r>
      <rPr>
        <sz val="12"/>
        <color indexed="8"/>
        <rFont val="Times New Roman"/>
        <family val="1"/>
        <charset val="204"/>
      </rPr>
      <t>"Культурная среда"</t>
    </r>
  </si>
  <si>
    <r>
      <rPr>
        <b/>
        <u/>
        <sz val="12"/>
        <color indexed="8"/>
        <rFont val="Times New Roman"/>
        <family val="1"/>
        <charset val="204"/>
      </rPr>
      <t>Региональный проект Амурской области</t>
    </r>
    <r>
      <rPr>
        <sz val="12"/>
        <color indexed="8"/>
        <rFont val="Times New Roman"/>
        <family val="1"/>
        <charset val="204"/>
      </rPr>
      <t xml:space="preserve"> "Спорт - норма жизни"</t>
    </r>
  </si>
  <si>
    <r>
      <rPr>
        <b/>
        <u/>
        <sz val="12"/>
        <color indexed="8"/>
        <rFont val="Times New Roman"/>
        <family val="1"/>
        <charset val="204"/>
      </rPr>
      <t xml:space="preserve">Региональный проект Амурской области </t>
    </r>
    <r>
      <rPr>
        <sz val="12"/>
        <color indexed="8"/>
        <rFont val="Times New Roman"/>
        <family val="1"/>
        <charset val="204"/>
      </rPr>
      <t>"Современная школа"</t>
    </r>
  </si>
  <si>
    <r>
      <rPr>
        <b/>
        <u/>
        <sz val="12"/>
        <color indexed="8"/>
        <rFont val="Times New Roman"/>
        <family val="1"/>
        <charset val="204"/>
      </rPr>
      <t xml:space="preserve">Региональный проект Амурской области </t>
    </r>
    <r>
      <rPr>
        <sz val="12"/>
        <color indexed="8"/>
        <rFont val="Times New Roman"/>
        <family val="1"/>
        <charset val="204"/>
      </rPr>
      <t xml:space="preserve">  "Региональная и местная дорожная сеть" (краткое наименование: "Дорожная сеть")</t>
    </r>
  </si>
  <si>
    <r>
      <rPr>
        <b/>
        <u/>
        <sz val="12"/>
        <rFont val="Times New Roman"/>
        <family val="1"/>
        <charset val="204"/>
      </rPr>
      <t>Региональный проект</t>
    </r>
    <r>
      <rPr>
        <sz val="12"/>
        <rFont val="Times New Roman"/>
        <family val="1"/>
        <charset val="204"/>
      </rPr>
      <t xml:space="preserve"> </t>
    </r>
    <r>
      <rPr>
        <b/>
        <u/>
        <sz val="12"/>
        <rFont val="Times New Roman"/>
        <family val="1"/>
        <charset val="204"/>
      </rPr>
      <t xml:space="preserve">Амурской области </t>
    </r>
    <r>
      <rPr>
        <sz val="12"/>
        <rFont val="Times New Roman"/>
        <family val="1"/>
        <charset val="204"/>
      </rPr>
      <t>"Формирование комфортной городской среды"</t>
    </r>
  </si>
  <si>
    <r>
      <rPr>
        <b/>
        <u/>
        <sz val="12"/>
        <color indexed="8"/>
        <rFont val="Times New Roman"/>
        <family val="1"/>
        <charset val="204"/>
      </rPr>
      <t>Региональный проект Амурской области</t>
    </r>
    <r>
      <rPr>
        <sz val="12"/>
        <color indexed="8"/>
        <rFont val="Times New Roman"/>
        <family val="1"/>
        <charset val="204"/>
      </rPr>
      <t xml:space="preserve"> "Формирование комфортной городской среды"</t>
    </r>
  </si>
  <si>
    <r>
      <t xml:space="preserve">Реализация программ формирования современной городской среды </t>
    </r>
    <r>
      <rPr>
        <i/>
        <sz val="12"/>
        <color rgb="FF00B050"/>
        <rFont val="Times New Roman"/>
        <family val="1"/>
        <charset val="204"/>
      </rPr>
      <t>(благоустроены 10 дворовых и 1 общественная территория "Сквер в районе ул. Калинина 88 (ул. Калинина - ул. Ломоносова)")</t>
    </r>
  </si>
  <si>
    <r>
      <t xml:space="preserve">Реализация мероприятий планов социального развития центров экономического роста субъектов Российской Федерации, входящих в состав Дальневосточного округа (в части благоустройства дальневосточных дворов) </t>
    </r>
    <r>
      <rPr>
        <i/>
        <sz val="12"/>
        <color rgb="FF00B050"/>
        <rFont val="Times New Roman"/>
        <family val="1"/>
        <charset val="204"/>
      </rPr>
      <t>(благоустроены 4 дворовых территории)</t>
    </r>
  </si>
  <si>
    <r>
      <t>Капитальные вложения в объекты муниципальной собственности (Большой городской центр "Трибуна Холл" г. Благовещенск, Амурская область)</t>
    </r>
    <r>
      <rPr>
        <i/>
        <sz val="12"/>
        <color indexed="8"/>
        <rFont val="Times New Roman"/>
        <family val="1"/>
        <charset val="204"/>
      </rPr>
      <t xml:space="preserve"> </t>
    </r>
    <r>
      <rPr>
        <i/>
        <sz val="12"/>
        <color rgb="FF00B050"/>
        <rFont val="Times New Roman"/>
        <family val="1"/>
        <charset val="204"/>
      </rPr>
      <t>(техническая готовность объекта составила 94,8%)</t>
    </r>
  </si>
  <si>
    <r>
      <t xml:space="preserve">Реализация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 (за исключением направлений расходов R5052–R5058) - </t>
    </r>
    <r>
      <rPr>
        <i/>
        <sz val="12"/>
        <color rgb="FF7030A0"/>
        <rFont val="Times New Roman"/>
        <family val="1"/>
        <charset val="204"/>
      </rPr>
      <t xml:space="preserve">завершение строительства объекта «Большой городской центр «Трибуна Холл»» </t>
    </r>
    <r>
      <rPr>
        <i/>
        <sz val="12"/>
        <color rgb="FF00B050"/>
        <rFont val="Times New Roman"/>
        <family val="1"/>
        <charset val="204"/>
      </rPr>
      <t>(техническая готовность объекта составила 100%)</t>
    </r>
  </si>
  <si>
    <r>
      <t xml:space="preserve">Обеспечение мероприятий по переселению граждан из аварийного жилищного фонда </t>
    </r>
    <r>
      <rPr>
        <i/>
        <sz val="12"/>
        <color rgb="FF00B050"/>
        <rFont val="Times New Roman"/>
        <family val="1"/>
        <charset val="204"/>
      </rPr>
      <t>(количество граждан, переселенного из аварийного жилищного фонда составило 21 чел. Площадь расселенных аварийных домов составила 278,03 кв.м)</t>
    </r>
  </si>
  <si>
    <r>
      <t xml:space="preserve">Реализация мероприятий по обеспечению жильём молодых семей </t>
    </r>
    <r>
      <rPr>
        <i/>
        <sz val="12"/>
        <color rgb="FF00B050"/>
        <rFont val="Times New Roman"/>
        <family val="1"/>
        <charset val="204"/>
      </rPr>
      <t xml:space="preserve">(выдано свидетельство 1 молодой семье, общее количество граждан, входящих в состав семьи - 4 чел.) </t>
    </r>
  </si>
  <si>
    <r>
      <t xml:space="preserve">Финансовое обеспечение государственных полномочий Амурской области по постановке на учет и учету граждан, имеющих право на получение жилищных субсидий (единовременных социальных выплат) на приобретение или строительство жилых помещений в соответствии с Федеральным законом от 25.10.2002 № 125-ФЗ "О жилищных субсидиях гражданам, выезжающим из районов Крайнего Севера и приравненных к ним местностей" </t>
    </r>
    <r>
      <rPr>
        <i/>
        <sz val="12"/>
        <color rgb="FF00B050"/>
        <rFont val="Times New Roman"/>
        <family val="1"/>
        <charset val="204"/>
      </rPr>
      <t>(расходы по содержанию работника МКУ "БГАЖЦ")</t>
    </r>
  </si>
  <si>
    <r>
      <t xml:space="preserve">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t>
    </r>
    <r>
      <rPr>
        <i/>
        <sz val="12"/>
        <color rgb="FF00B050"/>
        <rFont val="Times New Roman"/>
        <family val="1"/>
        <charset val="204"/>
      </rPr>
      <t>(предоставлены жилые помещения 10 детям-сиротам и детям, оставшимся без попечения родителей, лицам из их числа по договорам найма специализированных жилых помещений)</t>
    </r>
  </si>
  <si>
    <r>
      <t xml:space="preserve">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(в части расходов на организацию осуществления полномочий) </t>
    </r>
    <r>
      <rPr>
        <i/>
        <sz val="12"/>
        <color rgb="FF00B050"/>
        <rFont val="Times New Roman"/>
        <family val="1"/>
        <charset val="204"/>
      </rPr>
      <t>(осуществлены расходы на организацию государственных полномочий - приобретены канцелярские товары для МКУ "БГАЖЦ")</t>
    </r>
  </si>
  <si>
    <r>
      <t xml:space="preserve">капитальные вложения </t>
    </r>
    <r>
      <rPr>
        <i/>
        <sz val="12"/>
        <color rgb="FF00B050"/>
        <rFont val="Times New Roman"/>
        <family val="1"/>
        <charset val="204"/>
      </rPr>
      <t>(выполнены работы по строительству объекта "Автомобильная дорога по ул.Конная от ул.Пушкина до ул.Набережная, г.Благовещенск, Амурская область" - 0,333 км; выполнены ПИР по объектам: «Реконструкция автомобильной дороги по ул. Лазо от ул. Горького до ул. Северная г. Благовещенск, Амурская область» и «Реконструкция автомобильной дороги по ул. Северная от ул. Лазо до ул. Театральная г. Благовещенск, Амурская область»)</t>
    </r>
  </si>
  <si>
    <r>
      <t xml:space="preserve">Оказание поддержки бюджетам муниципальных образований, связанной с организацией транспортного обслуживания населения </t>
    </r>
    <r>
      <rPr>
        <i/>
        <sz val="12"/>
        <color rgb="FF00B050"/>
        <rFont val="Times New Roman"/>
        <family val="1"/>
        <charset val="204"/>
      </rPr>
      <t>(выплата лизинговых платежей за приобретенные в 2022 году 9 автобусов)</t>
    </r>
  </si>
  <si>
    <r>
      <t>Расходы на обустройство остановок для школьных маршрутов, а также освещение улично-дорожной сети населенных пунктов Амурской области</t>
    </r>
    <r>
      <rPr>
        <sz val="12"/>
        <color rgb="FF00B050"/>
        <rFont val="Times New Roman"/>
        <family val="1"/>
        <charset val="204"/>
      </rPr>
      <t xml:space="preserve"> </t>
    </r>
    <r>
      <rPr>
        <i/>
        <sz val="12"/>
        <color rgb="FF00B050"/>
        <rFont val="Times New Roman"/>
        <family val="1"/>
        <charset val="204"/>
      </rPr>
      <t>(обустроены 3 остановки)</t>
    </r>
  </si>
  <si>
    <r>
      <rPr>
        <sz val="12"/>
        <rFont val="Times New Roman"/>
        <family val="1"/>
        <charset val="204"/>
      </rPr>
      <t xml:space="preserve">Реализация инфраструктурных проектов, источником финансового обеспечения которых являются бюджетные кредиты </t>
    </r>
    <r>
      <rPr>
        <i/>
        <sz val="12"/>
        <color rgb="FF008E40"/>
        <rFont val="Times New Roman"/>
        <family val="1"/>
        <charset val="204"/>
      </rPr>
      <t>(приобретено 12  автобусов в лизинг за счет бюджетного кредита)</t>
    </r>
  </si>
  <si>
    <r>
      <t>капитальные вложения</t>
    </r>
    <r>
      <rPr>
        <sz val="12"/>
        <color indexed="8"/>
        <rFont val="Times New Roman"/>
        <family val="1"/>
        <charset val="204"/>
      </rPr>
      <t xml:space="preserve"> </t>
    </r>
    <r>
      <rPr>
        <i/>
        <sz val="12"/>
        <color rgb="FF00B050"/>
        <rFont val="Times New Roman"/>
        <family val="1"/>
        <charset val="204"/>
      </rPr>
      <t>(произведена замена котлов и котельно-вспомогательного оборудования на мун.котельной ДОС расположенной в пос.Моховая падь, выполнена реконструкция 0,998 км сетей водоснабжения, 0,68 км сетей водоотведения; 0,71 км сетей теплоснабжения; 1,2 км сетей электроснабжения; подготовлена проектная документация по объекту "Реконструкция тепловых сетей в 800 квартале г.Благовещенск, Амурская область" и осуществлено строительство тепловой сети - 0,292 км)</t>
    </r>
  </si>
  <si>
    <r>
      <t xml:space="preserve">Финансовое обеспечение государственных полномочий Амурской области по организации мероприятий при осуществлении деятельности по обращению с животными без владельцев </t>
    </r>
    <r>
      <rPr>
        <i/>
        <sz val="12"/>
        <color rgb="FF00B050"/>
        <rFont val="Times New Roman"/>
        <family val="1"/>
        <charset val="204"/>
      </rPr>
      <t>(отловлено для дальнейшего чипирования, прививания и стерилизации - 864 животных)</t>
    </r>
  </si>
  <si>
    <r>
      <rPr>
        <b/>
        <u/>
        <sz val="12"/>
        <rFont val="Times New Roman"/>
        <family val="1"/>
        <charset val="204"/>
      </rPr>
      <t xml:space="preserve">Государственная программа Российской Федерации </t>
    </r>
    <r>
      <rPr>
        <sz val="12"/>
        <rFont val="Times New Roman"/>
        <family val="1"/>
        <charset val="204"/>
      </rPr>
      <t xml:space="preserve">"Национальная система пространственных данных" </t>
    </r>
    <r>
      <rPr>
        <b/>
        <sz val="12"/>
        <rFont val="Times New Roman"/>
        <family val="1"/>
        <charset val="204"/>
      </rPr>
      <t xml:space="preserve">
</t>
    </r>
  </si>
  <si>
    <r>
      <rPr>
        <b/>
        <u/>
        <sz val="12"/>
        <rFont val="Times New Roman"/>
        <family val="1"/>
        <charset val="204"/>
      </rPr>
      <t xml:space="preserve">Направления (подпрограмма) </t>
    </r>
    <r>
      <rPr>
        <sz val="12"/>
        <rFont val="Times New Roman"/>
        <family val="1"/>
        <charset val="204"/>
      </rPr>
      <t xml:space="preserve">"Капитализация территории страны" </t>
    </r>
  </si>
  <si>
    <r>
      <rPr>
        <b/>
        <u/>
        <sz val="12"/>
        <color indexed="8"/>
        <rFont val="Times New Roman"/>
        <family val="1"/>
        <charset val="204"/>
      </rPr>
      <t xml:space="preserve">Федеральный проект </t>
    </r>
    <r>
      <rPr>
        <sz val="12"/>
        <color indexed="8"/>
        <rFont val="Times New Roman"/>
        <family val="1"/>
        <charset val="204"/>
      </rPr>
      <t xml:space="preserve">"Национальная система пространственных данных"
</t>
    </r>
  </si>
  <si>
    <r>
      <rPr>
        <b/>
        <u/>
        <sz val="12"/>
        <color indexed="8"/>
        <rFont val="Times New Roman"/>
        <family val="1"/>
        <charset val="204"/>
      </rPr>
      <t xml:space="preserve">Федеральный проект </t>
    </r>
    <r>
      <rPr>
        <sz val="12"/>
        <color indexed="8"/>
        <rFont val="Times New Roman"/>
        <family val="1"/>
        <charset val="204"/>
      </rPr>
      <t>"Патриотическое воспитание граждан Российской Федерации"</t>
    </r>
  </si>
  <si>
    <r>
      <rPr>
        <b/>
        <u/>
        <sz val="12"/>
        <rFont val="Times New Roman"/>
        <family val="1"/>
        <charset val="204"/>
      </rPr>
      <t xml:space="preserve">Региональный проект Амурской области </t>
    </r>
    <r>
      <rPr>
        <sz val="12"/>
        <color indexed="8"/>
        <rFont val="Times New Roman"/>
        <family val="1"/>
        <charset val="204"/>
      </rPr>
      <t>"Патриотическое воспитание граждан Российской Федерации"</t>
    </r>
  </si>
  <si>
    <r>
      <t xml:space="preserve">Оказание региональной поддержки малого и среднего предпринимательства, включая крестьянские (фермерские) хозяйства (в части предоставления субсидии местным бюджетам на поддержку и развитие субъектов малого и среднего предпринимательства, включая крестьянские (фермерские) хозяйства) </t>
    </r>
    <r>
      <rPr>
        <i/>
        <sz val="12"/>
        <color rgb="FF00B050"/>
        <rFont val="Times New Roman"/>
        <family val="1"/>
        <charset val="204"/>
      </rPr>
      <t>(оказана поддержка 9 субъектам МСП)</t>
    </r>
  </si>
  <si>
    <r>
      <t>Финансовое обеспечение государственных полномочий по проведению текущего или капитального ремонта жилых помещений, расположенных на территории области и принадлежащих на праве собственности детям-сиротам и детям, оставшимся без попечения родителей, лицам из их числа</t>
    </r>
    <r>
      <rPr>
        <sz val="12"/>
        <color rgb="FF00B050"/>
        <rFont val="Times New Roman"/>
        <family val="1"/>
        <charset val="204"/>
      </rPr>
      <t xml:space="preserve"> </t>
    </r>
    <r>
      <rPr>
        <i/>
        <sz val="12"/>
        <color rgb="FF00B050"/>
        <rFont val="Times New Roman"/>
        <family val="1"/>
        <charset val="204"/>
      </rPr>
      <t>(отремонтированы 4 жилых помещений)</t>
    </r>
  </si>
  <si>
    <r>
      <t>прочие расходы</t>
    </r>
    <r>
      <rPr>
        <sz val="12"/>
        <color rgb="FF159B1B"/>
        <rFont val="Times New Roman"/>
        <family val="1"/>
        <charset val="204"/>
      </rPr>
      <t xml:space="preserve"> </t>
    </r>
    <r>
      <rPr>
        <i/>
        <sz val="12"/>
        <color rgb="FF159B1B"/>
        <rFont val="Times New Roman"/>
        <family val="1"/>
        <charset val="204"/>
      </rPr>
      <t>(приведено 0,91 км автодорог к нормативным требованиям; отремонтировано 0,633 км тротуаров; установлено 8 остановочных павильонов; модернизировано 4 светофорных объектов; обустроено 2 пешеходных перехода; обслужено 1 комплекс фотовидеофиксации)</t>
    </r>
  </si>
  <si>
    <r>
      <t xml:space="preserve">Реализация мероприятий в транспортной сфере, одобренных Президиумом (штабом) Правительственной комиссии по региональному развитию в Российской Федерации"  </t>
    </r>
    <r>
      <rPr>
        <i/>
        <sz val="12"/>
        <color rgb="FF008E40"/>
        <rFont val="Times New Roman"/>
        <family val="1"/>
        <charset val="204"/>
      </rPr>
      <t>(осуществлена  реконструкция автомобильной дороги по ул. Горького от ул. Первомайская до ул. Лазо г. Благовещенск, протяженностью 0,521 км)</t>
    </r>
  </si>
  <si>
    <r>
      <t xml:space="preserve">Осуществление дорожной деятельности в рамках реализации национального проекта "Безопасные и качественные автомобильные дороги" </t>
    </r>
    <r>
      <rPr>
        <i/>
        <sz val="12"/>
        <color rgb="FF00B050"/>
        <rFont val="Times New Roman"/>
        <family val="1"/>
        <charset val="204"/>
      </rPr>
      <t>(приведены к нормативным требованиям посредством проведения ремонта автомобильные дороги общей протяженностью - 3,4 км, нарастающим итогом с 2019 года протяженностью - 44,1 км)</t>
    </r>
  </si>
  <si>
    <r>
      <t xml:space="preserve">прочие расходы </t>
    </r>
    <r>
      <rPr>
        <sz val="12"/>
        <color rgb="FF00B050"/>
        <rFont val="Times New Roman"/>
        <family val="1"/>
        <charset val="204"/>
      </rPr>
      <t>(</t>
    </r>
    <r>
      <rPr>
        <i/>
        <sz val="12"/>
        <color rgb="FF00B050"/>
        <rFont val="Times New Roman"/>
        <family val="1"/>
        <charset val="204"/>
      </rPr>
      <t>отремонтированы сети теплоснабжения - 0,24 км, водоотведения - 0,17 км, осуществлен ремонт 2 котлов на котельной)</t>
    </r>
  </si>
  <si>
    <r>
      <t>Информация об участии города Благовещенска в государственных программах Российской Федерации и Амурской области за</t>
    </r>
    <r>
      <rPr>
        <b/>
        <sz val="24"/>
        <rFont val="Times New Roman"/>
        <family val="1"/>
        <charset val="204"/>
      </rPr>
      <t xml:space="preserve"> 2024 год</t>
    </r>
  </si>
  <si>
    <r>
      <t>Финансовое обеспечение государственных полномочий по выплате компенсации затрат родителей (законных представителей) детей - инвалидов на организацию обучения по основным общеобразовательным программам на дому</t>
    </r>
    <r>
      <rPr>
        <sz val="12"/>
        <color rgb="FF159B1B"/>
        <rFont val="Times New Roman"/>
        <family val="1"/>
        <charset val="204"/>
      </rPr>
      <t xml:space="preserve"> </t>
    </r>
    <r>
      <rPr>
        <i/>
        <sz val="12"/>
        <color rgb="FF159B1B"/>
        <rFont val="Times New Roman"/>
        <family val="1"/>
        <charset val="204"/>
      </rPr>
      <t>(заявлений не поступало)</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</si>
</sst>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_ ;\-#,##0.0\ "/>
    <numFmt numFmtId="165" formatCode="0.0"/>
  </numFmts>
  <fonts count="61" x14ac:knownFonts="1">
    <font>
      <sz val="11"/>
      <color theme="1"/>
      <name val="Calibri"/>
      <family val="2"/>
      <charset val="204"/>
      <scheme val="minor"/>
    </font>
    <font>
      <b/>
      <sz val="12"/>
      <color indexed="8"/>
      <name val="Times New Roman"/>
      <family val="1"/>
      <charset val="204"/>
    </font>
    <font>
      <sz val="12"/>
      <color indexed="8"/>
      <name val="Times New Roman"/>
      <family val="1"/>
      <charset val="204"/>
    </font>
    <font>
      <sz val="12"/>
      <color indexed="8"/>
      <name val="Times New Roman"/>
      <family val="1"/>
      <charset val="204"/>
    </font>
    <font>
      <sz val="12"/>
      <name val="Times New Roman"/>
      <family val="1"/>
      <charset val="204"/>
    </font>
    <font>
      <i/>
      <sz val="12"/>
      <color indexed="8"/>
      <name val="Times New Roman"/>
      <family val="1"/>
      <charset val="204"/>
    </font>
    <font>
      <sz val="12"/>
      <color indexed="10"/>
      <name val="Times New Roman"/>
      <family val="1"/>
      <charset val="204"/>
    </font>
    <font>
      <sz val="12"/>
      <color indexed="36"/>
      <name val="Times New Roman"/>
      <family val="1"/>
      <charset val="204"/>
    </font>
    <font>
      <sz val="12"/>
      <color indexed="30"/>
      <name val="Times New Roman"/>
      <family val="1"/>
      <charset val="204"/>
    </font>
    <font>
      <b/>
      <u/>
      <sz val="12"/>
      <color indexed="8"/>
      <name val="Times New Roman"/>
      <family val="1"/>
      <charset val="204"/>
    </font>
    <font>
      <b/>
      <u/>
      <sz val="12"/>
      <name val="Times New Roman"/>
      <family val="1"/>
      <charset val="204"/>
    </font>
    <font>
      <b/>
      <sz val="12"/>
      <color indexed="9"/>
      <name val="Times New Roman"/>
      <family val="1"/>
      <charset val="204"/>
    </font>
    <font>
      <b/>
      <i/>
      <sz val="12"/>
      <color indexed="8"/>
      <name val="Times New Roman"/>
      <family val="1"/>
      <charset val="204"/>
    </font>
    <font>
      <sz val="12"/>
      <color indexed="17"/>
      <name val="Times New Roman"/>
      <family val="1"/>
      <charset val="204"/>
    </font>
    <font>
      <b/>
      <sz val="12"/>
      <color indexed="10"/>
      <name val="Times New Roman"/>
      <family val="1"/>
      <charset val="204"/>
    </font>
    <font>
      <sz val="12"/>
      <color indexed="9"/>
      <name val="Times New Roman"/>
      <family val="1"/>
      <charset val="204"/>
    </font>
    <font>
      <b/>
      <sz val="12"/>
      <name val="Times New Roman"/>
      <family val="1"/>
      <charset val="204"/>
    </font>
    <font>
      <sz val="12"/>
      <color indexed="8"/>
      <name val="Calibri"/>
      <family val="2"/>
      <charset val="204"/>
    </font>
    <font>
      <b/>
      <sz val="12"/>
      <color indexed="40"/>
      <name val="Times New Roman"/>
      <family val="1"/>
      <charset val="204"/>
    </font>
    <font>
      <sz val="12"/>
      <color indexed="40"/>
      <name val="Times New Roman"/>
      <family val="1"/>
      <charset val="204"/>
    </font>
    <font>
      <b/>
      <u/>
      <sz val="12"/>
      <color indexed="17"/>
      <name val="Times New Roman"/>
      <family val="1"/>
      <charset val="204"/>
    </font>
    <font>
      <u/>
      <sz val="12"/>
      <color indexed="17"/>
      <name val="Times New Roman"/>
      <family val="1"/>
      <charset val="204"/>
    </font>
    <font>
      <b/>
      <sz val="12"/>
      <color indexed="17"/>
      <name val="Times New Roman"/>
      <family val="1"/>
      <charset val="204"/>
    </font>
    <font>
      <sz val="12"/>
      <color indexed="51"/>
      <name val="Times New Roman"/>
      <family val="1"/>
      <charset val="204"/>
    </font>
    <font>
      <sz val="11"/>
      <color indexed="51"/>
      <name val="Calibri"/>
      <family val="2"/>
      <charset val="204"/>
    </font>
    <font>
      <b/>
      <u/>
      <sz val="12"/>
      <color indexed="40"/>
      <name val="Times New Roman"/>
      <family val="1"/>
      <charset val="204"/>
    </font>
    <font>
      <b/>
      <sz val="14"/>
      <color indexed="10"/>
      <name val="Times New Roman"/>
      <family val="1"/>
      <charset val="204"/>
    </font>
    <font>
      <u/>
      <sz val="12"/>
      <name val="Times New Roman"/>
      <family val="1"/>
      <charset val="204"/>
    </font>
    <font>
      <u/>
      <sz val="12"/>
      <color indexed="8"/>
      <name val="Times New Roman"/>
      <family val="1"/>
      <charset val="204"/>
    </font>
    <font>
      <b/>
      <sz val="9"/>
      <color indexed="81"/>
      <name val="Tahoma"/>
      <family val="2"/>
      <charset val="204"/>
    </font>
    <font>
      <b/>
      <i/>
      <u/>
      <sz val="12"/>
      <name val="Times New Roman"/>
      <family val="1"/>
      <charset val="204"/>
    </font>
    <font>
      <i/>
      <sz val="12"/>
      <color indexed="62"/>
      <name val="Times New Roman"/>
      <family val="1"/>
      <charset val="204"/>
    </font>
    <font>
      <sz val="8"/>
      <name val="Calibri"/>
      <family val="2"/>
      <charset val="204"/>
    </font>
    <font>
      <b/>
      <u/>
      <sz val="12"/>
      <color indexed="57"/>
      <name val="Times New Roman"/>
      <family val="1"/>
      <charset val="204"/>
    </font>
    <font>
      <sz val="11"/>
      <color theme="1"/>
      <name val="Calibri"/>
      <family val="2"/>
      <charset val="204"/>
      <scheme val="minor"/>
    </font>
    <font>
      <sz val="12"/>
      <color rgb="FFFF0000"/>
      <name val="Times New Roman"/>
      <family val="1"/>
      <charset val="204"/>
    </font>
    <font>
      <b/>
      <u/>
      <sz val="12"/>
      <color rgb="FF159B1B"/>
      <name val="Times New Roman"/>
      <family val="1"/>
      <charset val="204"/>
    </font>
    <font>
      <b/>
      <sz val="12"/>
      <color rgb="FF159B1B"/>
      <name val="Times New Roman"/>
      <family val="1"/>
      <charset val="204"/>
    </font>
    <font>
      <sz val="12"/>
      <color theme="1"/>
      <name val="Times New Roman"/>
      <family val="1"/>
      <charset val="204"/>
    </font>
    <font>
      <b/>
      <u/>
      <sz val="12"/>
      <color theme="1"/>
      <name val="Times New Roman"/>
      <family val="1"/>
      <charset val="204"/>
    </font>
    <font>
      <b/>
      <sz val="12"/>
      <color indexed="57"/>
      <name val="Times New Roman"/>
      <family val="1"/>
      <charset val="204"/>
    </font>
    <font>
      <b/>
      <i/>
      <sz val="12"/>
      <name val="Times New Roman"/>
      <family val="1"/>
      <charset val="204"/>
    </font>
    <font>
      <sz val="12"/>
      <color rgb="FF023D9C"/>
      <name val="Times New Roman"/>
      <family val="1"/>
      <charset val="204"/>
    </font>
    <font>
      <b/>
      <u/>
      <sz val="12"/>
      <color rgb="FF117522"/>
      <name val="Times New Roman"/>
      <family val="1"/>
      <charset val="204"/>
    </font>
    <font>
      <b/>
      <sz val="12"/>
      <color rgb="FF117522"/>
      <name val="Times New Roman"/>
      <family val="1"/>
      <charset val="204"/>
    </font>
    <font>
      <sz val="12"/>
      <color rgb="FF00B050"/>
      <name val="Times New Roman"/>
      <family val="1"/>
      <charset val="204"/>
    </font>
    <font>
      <sz val="12"/>
      <color rgb="FF159B1B"/>
      <name val="Times New Roman"/>
      <family val="1"/>
      <charset val="204"/>
    </font>
    <font>
      <b/>
      <sz val="24"/>
      <name val="Times New Roman"/>
      <family val="1"/>
      <charset val="204"/>
    </font>
    <font>
      <sz val="12"/>
      <color rgb="FF008E40"/>
      <name val="Times New Roman"/>
      <family val="1"/>
      <charset val="204"/>
    </font>
    <font>
      <sz val="11"/>
      <color rgb="FFFF0000"/>
      <name val="Calibri"/>
      <family val="2"/>
      <charset val="204"/>
      <scheme val="minor"/>
    </font>
    <font>
      <sz val="12"/>
      <color rgb="FFC00000"/>
      <name val="Times New Roman"/>
      <family val="1"/>
      <charset val="204"/>
    </font>
    <font>
      <i/>
      <sz val="12"/>
      <color rgb="FF159B1B"/>
      <name val="Times New Roman"/>
      <family val="1"/>
      <charset val="204"/>
    </font>
    <font>
      <b/>
      <sz val="12"/>
      <color rgb="FFFF0000"/>
      <name val="Times New Roman"/>
      <family val="1"/>
      <charset val="204"/>
    </font>
    <font>
      <i/>
      <sz val="12"/>
      <color rgb="FF008E40"/>
      <name val="Times New Roman"/>
      <family val="1"/>
      <charset val="204"/>
    </font>
    <font>
      <i/>
      <sz val="12"/>
      <name val="Times New Roman"/>
      <family val="1"/>
      <charset val="204"/>
    </font>
    <font>
      <i/>
      <sz val="12"/>
      <color rgb="FFFF0000"/>
      <name val="Times New Roman"/>
      <family val="1"/>
      <charset val="204"/>
    </font>
    <font>
      <b/>
      <i/>
      <sz val="12"/>
      <color rgb="FFFF0000"/>
      <name val="Times New Roman"/>
      <family val="1"/>
      <charset val="204"/>
    </font>
    <font>
      <i/>
      <sz val="12"/>
      <color rgb="FF7030A0"/>
      <name val="Times New Roman"/>
      <family val="1"/>
      <charset val="204"/>
    </font>
    <font>
      <i/>
      <sz val="12"/>
      <color rgb="FF00B050"/>
      <name val="Times New Roman"/>
      <family val="1"/>
      <charset val="204"/>
    </font>
    <font>
      <b/>
      <i/>
      <sz val="12"/>
      <color rgb="FF7030A0"/>
      <name val="Times New Roman"/>
      <family val="1"/>
      <charset val="204"/>
    </font>
    <font>
      <sz val="11"/>
      <color theme="1"/>
      <name val="Calibri"/>
      <family val="2"/>
      <scheme val="minor"/>
    </font>
  </fonts>
  <fills count="13">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0"/>
        <bgColor indexed="64"/>
      </patternFill>
    </fill>
    <fill>
      <patternFill patternType="solid">
        <fgColor indexed="17"/>
        <bgColor indexed="64"/>
      </patternFill>
    </fill>
    <fill>
      <patternFill patternType="solid">
        <fgColor indexed="50"/>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rgb="FFFFC000"/>
        <bgColor indexed="64"/>
      </patternFill>
    </fill>
    <fill>
      <patternFill patternType="solid">
        <fgColor rgb="FF92D050"/>
        <bgColor indexed="64"/>
      </patternFill>
    </fill>
    <fill>
      <patternFill patternType="solid">
        <fgColor theme="0" tint="-0.14999847407452621"/>
        <bgColor indexed="64"/>
      </patternFill>
    </fill>
    <fill>
      <patternFill patternType="solid">
        <fgColor rgb="FFFF00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34" fillId="0" borderId="0"/>
    <xf numFmtId="0" fontId="60" fillId="0" borderId="0"/>
    <xf numFmtId="0" fontId="60" fillId="0" borderId="0"/>
  </cellStyleXfs>
  <cellXfs count="464">
    <xf numFmtId="0" fontId="0" fillId="0" borderId="0" xfId="0"/>
    <xf numFmtId="0" fontId="3" fillId="0" borderId="1" xfId="0" applyFont="1" applyFill="1" applyBorder="1" applyAlignment="1">
      <alignment horizontal="left" vertical="top" wrapText="1"/>
    </xf>
    <xf numFmtId="0" fontId="3" fillId="0" borderId="1" xfId="0" applyFont="1" applyFill="1" applyBorder="1" applyAlignment="1">
      <alignment horizontal="center" vertical="center" wrapText="1"/>
    </xf>
    <xf numFmtId="0" fontId="6" fillId="0" borderId="1" xfId="0" applyFont="1" applyFill="1" applyBorder="1" applyAlignment="1">
      <alignment horizontal="left" vertical="top" wrapText="1"/>
    </xf>
    <xf numFmtId="0" fontId="6" fillId="2" borderId="1" xfId="0" applyFont="1" applyFill="1" applyBorder="1" applyAlignment="1">
      <alignment horizontal="left" vertical="top" wrapText="1"/>
    </xf>
    <xf numFmtId="0" fontId="7" fillId="0" borderId="1" xfId="0" applyFont="1" applyFill="1" applyBorder="1" applyAlignment="1">
      <alignment horizontal="left" vertical="top" wrapText="1"/>
    </xf>
    <xf numFmtId="0" fontId="1" fillId="0" borderId="1" xfId="0" applyFont="1" applyBorder="1" applyAlignment="1">
      <alignment horizontal="right" vertical="center" wrapText="1"/>
    </xf>
    <xf numFmtId="0" fontId="1" fillId="0" borderId="0" xfId="0" applyFont="1" applyBorder="1" applyAlignment="1">
      <alignment horizontal="right" vertical="center" wrapText="1"/>
    </xf>
    <xf numFmtId="0" fontId="1" fillId="2" borderId="0" xfId="0" applyFont="1" applyFill="1" applyBorder="1" applyAlignment="1">
      <alignment horizontal="right" vertical="center" wrapText="1"/>
    </xf>
    <xf numFmtId="0" fontId="1" fillId="2" borderId="0" xfId="0" applyFont="1" applyFill="1" applyBorder="1" applyAlignment="1">
      <alignment horizontal="left" vertical="center" wrapText="1"/>
    </xf>
    <xf numFmtId="164" fontId="1" fillId="0" borderId="0" xfId="0" applyNumberFormat="1" applyFont="1" applyFill="1" applyBorder="1" applyAlignment="1">
      <alignment horizontal="center" vertical="center" wrapText="1"/>
    </xf>
    <xf numFmtId="0" fontId="1" fillId="0" borderId="0" xfId="0" applyFont="1" applyFill="1" applyBorder="1" applyAlignment="1">
      <alignment horizontal="right"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3" fillId="2" borderId="2" xfId="0" applyFont="1" applyFill="1" applyBorder="1" applyAlignment="1">
      <alignment horizontal="left" vertical="top" wrapText="1"/>
    </xf>
    <xf numFmtId="0" fontId="1" fillId="2" borderId="0" xfId="0" applyFont="1" applyFill="1" applyBorder="1" applyAlignment="1">
      <alignment horizontal="center" vertical="center" wrapText="1"/>
    </xf>
    <xf numFmtId="0" fontId="3" fillId="2" borderId="0" xfId="0" applyFont="1" applyFill="1" applyBorder="1" applyAlignment="1">
      <alignment horizontal="left" vertical="top" wrapText="1"/>
    </xf>
    <xf numFmtId="0" fontId="1" fillId="0" borderId="0" xfId="0" applyFont="1" applyFill="1" applyBorder="1" applyAlignment="1">
      <alignment horizontal="center" vertical="center" wrapText="1"/>
    </xf>
    <xf numFmtId="0" fontId="3" fillId="2" borderId="0" xfId="0" applyFont="1" applyFill="1"/>
    <xf numFmtId="0" fontId="3" fillId="0" borderId="0" xfId="0" applyFont="1"/>
    <xf numFmtId="0" fontId="1" fillId="0" borderId="0" xfId="0" applyFont="1" applyFill="1"/>
    <xf numFmtId="0" fontId="3" fillId="0" borderId="0" xfId="0" applyFont="1" applyFill="1"/>
    <xf numFmtId="0" fontId="12" fillId="0" borderId="1" xfId="0" applyFont="1" applyFill="1" applyBorder="1" applyAlignment="1">
      <alignment horizontal="left" vertical="center" wrapText="1"/>
    </xf>
    <xf numFmtId="164" fontId="1" fillId="0" borderId="1" xfId="0" applyNumberFormat="1" applyFont="1" applyFill="1" applyBorder="1" applyAlignment="1">
      <alignment horizontal="center" vertical="center" wrapText="1"/>
    </xf>
    <xf numFmtId="164" fontId="1" fillId="3" borderId="1" xfId="0" applyNumberFormat="1" applyFont="1" applyFill="1" applyBorder="1" applyAlignment="1">
      <alignment horizontal="center" vertical="center" wrapText="1"/>
    </xf>
    <xf numFmtId="0" fontId="3" fillId="3" borderId="0" xfId="0" applyFont="1" applyFill="1"/>
    <xf numFmtId="0" fontId="1" fillId="0" borderId="1" xfId="0" applyFont="1" applyFill="1" applyBorder="1" applyAlignment="1">
      <alignment horizontal="left" vertical="center" wrapText="1"/>
    </xf>
    <xf numFmtId="164" fontId="3"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1" fillId="3" borderId="0" xfId="0" applyFont="1" applyFill="1" applyBorder="1" applyAlignment="1">
      <alignment horizontal="right" vertical="center" wrapText="1"/>
    </xf>
    <xf numFmtId="0" fontId="1" fillId="0" borderId="1" xfId="0" applyFont="1" applyFill="1" applyBorder="1" applyAlignment="1">
      <alignment horizontal="right" vertical="center" wrapText="1"/>
    </xf>
    <xf numFmtId="0" fontId="3" fillId="4" borderId="1" xfId="0" applyFont="1" applyFill="1" applyBorder="1" applyAlignment="1">
      <alignment horizontal="center"/>
    </xf>
    <xf numFmtId="0" fontId="3" fillId="0" borderId="1" xfId="0" applyFont="1" applyFill="1" applyBorder="1"/>
    <xf numFmtId="0" fontId="3" fillId="0" borderId="1" xfId="0" applyFont="1" applyBorder="1" applyAlignment="1">
      <alignment horizontal="center"/>
    </xf>
    <xf numFmtId="0" fontId="3" fillId="0" borderId="1" xfId="0" applyFont="1" applyFill="1" applyBorder="1" applyAlignment="1">
      <alignment vertical="center"/>
    </xf>
    <xf numFmtId="0" fontId="3" fillId="0" borderId="1" xfId="0" applyFont="1" applyBorder="1"/>
    <xf numFmtId="0" fontId="3" fillId="0" borderId="1" xfId="0" applyFont="1" applyFill="1" applyBorder="1" applyAlignment="1">
      <alignment horizontal="center" vertical="center"/>
    </xf>
    <xf numFmtId="0" fontId="3" fillId="0" borderId="1" xfId="0" applyFont="1" applyFill="1" applyBorder="1" applyAlignment="1">
      <alignment horizontal="center"/>
    </xf>
    <xf numFmtId="0" fontId="3" fillId="0" borderId="0" xfId="0" applyFont="1" applyFill="1" applyAlignment="1">
      <alignment horizontal="center"/>
    </xf>
    <xf numFmtId="0" fontId="3" fillId="0" borderId="0" xfId="0" applyFont="1" applyFill="1" applyBorder="1" applyAlignment="1">
      <alignment horizontal="left" vertical="center" wrapText="1"/>
    </xf>
    <xf numFmtId="0" fontId="3" fillId="0" borderId="0" xfId="0" applyFont="1" applyFill="1" applyBorder="1" applyAlignment="1">
      <alignment horizontal="left" vertical="top" wrapText="1"/>
    </xf>
    <xf numFmtId="0" fontId="3" fillId="5" borderId="1" xfId="0" applyFont="1" applyFill="1" applyBorder="1" applyAlignment="1">
      <alignment horizontal="left" vertical="top" wrapText="1"/>
    </xf>
    <xf numFmtId="0" fontId="3" fillId="6" borderId="1" xfId="0" applyFont="1" applyFill="1" applyBorder="1" applyAlignment="1">
      <alignment horizontal="left" vertical="top" wrapText="1"/>
    </xf>
    <xf numFmtId="0" fontId="3" fillId="6" borderId="1" xfId="0" applyFont="1" applyFill="1" applyBorder="1" applyAlignment="1">
      <alignment vertical="top" wrapText="1"/>
    </xf>
    <xf numFmtId="0" fontId="4" fillId="6" borderId="1" xfId="0" applyFont="1" applyFill="1" applyBorder="1" applyAlignment="1">
      <alignment horizontal="left" vertical="top" wrapText="1"/>
    </xf>
    <xf numFmtId="0" fontId="6" fillId="2" borderId="2" xfId="0" applyFont="1" applyFill="1" applyBorder="1" applyAlignment="1">
      <alignment horizontal="left" vertical="top" wrapText="1"/>
    </xf>
    <xf numFmtId="0" fontId="3" fillId="6" borderId="1" xfId="0" applyFont="1" applyFill="1" applyBorder="1" applyAlignment="1">
      <alignment wrapText="1"/>
    </xf>
    <xf numFmtId="0" fontId="1" fillId="5" borderId="2" xfId="0" applyFont="1" applyFill="1" applyBorder="1" applyAlignment="1">
      <alignment horizontal="center" vertical="center" wrapText="1"/>
    </xf>
    <xf numFmtId="0" fontId="3" fillId="5" borderId="2" xfId="0" applyFont="1" applyFill="1" applyBorder="1" applyAlignment="1">
      <alignment horizontal="left" vertical="top" wrapText="1"/>
    </xf>
    <xf numFmtId="0" fontId="3" fillId="2" borderId="2" xfId="0" applyFont="1" applyFill="1" applyBorder="1" applyAlignment="1">
      <alignment horizontal="center" vertical="top" wrapText="1"/>
    </xf>
    <xf numFmtId="0" fontId="3" fillId="0" borderId="4" xfId="0" applyFont="1" applyFill="1" applyBorder="1" applyAlignment="1">
      <alignment horizontal="left" vertical="center" wrapText="1"/>
    </xf>
    <xf numFmtId="0" fontId="0" fillId="0" borderId="2" xfId="0" applyBorder="1" applyAlignment="1">
      <alignment vertical="top" wrapText="1"/>
    </xf>
    <xf numFmtId="2" fontId="4" fillId="0" borderId="3" xfId="0" applyNumberFormat="1" applyFont="1" applyFill="1" applyBorder="1" applyAlignment="1">
      <alignment horizontal="left" vertical="center" wrapText="1"/>
    </xf>
    <xf numFmtId="164" fontId="4" fillId="0" borderId="1" xfId="0" applyNumberFormat="1" applyFont="1" applyFill="1" applyBorder="1" applyAlignment="1">
      <alignment horizontal="center" vertical="center" wrapText="1"/>
    </xf>
    <xf numFmtId="164" fontId="16" fillId="0" borderId="1" xfId="0" applyNumberFormat="1" applyFont="1" applyFill="1" applyBorder="1" applyAlignment="1">
      <alignment horizontal="center" vertical="center" wrapText="1"/>
    </xf>
    <xf numFmtId="0" fontId="11" fillId="0" borderId="0" xfId="0" applyFont="1" applyFill="1" applyBorder="1" applyAlignment="1">
      <alignment horizontal="right" vertical="center" wrapText="1"/>
    </xf>
    <xf numFmtId="0" fontId="11" fillId="0" borderId="0" xfId="0" applyFont="1" applyFill="1" applyBorder="1" applyAlignment="1">
      <alignment horizontal="center" vertical="center" wrapText="1"/>
    </xf>
    <xf numFmtId="0" fontId="15" fillId="0" borderId="0" xfId="0" applyFont="1"/>
    <xf numFmtId="0" fontId="15" fillId="0" borderId="0" xfId="0" applyFont="1" applyFill="1"/>
    <xf numFmtId="0" fontId="15" fillId="0" borderId="0" xfId="0" applyFont="1" applyFill="1" applyBorder="1" applyAlignment="1">
      <alignment horizontal="left" vertical="top" wrapText="1"/>
    </xf>
    <xf numFmtId="0" fontId="15" fillId="0" borderId="0" xfId="0" applyFont="1" applyFill="1" applyBorder="1"/>
    <xf numFmtId="0" fontId="3" fillId="0" borderId="0" xfId="0" applyFont="1" applyFill="1" applyBorder="1"/>
    <xf numFmtId="0" fontId="3" fillId="2" borderId="0" xfId="0" applyFont="1" applyFill="1" applyBorder="1"/>
    <xf numFmtId="0" fontId="1" fillId="0" borderId="0" xfId="0" applyFont="1" applyFill="1" applyBorder="1"/>
    <xf numFmtId="0" fontId="3" fillId="0" borderId="0" xfId="0" applyFont="1" applyBorder="1"/>
    <xf numFmtId="164" fontId="3" fillId="0" borderId="0" xfId="0" applyNumberFormat="1" applyFont="1" applyFill="1"/>
    <xf numFmtId="0" fontId="3" fillId="0" borderId="0" xfId="0" applyFont="1" applyFill="1" applyAlignment="1">
      <alignment horizontal="left"/>
    </xf>
    <xf numFmtId="0" fontId="1" fillId="0" borderId="0" xfId="0" applyFont="1" applyFill="1" applyBorder="1" applyAlignment="1">
      <alignment horizontal="left" vertical="center" wrapText="1"/>
    </xf>
    <xf numFmtId="0" fontId="3" fillId="0" borderId="0" xfId="0" applyFont="1" applyFill="1" applyBorder="1" applyAlignment="1">
      <alignment horizontal="left"/>
    </xf>
    <xf numFmtId="0" fontId="21" fillId="0" borderId="1" xfId="0" applyFont="1" applyFill="1" applyBorder="1" applyAlignment="1">
      <alignment horizontal="left" vertical="top" wrapText="1"/>
    </xf>
    <xf numFmtId="0" fontId="1" fillId="0" borderId="0" xfId="0" applyFont="1" applyFill="1" applyAlignment="1">
      <alignment horizontal="center" vertical="top" wrapText="1"/>
    </xf>
    <xf numFmtId="0" fontId="20" fillId="0" borderId="1" xfId="0" applyFont="1" applyFill="1" applyBorder="1" applyAlignment="1">
      <alignment horizontal="left" vertical="top" wrapText="1"/>
    </xf>
    <xf numFmtId="0" fontId="4" fillId="0" borderId="1" xfId="0" applyFont="1" applyFill="1" applyBorder="1" applyAlignment="1">
      <alignment horizontal="left" vertical="top" wrapText="1"/>
    </xf>
    <xf numFmtId="0" fontId="10" fillId="0" borderId="1" xfId="0" applyFont="1" applyFill="1" applyBorder="1" applyAlignment="1">
      <alignment horizontal="left" vertical="top" wrapText="1"/>
    </xf>
    <xf numFmtId="0" fontId="15" fillId="3" borderId="0" xfId="0" applyFont="1" applyFill="1"/>
    <xf numFmtId="164" fontId="4" fillId="0" borderId="1" xfId="0" applyNumberFormat="1" applyFont="1" applyFill="1" applyBorder="1" applyAlignment="1">
      <alignment horizontal="left" vertical="top" wrapText="1"/>
    </xf>
    <xf numFmtId="0" fontId="16" fillId="0" borderId="1" xfId="0" applyFont="1" applyFill="1" applyBorder="1" applyAlignment="1">
      <alignment horizontal="left" vertical="top" wrapText="1"/>
    </xf>
    <xf numFmtId="0" fontId="5" fillId="0" borderId="1" xfId="0" applyFont="1" applyFill="1" applyBorder="1" applyAlignment="1">
      <alignment horizontal="left" vertical="center" wrapText="1"/>
    </xf>
    <xf numFmtId="0" fontId="3" fillId="0" borderId="1" xfId="0" applyFont="1" applyFill="1" applyBorder="1" applyAlignment="1">
      <alignment vertical="top" wrapText="1"/>
    </xf>
    <xf numFmtId="0" fontId="3" fillId="0" borderId="1" xfId="0" applyFont="1" applyFill="1" applyBorder="1" applyAlignment="1">
      <alignment horizontal="center" vertical="top" wrapText="1"/>
    </xf>
    <xf numFmtId="0" fontId="16" fillId="0" borderId="0" xfId="0" applyFont="1" applyFill="1"/>
    <xf numFmtId="164" fontId="16" fillId="3" borderId="1" xfId="0" applyNumberFormat="1" applyFont="1" applyFill="1" applyBorder="1" applyAlignment="1">
      <alignment horizontal="center" vertical="center" wrapText="1"/>
    </xf>
    <xf numFmtId="164" fontId="16" fillId="0" borderId="0" xfId="0" applyNumberFormat="1"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0" xfId="0" applyFont="1" applyFill="1" applyBorder="1" applyAlignment="1">
      <alignment horizontal="right" vertical="center" wrapText="1"/>
    </xf>
    <xf numFmtId="0" fontId="16" fillId="0" borderId="0" xfId="0" applyFont="1" applyFill="1" applyBorder="1"/>
    <xf numFmtId="0" fontId="4" fillId="0" borderId="0" xfId="0" applyFont="1" applyFill="1" applyBorder="1"/>
    <xf numFmtId="0" fontId="4" fillId="0" borderId="0" xfId="0" applyFont="1" applyFill="1"/>
    <xf numFmtId="164" fontId="3" fillId="3" borderId="1" xfId="0" applyNumberFormat="1" applyFont="1" applyFill="1" applyBorder="1" applyAlignment="1">
      <alignment horizontal="center" vertical="center" wrapText="1"/>
    </xf>
    <xf numFmtId="0" fontId="11" fillId="3" borderId="0" xfId="0" applyFont="1" applyFill="1" applyBorder="1" applyAlignment="1">
      <alignment horizontal="right" vertical="center" wrapText="1"/>
    </xf>
    <xf numFmtId="0" fontId="3" fillId="3" borderId="2" xfId="0" applyFont="1" applyFill="1" applyBorder="1" applyAlignment="1">
      <alignment horizontal="left" vertical="center" wrapText="1"/>
    </xf>
    <xf numFmtId="0" fontId="4" fillId="0" borderId="1" xfId="0" applyFont="1" applyFill="1" applyBorder="1" applyAlignment="1">
      <alignment horizontal="left" vertical="center" wrapText="1"/>
    </xf>
    <xf numFmtId="0" fontId="2" fillId="0" borderId="1" xfId="0" applyFont="1" applyFill="1" applyBorder="1" applyAlignment="1">
      <alignment horizontal="left" vertical="top" wrapText="1"/>
    </xf>
    <xf numFmtId="164" fontId="2" fillId="0" borderId="1" xfId="0" applyNumberFormat="1" applyFont="1" applyFill="1" applyBorder="1" applyAlignment="1">
      <alignment horizontal="left" vertical="center" wrapText="1"/>
    </xf>
    <xf numFmtId="164" fontId="3" fillId="0" borderId="1" xfId="0" applyNumberFormat="1" applyFont="1" applyFill="1" applyBorder="1" applyAlignment="1">
      <alignment horizontal="left" vertical="center" wrapText="1"/>
    </xf>
    <xf numFmtId="0" fontId="4" fillId="0" borderId="1" xfId="0" applyFont="1" applyFill="1" applyBorder="1" applyAlignment="1">
      <alignment horizontal="center" vertical="center" wrapText="1"/>
    </xf>
    <xf numFmtId="2" fontId="3" fillId="0" borderId="2" xfId="0" applyNumberFormat="1" applyFont="1" applyFill="1" applyBorder="1" applyAlignment="1">
      <alignment horizontal="left" vertical="top" wrapText="1"/>
    </xf>
    <xf numFmtId="0" fontId="1" fillId="0" borderId="0" xfId="0" applyFont="1" applyFill="1" applyBorder="1" applyAlignment="1">
      <alignment horizontal="center" vertical="top" wrapText="1"/>
    </xf>
    <xf numFmtId="0" fontId="2" fillId="0" borderId="1" xfId="0" applyFont="1" applyFill="1" applyBorder="1" applyAlignment="1">
      <alignment horizontal="left" vertical="center" wrapText="1"/>
    </xf>
    <xf numFmtId="0" fontId="16" fillId="0" borderId="10" xfId="0" applyFont="1" applyFill="1" applyBorder="1" applyAlignment="1">
      <alignment vertical="top" wrapText="1"/>
    </xf>
    <xf numFmtId="0" fontId="16" fillId="0" borderId="0" xfId="0" applyFont="1" applyFill="1" applyBorder="1" applyAlignment="1">
      <alignment vertical="top" wrapText="1"/>
    </xf>
    <xf numFmtId="0" fontId="9" fillId="0" borderId="1" xfId="0" applyFont="1" applyFill="1" applyBorder="1" applyAlignment="1">
      <alignment horizontal="left" vertical="top" wrapText="1"/>
    </xf>
    <xf numFmtId="164" fontId="1" fillId="7" borderId="1" xfId="0" applyNumberFormat="1" applyFont="1" applyFill="1" applyBorder="1" applyAlignment="1">
      <alignment horizontal="center" vertical="center" wrapText="1"/>
    </xf>
    <xf numFmtId="164" fontId="3" fillId="7" borderId="1" xfId="0" applyNumberFormat="1"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7" borderId="1" xfId="0" applyFont="1" applyFill="1" applyBorder="1" applyAlignment="1">
      <alignment horizontal="left" vertical="top" wrapText="1"/>
    </xf>
    <xf numFmtId="0" fontId="2" fillId="7" borderId="1" xfId="0" applyFont="1" applyFill="1" applyBorder="1" applyAlignment="1">
      <alignment horizontal="left" vertical="top" wrapText="1"/>
    </xf>
    <xf numFmtId="0" fontId="2" fillId="7" borderId="1" xfId="0" applyFont="1" applyFill="1" applyBorder="1" applyAlignment="1">
      <alignment horizontal="left" vertical="center" wrapText="1"/>
    </xf>
    <xf numFmtId="0" fontId="11" fillId="7" borderId="0" xfId="0" applyFont="1" applyFill="1" applyBorder="1" applyAlignment="1">
      <alignment horizontal="right" vertical="center" wrapText="1"/>
    </xf>
    <xf numFmtId="0" fontId="1" fillId="7" borderId="0" xfId="0" applyFont="1" applyFill="1" applyBorder="1" applyAlignment="1">
      <alignment horizontal="right" vertical="center" wrapText="1"/>
    </xf>
    <xf numFmtId="0" fontId="12" fillId="7" borderId="1" xfId="0" applyFont="1" applyFill="1" applyBorder="1" applyAlignment="1">
      <alignment horizontal="left" vertical="center" wrapText="1"/>
    </xf>
    <xf numFmtId="0" fontId="21" fillId="8" borderId="1" xfId="0" applyFont="1" applyFill="1" applyBorder="1" applyAlignment="1">
      <alignment horizontal="left" vertical="top" wrapText="1"/>
    </xf>
    <xf numFmtId="0" fontId="3" fillId="0" borderId="2" xfId="0" applyFont="1" applyFill="1" applyBorder="1" applyAlignment="1">
      <alignment horizontal="left" vertical="top" wrapText="1"/>
    </xf>
    <xf numFmtId="0" fontId="2" fillId="0" borderId="2" xfId="0" applyFont="1" applyFill="1" applyBorder="1" applyAlignment="1">
      <alignment horizontal="center" vertical="top" wrapText="1"/>
    </xf>
    <xf numFmtId="164" fontId="16" fillId="8" borderId="0" xfId="0" applyNumberFormat="1" applyFont="1" applyFill="1" applyBorder="1" applyAlignment="1">
      <alignment horizontal="center" vertical="center" wrapText="1"/>
    </xf>
    <xf numFmtId="0" fontId="2" fillId="0" borderId="2" xfId="0" applyFont="1" applyFill="1" applyBorder="1" applyAlignment="1">
      <alignment horizontal="left" vertical="top" wrapText="1"/>
    </xf>
    <xf numFmtId="164" fontId="3" fillId="7" borderId="1" xfId="0" applyNumberFormat="1" applyFont="1" applyFill="1" applyBorder="1" applyAlignment="1">
      <alignment horizontal="left" vertical="center" wrapText="1"/>
    </xf>
    <xf numFmtId="0" fontId="3" fillId="7" borderId="2" xfId="0" applyFont="1" applyFill="1" applyBorder="1" applyAlignment="1">
      <alignment horizontal="left" vertical="top" wrapText="1"/>
    </xf>
    <xf numFmtId="164" fontId="16" fillId="7" borderId="1" xfId="0" applyNumberFormat="1" applyFont="1" applyFill="1" applyBorder="1" applyAlignment="1">
      <alignment horizontal="center" vertical="center" wrapText="1"/>
    </xf>
    <xf numFmtId="0" fontId="3" fillId="7" borderId="1" xfId="0" applyFont="1" applyFill="1" applyBorder="1" applyAlignment="1">
      <alignment horizontal="left" vertical="center" wrapText="1"/>
    </xf>
    <xf numFmtId="164" fontId="4" fillId="7" borderId="1" xfId="0" applyNumberFormat="1" applyFont="1" applyFill="1" applyBorder="1" applyAlignment="1">
      <alignment horizontal="left" vertical="top" wrapText="1"/>
    </xf>
    <xf numFmtId="0" fontId="15" fillId="7" borderId="0" xfId="0" applyFont="1" applyFill="1"/>
    <xf numFmtId="0" fontId="3" fillId="7" borderId="0" xfId="0" applyFont="1" applyFill="1"/>
    <xf numFmtId="164" fontId="9" fillId="7" borderId="1" xfId="0" applyNumberFormat="1" applyFont="1" applyFill="1" applyBorder="1" applyAlignment="1">
      <alignment horizontal="left" vertical="top" wrapText="1"/>
    </xf>
    <xf numFmtId="164" fontId="10" fillId="0" borderId="1" xfId="0" applyNumberFormat="1" applyFont="1" applyFill="1" applyBorder="1" applyAlignment="1">
      <alignment horizontal="left" vertical="top" wrapText="1"/>
    </xf>
    <xf numFmtId="2" fontId="2" fillId="0" borderId="2" xfId="0" applyNumberFormat="1" applyFont="1" applyFill="1" applyBorder="1" applyAlignment="1">
      <alignment horizontal="left" vertical="top" wrapText="1"/>
    </xf>
    <xf numFmtId="164" fontId="13" fillId="0" borderId="1" xfId="0" applyNumberFormat="1" applyFont="1" applyFill="1" applyBorder="1" applyAlignment="1">
      <alignment horizontal="left" vertical="top" wrapText="1"/>
    </xf>
    <xf numFmtId="2" fontId="2" fillId="0" borderId="1" xfId="0" applyNumberFormat="1" applyFont="1" applyFill="1" applyBorder="1" applyAlignment="1">
      <alignment horizontal="left" vertical="top" wrapText="1"/>
    </xf>
    <xf numFmtId="2" fontId="3" fillId="7" borderId="4" xfId="0" applyNumberFormat="1" applyFont="1" applyFill="1" applyBorder="1" applyAlignment="1">
      <alignment horizontal="left" vertical="center" wrapText="1"/>
    </xf>
    <xf numFmtId="2" fontId="2" fillId="7" borderId="1" xfId="0" applyNumberFormat="1" applyFont="1" applyFill="1" applyBorder="1" applyAlignment="1">
      <alignment horizontal="left" vertical="top" wrapText="1"/>
    </xf>
    <xf numFmtId="0" fontId="3" fillId="7" borderId="3" xfId="0" applyFont="1" applyFill="1" applyBorder="1" applyAlignment="1">
      <alignment horizontal="center" vertical="center"/>
    </xf>
    <xf numFmtId="2" fontId="35" fillId="7" borderId="3" xfId="0" applyNumberFormat="1" applyFont="1" applyFill="1" applyBorder="1" applyAlignment="1">
      <alignment horizontal="left" vertical="top" wrapText="1"/>
    </xf>
    <xf numFmtId="2" fontId="3" fillId="7" borderId="3" xfId="0" applyNumberFormat="1" applyFont="1" applyFill="1" applyBorder="1" applyAlignment="1">
      <alignment horizontal="left" vertical="top" wrapText="1"/>
    </xf>
    <xf numFmtId="2" fontId="3" fillId="7" borderId="0" xfId="0" applyNumberFormat="1" applyFont="1" applyFill="1" applyBorder="1" applyAlignment="1">
      <alignment horizontal="left" vertical="top" wrapText="1"/>
    </xf>
    <xf numFmtId="2" fontId="2" fillId="7" borderId="3" xfId="0" applyNumberFormat="1" applyFont="1" applyFill="1" applyBorder="1" applyAlignment="1">
      <alignment horizontal="left" vertical="top" wrapText="1"/>
    </xf>
    <xf numFmtId="0" fontId="2" fillId="0" borderId="1" xfId="0" applyFont="1" applyFill="1" applyBorder="1"/>
    <xf numFmtId="0" fontId="3" fillId="7" borderId="3" xfId="0" applyFont="1" applyFill="1" applyBorder="1" applyAlignment="1">
      <alignment horizontal="center" vertical="top" wrapText="1"/>
    </xf>
    <xf numFmtId="0" fontId="3" fillId="7" borderId="3" xfId="0" applyFont="1" applyFill="1" applyBorder="1" applyAlignment="1">
      <alignment horizontal="left" vertical="center" wrapText="1"/>
    </xf>
    <xf numFmtId="0" fontId="5" fillId="7" borderId="1" xfId="0" applyFont="1" applyFill="1" applyBorder="1" applyAlignment="1">
      <alignment vertical="center" wrapText="1"/>
    </xf>
    <xf numFmtId="0" fontId="6" fillId="7" borderId="1" xfId="0" applyFont="1" applyFill="1" applyBorder="1" applyAlignment="1">
      <alignment horizontal="left" vertical="top" wrapText="1"/>
    </xf>
    <xf numFmtId="0" fontId="4" fillId="7" borderId="1" xfId="0" applyFont="1" applyFill="1" applyBorder="1" applyAlignment="1">
      <alignment horizontal="left" vertical="top" wrapText="1"/>
    </xf>
    <xf numFmtId="0" fontId="22" fillId="7" borderId="1" xfId="0" applyFont="1" applyFill="1" applyBorder="1" applyAlignment="1">
      <alignment horizontal="left" vertical="top" wrapText="1"/>
    </xf>
    <xf numFmtId="0" fontId="0" fillId="0" borderId="1" xfId="0" applyFill="1" applyBorder="1" applyAlignment="1">
      <alignment vertical="top" wrapText="1"/>
    </xf>
    <xf numFmtId="0" fontId="22" fillId="0" borderId="1" xfId="0" applyFont="1" applyFill="1" applyBorder="1" applyAlignment="1">
      <alignment horizontal="left" vertical="top" wrapText="1"/>
    </xf>
    <xf numFmtId="0" fontId="0" fillId="0" borderId="4" xfId="0" applyFill="1" applyBorder="1" applyAlignment="1">
      <alignment vertical="top" wrapText="1"/>
    </xf>
    <xf numFmtId="0" fontId="0" fillId="0" borderId="4" xfId="0" applyFill="1" applyBorder="1" applyAlignment="1">
      <alignment horizontal="left" wrapText="1"/>
    </xf>
    <xf numFmtId="0" fontId="23" fillId="7" borderId="3" xfId="0" applyFont="1" applyFill="1" applyBorder="1" applyAlignment="1">
      <alignment horizontal="center" vertical="top" wrapText="1"/>
    </xf>
    <xf numFmtId="0" fontId="24" fillId="7" borderId="3" xfId="0" applyFont="1" applyFill="1" applyBorder="1" applyAlignment="1">
      <alignment vertical="top" wrapText="1"/>
    </xf>
    <xf numFmtId="0" fontId="24" fillId="7" borderId="3" xfId="0" applyFont="1" applyFill="1" applyBorder="1" applyAlignment="1">
      <alignment horizontal="left" wrapText="1"/>
    </xf>
    <xf numFmtId="0" fontId="3" fillId="7" borderId="2" xfId="0" applyFont="1" applyFill="1" applyBorder="1" applyAlignment="1">
      <alignment horizontal="center" vertical="top" wrapText="1"/>
    </xf>
    <xf numFmtId="0" fontId="0" fillId="7" borderId="2" xfId="0" applyFill="1" applyBorder="1" applyAlignment="1">
      <alignment vertical="top" wrapText="1"/>
    </xf>
    <xf numFmtId="164" fontId="4" fillId="7" borderId="1" xfId="0" applyNumberFormat="1" applyFont="1" applyFill="1" applyBorder="1" applyAlignment="1">
      <alignment horizontal="center" vertical="center" wrapText="1"/>
    </xf>
    <xf numFmtId="0" fontId="20" fillId="7" borderId="1" xfId="0" applyFont="1" applyFill="1" applyBorder="1" applyAlignment="1">
      <alignment horizontal="left" vertical="top" wrapText="1"/>
    </xf>
    <xf numFmtId="0" fontId="9" fillId="7" borderId="1" xfId="0" applyFont="1" applyFill="1" applyBorder="1" applyAlignment="1">
      <alignment horizontal="left" vertical="top" wrapText="1"/>
    </xf>
    <xf numFmtId="0" fontId="0" fillId="7" borderId="1" xfId="0" applyFill="1" applyBorder="1" applyAlignment="1">
      <alignment horizontal="left" vertical="center" wrapText="1"/>
    </xf>
    <xf numFmtId="0" fontId="25" fillId="0" borderId="1" xfId="0" applyFont="1" applyFill="1" applyBorder="1" applyAlignment="1">
      <alignment horizontal="left" vertical="top" wrapText="1"/>
    </xf>
    <xf numFmtId="0" fontId="7" fillId="0" borderId="0" xfId="0" applyFont="1" applyFill="1" applyBorder="1" applyAlignment="1">
      <alignment horizontal="left" vertical="top" wrapText="1"/>
    </xf>
    <xf numFmtId="0" fontId="0" fillId="7" borderId="3" xfId="0"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3" fillId="9" borderId="0" xfId="0" applyFont="1" applyFill="1"/>
    <xf numFmtId="0" fontId="3" fillId="9" borderId="1" xfId="0" applyFont="1" applyFill="1" applyBorder="1" applyAlignment="1">
      <alignment horizontal="left" vertical="top" wrapText="1"/>
    </xf>
    <xf numFmtId="0" fontId="2" fillId="9" borderId="1" xfId="0" applyFont="1" applyFill="1" applyBorder="1" applyAlignment="1">
      <alignment horizontal="left" vertical="top" wrapText="1"/>
    </xf>
    <xf numFmtId="2" fontId="3" fillId="9" borderId="4" xfId="0" applyNumberFormat="1" applyFont="1" applyFill="1" applyBorder="1" applyAlignment="1">
      <alignment horizontal="left" vertical="center" wrapText="1"/>
    </xf>
    <xf numFmtId="2" fontId="4" fillId="9" borderId="3" xfId="0" applyNumberFormat="1" applyFont="1" applyFill="1" applyBorder="1" applyAlignment="1">
      <alignment horizontal="left" vertical="center" wrapText="1"/>
    </xf>
    <xf numFmtId="2" fontId="4" fillId="9" borderId="3" xfId="0" applyNumberFormat="1" applyFont="1" applyFill="1" applyBorder="1" applyAlignment="1">
      <alignment horizontal="left" vertical="top" wrapText="1"/>
    </xf>
    <xf numFmtId="0" fontId="4" fillId="9" borderId="1" xfId="0" applyFont="1" applyFill="1" applyBorder="1" applyAlignment="1">
      <alignment horizontal="left" vertical="top" wrapText="1"/>
    </xf>
    <xf numFmtId="0" fontId="6" fillId="9" borderId="1" xfId="0" applyFont="1" applyFill="1" applyBorder="1" applyAlignment="1">
      <alignment horizontal="left" vertical="top" wrapText="1"/>
    </xf>
    <xf numFmtId="0" fontId="3" fillId="9" borderId="2" xfId="0" applyFont="1" applyFill="1" applyBorder="1" applyAlignment="1">
      <alignment horizontal="left" vertical="top" wrapText="1"/>
    </xf>
    <xf numFmtId="0" fontId="3" fillId="9" borderId="4" xfId="0" applyFont="1" applyFill="1" applyBorder="1" applyAlignment="1">
      <alignment horizontal="left" vertical="center" wrapText="1"/>
    </xf>
    <xf numFmtId="0" fontId="3" fillId="9" borderId="3" xfId="0" applyFont="1" applyFill="1" applyBorder="1" applyAlignment="1">
      <alignment horizontal="left" vertical="center" wrapText="1"/>
    </xf>
    <xf numFmtId="0" fontId="23" fillId="9" borderId="3" xfId="0" applyFont="1" applyFill="1" applyBorder="1" applyAlignment="1">
      <alignment horizontal="center" vertical="top" wrapText="1"/>
    </xf>
    <xf numFmtId="0" fontId="1" fillId="9" borderId="0" xfId="0" applyFont="1" applyFill="1" applyBorder="1" applyAlignment="1">
      <alignment horizontal="center" vertical="top" wrapText="1"/>
    </xf>
    <xf numFmtId="0" fontId="11" fillId="9" borderId="0" xfId="0" applyFont="1" applyFill="1" applyBorder="1" applyAlignment="1">
      <alignment horizontal="right" vertical="center" wrapText="1"/>
    </xf>
    <xf numFmtId="0" fontId="15" fillId="9" borderId="0" xfId="0" applyFont="1" applyFill="1" applyBorder="1" applyAlignment="1">
      <alignment horizontal="left" vertical="top" wrapText="1"/>
    </xf>
    <xf numFmtId="0" fontId="15" fillId="9" borderId="0" xfId="0" applyFont="1" applyFill="1"/>
    <xf numFmtId="0" fontId="3" fillId="10" borderId="0" xfId="0" applyFont="1" applyFill="1"/>
    <xf numFmtId="0" fontId="1" fillId="10" borderId="1" xfId="0" applyFont="1" applyFill="1" applyBorder="1" applyAlignment="1">
      <alignment horizontal="center" vertical="center" wrapText="1"/>
    </xf>
    <xf numFmtId="0" fontId="2" fillId="10" borderId="1" xfId="0" applyFont="1" applyFill="1" applyBorder="1" applyAlignment="1">
      <alignment horizontal="left" vertical="top" wrapText="1"/>
    </xf>
    <xf numFmtId="2" fontId="3" fillId="10" borderId="2" xfId="0" applyNumberFormat="1" applyFont="1" applyFill="1" applyBorder="1" applyAlignment="1">
      <alignment horizontal="left" vertical="top" wrapText="1"/>
    </xf>
    <xf numFmtId="2" fontId="3" fillId="10" borderId="4" xfId="0" applyNumberFormat="1" applyFont="1" applyFill="1" applyBorder="1" applyAlignment="1">
      <alignment horizontal="left" vertical="center" wrapText="1"/>
    </xf>
    <xf numFmtId="2" fontId="4" fillId="10" borderId="3" xfId="0" applyNumberFormat="1" applyFont="1" applyFill="1" applyBorder="1" applyAlignment="1">
      <alignment horizontal="left" vertical="center" wrapText="1"/>
    </xf>
    <xf numFmtId="2" fontId="3" fillId="10" borderId="3" xfId="0" applyNumberFormat="1" applyFont="1" applyFill="1" applyBorder="1" applyAlignment="1">
      <alignment horizontal="left" vertical="top" wrapText="1"/>
    </xf>
    <xf numFmtId="0" fontId="3" fillId="10" borderId="2" xfId="0" applyFont="1" applyFill="1" applyBorder="1" applyAlignment="1">
      <alignment horizontal="left" vertical="top" wrapText="1"/>
    </xf>
    <xf numFmtId="0" fontId="3" fillId="10" borderId="4" xfId="0" applyFont="1" applyFill="1" applyBorder="1" applyAlignment="1">
      <alignment horizontal="left" vertical="center" wrapText="1"/>
    </xf>
    <xf numFmtId="0" fontId="3" fillId="10" borderId="3" xfId="0" applyFont="1" applyFill="1" applyBorder="1" applyAlignment="1">
      <alignment horizontal="left" vertical="center" wrapText="1"/>
    </xf>
    <xf numFmtId="0" fontId="4" fillId="10" borderId="1" xfId="0" applyFont="1" applyFill="1" applyBorder="1" applyAlignment="1">
      <alignment horizontal="left" vertical="top" wrapText="1"/>
    </xf>
    <xf numFmtId="0" fontId="0" fillId="10" borderId="4" xfId="0" applyFill="1" applyBorder="1" applyAlignment="1">
      <alignment horizontal="left" wrapText="1"/>
    </xf>
    <xf numFmtId="0" fontId="24" fillId="10" borderId="3" xfId="0" applyFont="1" applyFill="1" applyBorder="1" applyAlignment="1">
      <alignment horizontal="left" wrapText="1"/>
    </xf>
    <xf numFmtId="0" fontId="11" fillId="10" borderId="0" xfId="0" applyFont="1" applyFill="1" applyBorder="1" applyAlignment="1">
      <alignment horizontal="right" vertical="center" wrapText="1"/>
    </xf>
    <xf numFmtId="0" fontId="15" fillId="10" borderId="0" xfId="0" applyFont="1" applyFill="1" applyBorder="1"/>
    <xf numFmtId="0" fontId="15" fillId="10" borderId="0" xfId="0" applyFont="1" applyFill="1"/>
    <xf numFmtId="0" fontId="43" fillId="0" borderId="1" xfId="0" applyFont="1" applyFill="1" applyBorder="1" applyAlignment="1">
      <alignment horizontal="left" vertical="top" wrapText="1"/>
    </xf>
    <xf numFmtId="2" fontId="2" fillId="9" borderId="2" xfId="0" applyNumberFormat="1" applyFont="1" applyFill="1" applyBorder="1" applyAlignment="1">
      <alignment horizontal="left" vertical="top" wrapText="1"/>
    </xf>
    <xf numFmtId="0" fontId="3" fillId="7" borderId="1" xfId="0" applyFont="1" applyFill="1" applyBorder="1" applyAlignment="1">
      <alignment vertical="top" wrapText="1"/>
    </xf>
    <xf numFmtId="0" fontId="2" fillId="0" borderId="1" xfId="0" applyFont="1" applyFill="1" applyBorder="1" applyAlignment="1">
      <alignment vertical="top" wrapText="1"/>
    </xf>
    <xf numFmtId="0" fontId="2" fillId="3" borderId="1" xfId="0" applyFont="1" applyFill="1" applyBorder="1" applyAlignment="1">
      <alignment horizontal="left" vertical="top" wrapText="1"/>
    </xf>
    <xf numFmtId="164" fontId="5" fillId="7" borderId="1" xfId="0" applyNumberFormat="1" applyFont="1" applyFill="1" applyBorder="1" applyAlignment="1">
      <alignment horizontal="left" vertical="top" wrapText="1"/>
    </xf>
    <xf numFmtId="0" fontId="5" fillId="0" borderId="1" xfId="0" applyFont="1" applyFill="1" applyBorder="1" applyAlignment="1">
      <alignment horizontal="left" vertical="top" wrapText="1"/>
    </xf>
    <xf numFmtId="0" fontId="5" fillId="7" borderId="1" xfId="0" applyFont="1" applyFill="1" applyBorder="1" applyAlignment="1">
      <alignment horizontal="left" vertical="top" wrapText="1"/>
    </xf>
    <xf numFmtId="164" fontId="2" fillId="7" borderId="1" xfId="0" applyNumberFormat="1" applyFont="1" applyFill="1" applyBorder="1" applyAlignment="1">
      <alignment horizontal="left" vertical="top" wrapText="1"/>
    </xf>
    <xf numFmtId="164" fontId="3" fillId="7" borderId="1" xfId="0" applyNumberFormat="1" applyFont="1" applyFill="1" applyBorder="1" applyAlignment="1">
      <alignment horizontal="left" vertical="top" wrapText="1"/>
    </xf>
    <xf numFmtId="0" fontId="3" fillId="9" borderId="3" xfId="0" applyFont="1" applyFill="1" applyBorder="1" applyAlignment="1">
      <alignment horizontal="left" vertical="top" wrapText="1"/>
    </xf>
    <xf numFmtId="0" fontId="2" fillId="10" borderId="2" xfId="0" applyFont="1" applyFill="1" applyBorder="1" applyAlignment="1">
      <alignment horizontal="left" vertical="top" wrapText="1"/>
    </xf>
    <xf numFmtId="0" fontId="3" fillId="10" borderId="4" xfId="0" applyFont="1" applyFill="1" applyBorder="1" applyAlignment="1">
      <alignment horizontal="left" vertical="top" wrapText="1"/>
    </xf>
    <xf numFmtId="0" fontId="3" fillId="10" borderId="3" xfId="0" applyFont="1" applyFill="1" applyBorder="1" applyAlignment="1">
      <alignment horizontal="left" vertical="top" wrapText="1"/>
    </xf>
    <xf numFmtId="0" fontId="0" fillId="0" borderId="4" xfId="0" applyFill="1" applyBorder="1" applyAlignment="1">
      <alignment horizontal="left" vertical="top" wrapText="1"/>
    </xf>
    <xf numFmtId="0" fontId="3" fillId="0" borderId="2" xfId="0" applyFont="1" applyFill="1" applyBorder="1" applyAlignment="1">
      <alignment horizontal="center" vertical="top" wrapText="1"/>
    </xf>
    <xf numFmtId="0" fontId="3" fillId="0" borderId="4" xfId="0" applyFont="1" applyFill="1" applyBorder="1" applyAlignment="1">
      <alignment horizontal="center" vertical="top" wrapText="1"/>
    </xf>
    <xf numFmtId="0" fontId="3" fillId="0" borderId="3" xfId="0" applyFont="1" applyFill="1" applyBorder="1" applyAlignment="1">
      <alignment horizontal="center" vertical="top" wrapText="1"/>
    </xf>
    <xf numFmtId="0" fontId="3" fillId="10" borderId="1" xfId="0" applyFont="1" applyFill="1" applyBorder="1" applyAlignment="1">
      <alignment horizontal="left" vertical="top" wrapText="1"/>
    </xf>
    <xf numFmtId="0" fontId="1"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2" fillId="7" borderId="2" xfId="0" applyFont="1" applyFill="1" applyBorder="1" applyAlignment="1">
      <alignment horizontal="left" vertical="top" wrapText="1"/>
    </xf>
    <xf numFmtId="0" fontId="2" fillId="7" borderId="3" xfId="0" applyFont="1" applyFill="1" applyBorder="1" applyAlignment="1">
      <alignment horizontal="left" vertical="top" wrapText="1"/>
    </xf>
    <xf numFmtId="0" fontId="2" fillId="2" borderId="2" xfId="0" applyFont="1" applyFill="1" applyBorder="1" applyAlignment="1">
      <alignment horizontal="left" vertical="top" wrapText="1"/>
    </xf>
    <xf numFmtId="0" fontId="3" fillId="9" borderId="2" xfId="0" applyFont="1" applyFill="1" applyBorder="1" applyAlignment="1">
      <alignment horizontal="center" vertical="top" wrapText="1"/>
    </xf>
    <xf numFmtId="0" fontId="3" fillId="9" borderId="4" xfId="0" applyFont="1" applyFill="1" applyBorder="1" applyAlignment="1">
      <alignment horizontal="center" vertical="top" wrapText="1"/>
    </xf>
    <xf numFmtId="0" fontId="3" fillId="9" borderId="3" xfId="0" applyFont="1" applyFill="1" applyBorder="1" applyAlignment="1">
      <alignment horizontal="center" vertical="top" wrapText="1"/>
    </xf>
    <xf numFmtId="0" fontId="3" fillId="0" borderId="2"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3" fillId="0" borderId="1" xfId="0" applyFont="1" applyFill="1" applyBorder="1" applyAlignment="1">
      <alignment horizontal="left" vertical="top" wrapText="1"/>
    </xf>
    <xf numFmtId="0" fontId="35" fillId="0" borderId="1" xfId="0" applyFont="1" applyFill="1" applyBorder="1" applyAlignment="1">
      <alignment horizontal="left" vertical="top" wrapText="1"/>
    </xf>
    <xf numFmtId="0" fontId="50" fillId="0" borderId="1" xfId="0" applyFont="1" applyFill="1" applyBorder="1" applyAlignment="1">
      <alignment horizontal="left" vertical="top" wrapText="1"/>
    </xf>
    <xf numFmtId="164" fontId="2" fillId="0" borderId="0" xfId="0" applyNumberFormat="1" applyFont="1" applyFill="1"/>
    <xf numFmtId="0" fontId="3" fillId="11" borderId="1" xfId="0" applyFont="1" applyFill="1" applyBorder="1" applyAlignment="1">
      <alignment horizontal="center" vertical="center" wrapText="1"/>
    </xf>
    <xf numFmtId="0" fontId="6" fillId="11" borderId="1" xfId="0" applyFont="1" applyFill="1" applyBorder="1" applyAlignment="1">
      <alignment horizontal="left" vertical="top" wrapText="1"/>
    </xf>
    <xf numFmtId="0" fontId="3" fillId="11" borderId="1" xfId="0" applyFont="1" applyFill="1" applyBorder="1" applyAlignment="1">
      <alignment horizontal="left" vertical="center" wrapText="1"/>
    </xf>
    <xf numFmtId="164" fontId="1" fillId="11" borderId="1" xfId="0" applyNumberFormat="1" applyFont="1" applyFill="1" applyBorder="1" applyAlignment="1">
      <alignment horizontal="center" vertical="center" wrapText="1"/>
    </xf>
    <xf numFmtId="164" fontId="3" fillId="11" borderId="1" xfId="0" applyNumberFormat="1" applyFont="1" applyFill="1" applyBorder="1" applyAlignment="1">
      <alignment horizontal="center" vertical="center" wrapText="1"/>
    </xf>
    <xf numFmtId="164" fontId="4" fillId="11" borderId="1" xfId="0" applyNumberFormat="1" applyFont="1" applyFill="1" applyBorder="1" applyAlignment="1">
      <alignment horizontal="center" vertical="center" wrapText="1"/>
    </xf>
    <xf numFmtId="0" fontId="15" fillId="11" borderId="0" xfId="0" applyFont="1" applyFill="1"/>
    <xf numFmtId="0" fontId="3" fillId="11" borderId="0" xfId="0" applyFont="1" applyFill="1"/>
    <xf numFmtId="0" fontId="11" fillId="11" borderId="0" xfId="0" applyFont="1" applyFill="1" applyBorder="1" applyAlignment="1">
      <alignment horizontal="right" vertical="center" wrapText="1"/>
    </xf>
    <xf numFmtId="0" fontId="1" fillId="11" borderId="0" xfId="0" applyFont="1" applyFill="1" applyBorder="1" applyAlignment="1">
      <alignment horizontal="right" vertical="center" wrapText="1"/>
    </xf>
    <xf numFmtId="0" fontId="35" fillId="11" borderId="1" xfId="0" applyFont="1" applyFill="1" applyBorder="1" applyAlignment="1">
      <alignment horizontal="left" vertical="top" wrapText="1"/>
    </xf>
    <xf numFmtId="164" fontId="16" fillId="11" borderId="1" xfId="0" applyNumberFormat="1" applyFont="1" applyFill="1" applyBorder="1" applyAlignment="1">
      <alignment horizontal="center" vertical="center" wrapText="1"/>
    </xf>
    <xf numFmtId="0" fontId="4" fillId="11" borderId="1" xfId="0" applyFont="1" applyFill="1" applyBorder="1" applyAlignment="1">
      <alignment horizontal="left" vertical="top" wrapText="1"/>
    </xf>
    <xf numFmtId="0" fontId="0" fillId="11" borderId="2" xfId="0" applyFill="1" applyBorder="1" applyAlignment="1">
      <alignment vertical="top" wrapText="1"/>
    </xf>
    <xf numFmtId="0" fontId="35" fillId="11" borderId="2" xfId="0" applyFont="1" applyFill="1" applyBorder="1" applyAlignment="1">
      <alignment horizontal="center" vertical="top" wrapText="1"/>
    </xf>
    <xf numFmtId="0" fontId="49" fillId="11" borderId="2" xfId="0" applyFont="1" applyFill="1" applyBorder="1" applyAlignment="1">
      <alignment vertical="top" wrapText="1"/>
    </xf>
    <xf numFmtId="0" fontId="2" fillId="11" borderId="2" xfId="0" applyFont="1" applyFill="1" applyBorder="1" applyAlignment="1">
      <alignment horizontal="left" vertical="top" wrapText="1"/>
    </xf>
    <xf numFmtId="0" fontId="2" fillId="11" borderId="1" xfId="0" applyFont="1" applyFill="1" applyBorder="1" applyAlignment="1">
      <alignment horizontal="left" vertical="top" wrapText="1"/>
    </xf>
    <xf numFmtId="0" fontId="3" fillId="0" borderId="2" xfId="0" applyFont="1" applyFill="1" applyBorder="1" applyAlignment="1">
      <alignment horizontal="center" vertical="center"/>
    </xf>
    <xf numFmtId="0" fontId="3" fillId="11" borderId="2" xfId="0" applyFont="1" applyFill="1" applyBorder="1" applyAlignment="1">
      <alignment horizontal="center" vertical="top" wrapText="1"/>
    </xf>
    <xf numFmtId="0" fontId="3" fillId="11"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11" borderId="1" xfId="0" applyFont="1" applyFill="1" applyBorder="1" applyAlignment="1">
      <alignment horizontal="left" vertical="top" wrapText="1"/>
    </xf>
    <xf numFmtId="0" fontId="16" fillId="0" borderId="1" xfId="0" applyFont="1" applyFill="1" applyBorder="1" applyAlignment="1">
      <alignment horizontal="center" vertical="center" wrapText="1"/>
    </xf>
    <xf numFmtId="0" fontId="52" fillId="0" borderId="0" xfId="0" applyFont="1" applyFill="1" applyBorder="1" applyAlignment="1">
      <alignment horizontal="right" vertical="center" wrapText="1"/>
    </xf>
    <xf numFmtId="0" fontId="4" fillId="0" borderId="0" xfId="0" applyFont="1" applyFill="1" applyAlignment="1">
      <alignment horizontal="left" vertical="top"/>
    </xf>
    <xf numFmtId="0" fontId="4" fillId="11" borderId="2" xfId="0" applyFont="1" applyFill="1" applyBorder="1" applyAlignment="1">
      <alignment horizontal="center" vertical="center" wrapText="1"/>
    </xf>
    <xf numFmtId="0" fontId="2" fillId="11" borderId="1" xfId="0" applyFont="1" applyFill="1" applyBorder="1" applyAlignment="1">
      <alignment horizontal="left" vertical="center" wrapText="1"/>
    </xf>
    <xf numFmtId="0" fontId="2" fillId="11" borderId="1" xfId="0" applyFont="1" applyFill="1" applyBorder="1" applyAlignment="1">
      <alignment horizontal="center" vertical="center" wrapText="1"/>
    </xf>
    <xf numFmtId="0" fontId="4" fillId="11" borderId="2" xfId="0" applyFont="1" applyFill="1" applyBorder="1" applyAlignment="1">
      <alignment horizontal="left" vertical="top" wrapText="1"/>
    </xf>
    <xf numFmtId="0" fontId="10" fillId="11" borderId="1" xfId="0" applyFont="1" applyFill="1" applyBorder="1" applyAlignment="1">
      <alignment horizontal="left" vertical="top" wrapText="1"/>
    </xf>
    <xf numFmtId="2" fontId="2" fillId="0" borderId="2" xfId="0" applyNumberFormat="1" applyFont="1" applyFill="1" applyBorder="1" applyAlignment="1">
      <alignment vertical="top" wrapText="1"/>
    </xf>
    <xf numFmtId="2" fontId="2" fillId="0" borderId="3" xfId="0" applyNumberFormat="1" applyFont="1" applyFill="1" applyBorder="1" applyAlignment="1">
      <alignment vertical="top" wrapText="1"/>
    </xf>
    <xf numFmtId="0" fontId="3" fillId="0" borderId="3" xfId="0" applyFont="1" applyFill="1" applyBorder="1" applyAlignment="1">
      <alignment vertical="center"/>
    </xf>
    <xf numFmtId="0" fontId="3" fillId="11" borderId="4" xfId="0" applyFont="1" applyFill="1" applyBorder="1" applyAlignment="1">
      <alignment vertical="center"/>
    </xf>
    <xf numFmtId="2" fontId="2" fillId="11" borderId="4" xfId="0" applyNumberFormat="1" applyFont="1" applyFill="1" applyBorder="1" applyAlignment="1">
      <alignment vertical="top" wrapText="1"/>
    </xf>
    <xf numFmtId="0" fontId="16" fillId="8" borderId="0" xfId="0" applyFont="1" applyFill="1"/>
    <xf numFmtId="164" fontId="16" fillId="8" borderId="1" xfId="0" applyNumberFormat="1" applyFont="1" applyFill="1" applyBorder="1" applyAlignment="1">
      <alignment horizontal="center" vertical="center" wrapText="1"/>
    </xf>
    <xf numFmtId="164" fontId="1" fillId="8" borderId="1" xfId="0" applyNumberFormat="1" applyFont="1" applyFill="1" applyBorder="1" applyAlignment="1">
      <alignment horizontal="center" vertical="center" wrapText="1"/>
    </xf>
    <xf numFmtId="165" fontId="1" fillId="8" borderId="1" xfId="0" applyNumberFormat="1" applyFont="1" applyFill="1" applyBorder="1" applyAlignment="1">
      <alignment horizontal="center" vertical="center" wrapText="1"/>
    </xf>
    <xf numFmtId="0" fontId="4" fillId="8" borderId="0" xfId="0" applyFont="1" applyFill="1"/>
    <xf numFmtId="0" fontId="1" fillId="8" borderId="0" xfId="0" applyFont="1" applyFill="1"/>
    <xf numFmtId="0" fontId="3" fillId="8" borderId="0" xfId="0" applyFont="1" applyFill="1"/>
    <xf numFmtId="0" fontId="2" fillId="11" borderId="2" xfId="0" applyFont="1" applyFill="1" applyBorder="1" applyAlignment="1">
      <alignment horizontal="left" vertical="top" wrapText="1"/>
    </xf>
    <xf numFmtId="0" fontId="2" fillId="11" borderId="1" xfId="0" applyFont="1" applyFill="1" applyBorder="1" applyAlignment="1">
      <alignment horizontal="left" vertical="top" wrapText="1"/>
    </xf>
    <xf numFmtId="0" fontId="2" fillId="11" borderId="1" xfId="0" applyFont="1" applyFill="1" applyBorder="1" applyAlignment="1">
      <alignment horizontal="left" vertical="top" wrapText="1"/>
    </xf>
    <xf numFmtId="0" fontId="2" fillId="11" borderId="2" xfId="0" applyFont="1" applyFill="1" applyBorder="1" applyAlignment="1">
      <alignment horizontal="left" vertical="top" wrapText="1"/>
    </xf>
    <xf numFmtId="0" fontId="1" fillId="0" borderId="1" xfId="0" applyFont="1" applyFill="1" applyBorder="1" applyAlignment="1">
      <alignment horizontal="center" vertical="center" wrapText="1"/>
    </xf>
    <xf numFmtId="0" fontId="5" fillId="11" borderId="1" xfId="0" applyFont="1" applyFill="1" applyBorder="1" applyAlignment="1">
      <alignment horizontal="left" vertical="top" wrapText="1"/>
    </xf>
    <xf numFmtId="164" fontId="5" fillId="11"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164" fontId="2" fillId="8" borderId="0" xfId="0" applyNumberFormat="1" applyFont="1" applyFill="1"/>
    <xf numFmtId="164" fontId="3" fillId="8" borderId="0" xfId="0" applyNumberFormat="1" applyFont="1" applyFill="1"/>
    <xf numFmtId="0" fontId="1" fillId="0" borderId="0" xfId="0" applyFont="1" applyFill="1" applyAlignment="1">
      <alignment horizontal="center" vertical="top" wrapText="1"/>
    </xf>
    <xf numFmtId="0" fontId="2" fillId="11" borderId="1" xfId="0" applyFont="1" applyFill="1" applyBorder="1" applyAlignment="1">
      <alignment horizontal="left" vertical="top" wrapText="1"/>
    </xf>
    <xf numFmtId="0" fontId="55" fillId="0" borderId="0" xfId="0" applyFont="1" applyFill="1"/>
    <xf numFmtId="0" fontId="55" fillId="0" borderId="0" xfId="0" applyFont="1" applyFill="1" applyAlignment="1">
      <alignment horizontal="left"/>
    </xf>
    <xf numFmtId="0" fontId="56" fillId="8" borderId="0" xfId="0" applyFont="1" applyFill="1"/>
    <xf numFmtId="164" fontId="55" fillId="0" borderId="0" xfId="0" applyNumberFormat="1" applyFont="1" applyFill="1"/>
    <xf numFmtId="0" fontId="55" fillId="0" borderId="0" xfId="0" applyFont="1" applyFill="1" applyAlignment="1">
      <alignment horizontal="left" vertical="top"/>
    </xf>
    <xf numFmtId="164" fontId="55" fillId="8" borderId="0" xfId="0" applyNumberFormat="1" applyFont="1" applyFill="1"/>
    <xf numFmtId="0" fontId="2" fillId="11" borderId="1" xfId="0" applyFont="1" applyFill="1" applyBorder="1" applyAlignment="1">
      <alignment horizontal="left" vertical="top" wrapText="1"/>
    </xf>
    <xf numFmtId="164" fontId="35" fillId="0" borderId="1" xfId="0" applyNumberFormat="1" applyFont="1" applyFill="1" applyBorder="1" applyAlignment="1">
      <alignment horizontal="center" vertical="center" wrapText="1"/>
    </xf>
    <xf numFmtId="164" fontId="35" fillId="11" borderId="1" xfId="0" applyNumberFormat="1" applyFont="1" applyFill="1" applyBorder="1" applyAlignment="1">
      <alignment horizontal="center" vertical="center" wrapText="1"/>
    </xf>
    <xf numFmtId="164" fontId="4" fillId="12" borderId="0" xfId="0" applyNumberFormat="1" applyFont="1" applyFill="1"/>
    <xf numFmtId="0" fontId="55" fillId="11" borderId="1" xfId="0" applyFont="1" applyFill="1" applyBorder="1" applyAlignment="1">
      <alignment horizontal="left" vertical="top" wrapText="1"/>
    </xf>
    <xf numFmtId="0" fontId="52" fillId="11" borderId="0" xfId="0" applyFont="1" applyFill="1" applyBorder="1" applyAlignment="1">
      <alignment horizontal="right" vertical="center" wrapText="1"/>
    </xf>
    <xf numFmtId="0" fontId="16" fillId="8"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3" fillId="11" borderId="1" xfId="0" applyFont="1" applyFill="1" applyBorder="1" applyAlignment="1">
      <alignment horizontal="left" vertical="top" wrapText="1"/>
    </xf>
    <xf numFmtId="0" fontId="2" fillId="11" borderId="1" xfId="0" applyFont="1" applyFill="1" applyBorder="1" applyAlignment="1">
      <alignment horizontal="left" vertical="top" wrapText="1"/>
    </xf>
    <xf numFmtId="164" fontId="16" fillId="8" borderId="1" xfId="0" applyNumberFormat="1" applyFont="1" applyFill="1" applyBorder="1" applyAlignment="1">
      <alignment horizontal="center" vertical="top" wrapText="1"/>
    </xf>
    <xf numFmtId="164" fontId="3" fillId="0" borderId="1" xfId="0" applyNumberFormat="1" applyFont="1" applyFill="1" applyBorder="1" applyAlignment="1">
      <alignment horizontal="center" vertical="top" wrapText="1"/>
    </xf>
    <xf numFmtId="164" fontId="1" fillId="0" borderId="1" xfId="0" applyNumberFormat="1" applyFont="1" applyFill="1" applyBorder="1" applyAlignment="1">
      <alignment horizontal="center" vertical="top" wrapText="1"/>
    </xf>
    <xf numFmtId="164" fontId="1" fillId="8" borderId="1" xfId="0" applyNumberFormat="1" applyFont="1" applyFill="1" applyBorder="1" applyAlignment="1">
      <alignment horizontal="center" vertical="top" wrapText="1"/>
    </xf>
    <xf numFmtId="0" fontId="11" fillId="0" borderId="0" xfId="0" applyFont="1" applyFill="1" applyBorder="1" applyAlignment="1">
      <alignment horizontal="right" vertical="top" wrapText="1"/>
    </xf>
    <xf numFmtId="0" fontId="1" fillId="0" borderId="0" xfId="0" applyFont="1" applyFill="1" applyBorder="1" applyAlignment="1">
      <alignment horizontal="right" vertical="top" wrapText="1"/>
    </xf>
    <xf numFmtId="164" fontId="3" fillId="11" borderId="1" xfId="0" applyNumberFormat="1" applyFont="1" applyFill="1" applyBorder="1" applyAlignment="1">
      <alignment horizontal="center" vertical="top" wrapText="1"/>
    </xf>
    <xf numFmtId="164" fontId="1" fillId="11" borderId="1" xfId="0" applyNumberFormat="1" applyFont="1" applyFill="1" applyBorder="1" applyAlignment="1">
      <alignment horizontal="center" vertical="top" wrapText="1"/>
    </xf>
    <xf numFmtId="0" fontId="11" fillId="11" borderId="0" xfId="0" applyFont="1" applyFill="1" applyBorder="1" applyAlignment="1">
      <alignment horizontal="right" vertical="top" wrapText="1"/>
    </xf>
    <xf numFmtId="0" fontId="1" fillId="11" borderId="0" xfId="0" applyFont="1" applyFill="1" applyBorder="1" applyAlignment="1">
      <alignment horizontal="right" vertical="top" wrapText="1"/>
    </xf>
    <xf numFmtId="0" fontId="59" fillId="0" borderId="1" xfId="0" applyFont="1" applyFill="1" applyBorder="1" applyAlignment="1">
      <alignment horizontal="left" vertical="center" wrapText="1"/>
    </xf>
    <xf numFmtId="164" fontId="59" fillId="8" borderId="1" xfId="0" applyNumberFormat="1" applyFont="1" applyFill="1" applyBorder="1" applyAlignment="1">
      <alignment horizontal="center" vertical="center" wrapText="1"/>
    </xf>
    <xf numFmtId="164" fontId="59" fillId="0" borderId="1" xfId="0" applyNumberFormat="1" applyFont="1" applyFill="1" applyBorder="1" applyAlignment="1">
      <alignment horizontal="center" vertical="center" wrapText="1"/>
    </xf>
    <xf numFmtId="0" fontId="57" fillId="0" borderId="0" xfId="0" applyFont="1" applyFill="1"/>
    <xf numFmtId="0" fontId="16" fillId="0" borderId="0" xfId="0" applyFont="1" applyFill="1" applyBorder="1" applyAlignment="1">
      <alignment horizontal="left" vertical="top" wrapText="1"/>
    </xf>
    <xf numFmtId="0" fontId="2" fillId="0" borderId="2" xfId="0" applyFont="1" applyFill="1" applyBorder="1" applyAlignment="1">
      <alignment horizontal="left" vertical="top" wrapText="1"/>
    </xf>
    <xf numFmtId="0" fontId="2" fillId="11" borderId="2" xfId="0" applyFont="1" applyFill="1" applyBorder="1" applyAlignment="1">
      <alignment horizontal="left" vertical="top" wrapText="1"/>
    </xf>
    <xf numFmtId="0" fontId="3" fillId="11"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164" fontId="35" fillId="0" borderId="1" xfId="0" applyNumberFormat="1" applyFont="1" applyFill="1" applyBorder="1" applyAlignment="1">
      <alignment horizontal="center" vertical="top" wrapText="1"/>
    </xf>
    <xf numFmtId="164" fontId="52" fillId="8" borderId="1" xfId="0" applyNumberFormat="1" applyFont="1" applyFill="1" applyBorder="1" applyAlignment="1">
      <alignment horizontal="center" vertical="top" wrapText="1"/>
    </xf>
    <xf numFmtId="164" fontId="35" fillId="11" borderId="1" xfId="0" applyNumberFormat="1" applyFont="1" applyFill="1" applyBorder="1" applyAlignment="1">
      <alignment horizontal="center" vertical="top" wrapText="1"/>
    </xf>
    <xf numFmtId="0" fontId="35" fillId="11" borderId="1" xfId="0" applyFont="1" applyFill="1" applyBorder="1" applyAlignment="1">
      <alignment horizontal="left" vertical="center" wrapText="1"/>
    </xf>
    <xf numFmtId="164" fontId="52" fillId="11" borderId="1" xfId="0" applyNumberFormat="1" applyFont="1" applyFill="1" applyBorder="1" applyAlignment="1">
      <alignment horizontal="center" vertical="center" wrapText="1"/>
    </xf>
    <xf numFmtId="0" fontId="7" fillId="0" borderId="13" xfId="0" applyFont="1" applyFill="1" applyBorder="1" applyAlignment="1">
      <alignment horizontal="center" vertical="top" wrapText="1"/>
    </xf>
    <xf numFmtId="0" fontId="7" fillId="0" borderId="15" xfId="0" applyFont="1" applyFill="1" applyBorder="1" applyAlignment="1">
      <alignment horizontal="center" vertical="top" wrapText="1"/>
    </xf>
    <xf numFmtId="0" fontId="1" fillId="0" borderId="7"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2" fillId="11" borderId="2" xfId="0" applyFont="1" applyFill="1" applyBorder="1" applyAlignment="1">
      <alignment horizontal="left" vertical="center" wrapText="1"/>
    </xf>
    <xf numFmtId="0" fontId="2" fillId="11" borderId="4" xfId="0" applyFont="1" applyFill="1" applyBorder="1" applyAlignment="1">
      <alignment horizontal="left" vertical="center" wrapText="1"/>
    </xf>
    <xf numFmtId="0" fontId="2" fillId="11" borderId="3" xfId="0" applyFont="1" applyFill="1" applyBorder="1" applyAlignment="1">
      <alignment horizontal="left" vertical="center" wrapText="1"/>
    </xf>
    <xf numFmtId="0" fontId="2" fillId="11" borderId="2" xfId="0" applyFont="1" applyFill="1" applyBorder="1" applyAlignment="1">
      <alignment horizontal="left" vertical="top" wrapText="1"/>
    </xf>
    <xf numFmtId="0" fontId="2" fillId="11" borderId="4" xfId="0" applyFont="1" applyFill="1" applyBorder="1" applyAlignment="1">
      <alignment horizontal="left" vertical="top" wrapText="1"/>
    </xf>
    <xf numFmtId="0" fontId="2" fillId="11" borderId="3" xfId="0" applyFont="1" applyFill="1" applyBorder="1" applyAlignment="1">
      <alignment horizontal="left" vertical="top" wrapText="1"/>
    </xf>
    <xf numFmtId="0" fontId="3" fillId="11" borderId="2" xfId="0" applyFont="1" applyFill="1" applyBorder="1" applyAlignment="1">
      <alignment horizontal="left" vertical="top" wrapText="1"/>
    </xf>
    <xf numFmtId="0" fontId="3" fillId="11" borderId="4" xfId="0" applyFont="1" applyFill="1" applyBorder="1" applyAlignment="1">
      <alignment horizontal="left" vertical="top" wrapText="1"/>
    </xf>
    <xf numFmtId="0" fontId="3" fillId="11" borderId="3" xfId="0" applyFont="1" applyFill="1" applyBorder="1" applyAlignment="1">
      <alignment horizontal="left" vertical="top"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11" borderId="2" xfId="0" applyFont="1" applyFill="1" applyBorder="1" applyAlignment="1">
      <alignment horizontal="center" vertical="top" wrapText="1"/>
    </xf>
    <xf numFmtId="0" fontId="3" fillId="11" borderId="4" xfId="0" applyFont="1" applyFill="1" applyBorder="1" applyAlignment="1">
      <alignment horizontal="center" vertical="top" wrapText="1"/>
    </xf>
    <xf numFmtId="0" fontId="3" fillId="11" borderId="3" xfId="0" applyFont="1" applyFill="1" applyBorder="1" applyAlignment="1">
      <alignment horizontal="center" vertical="top" wrapText="1"/>
    </xf>
    <xf numFmtId="0" fontId="3" fillId="11" borderId="2" xfId="0" applyFont="1" applyFill="1" applyBorder="1" applyAlignment="1">
      <alignment horizontal="center" vertical="center" wrapText="1"/>
    </xf>
    <xf numFmtId="0" fontId="3" fillId="11" borderId="4" xfId="0" applyFont="1" applyFill="1" applyBorder="1" applyAlignment="1">
      <alignment horizontal="center" vertical="center" wrapText="1"/>
    </xf>
    <xf numFmtId="0" fontId="3" fillId="11" borderId="3" xfId="0" applyFont="1" applyFill="1" applyBorder="1" applyAlignment="1">
      <alignment horizontal="center" vertical="center" wrapText="1"/>
    </xf>
    <xf numFmtId="0" fontId="2" fillId="11" borderId="2" xfId="0" applyFont="1" applyFill="1" applyBorder="1" applyAlignment="1">
      <alignment horizontal="center" vertical="top" wrapText="1"/>
    </xf>
    <xf numFmtId="0" fontId="2" fillId="11" borderId="4" xfId="0" applyFont="1" applyFill="1" applyBorder="1" applyAlignment="1">
      <alignment horizontal="center" vertical="top" wrapText="1"/>
    </xf>
    <xf numFmtId="0" fontId="2" fillId="11" borderId="3" xfId="0" applyFont="1" applyFill="1" applyBorder="1" applyAlignment="1">
      <alignment horizontal="center" vertical="top" wrapText="1"/>
    </xf>
    <xf numFmtId="0" fontId="0" fillId="0" borderId="2" xfId="0" applyFill="1" applyBorder="1" applyAlignment="1">
      <alignment horizontal="center" vertical="top" wrapText="1"/>
    </xf>
    <xf numFmtId="0" fontId="0" fillId="0" borderId="4" xfId="0" applyFill="1" applyBorder="1" applyAlignment="1">
      <alignment horizontal="center" vertical="top" wrapText="1"/>
    </xf>
    <xf numFmtId="0" fontId="0" fillId="0" borderId="3" xfId="0" applyFill="1" applyBorder="1" applyAlignment="1">
      <alignment horizontal="center" vertical="top" wrapText="1"/>
    </xf>
    <xf numFmtId="0" fontId="3" fillId="0" borderId="2" xfId="0" applyFont="1" applyFill="1" applyBorder="1" applyAlignment="1">
      <alignment horizontal="center" vertical="top" wrapText="1"/>
    </xf>
    <xf numFmtId="0" fontId="3" fillId="0" borderId="4" xfId="0" applyFont="1" applyFill="1" applyBorder="1" applyAlignment="1">
      <alignment horizontal="center" vertical="top" wrapText="1"/>
    </xf>
    <xf numFmtId="0" fontId="3" fillId="0" borderId="3" xfId="0" applyFont="1" applyFill="1" applyBorder="1" applyAlignment="1">
      <alignment horizontal="center" vertical="top" wrapText="1"/>
    </xf>
    <xf numFmtId="0" fontId="47" fillId="0" borderId="0" xfId="0" applyFont="1" applyFill="1" applyBorder="1" applyAlignment="1">
      <alignment horizontal="center" vertical="top" wrapText="1"/>
    </xf>
    <xf numFmtId="0" fontId="16" fillId="8" borderId="1"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 fillId="0" borderId="0" xfId="0" applyFont="1" applyFill="1" applyAlignment="1">
      <alignment horizontal="center" vertical="top" wrapText="1"/>
    </xf>
    <xf numFmtId="0" fontId="16" fillId="0" borderId="9"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4" fillId="0" borderId="2" xfId="0" applyFont="1" applyFill="1" applyBorder="1" applyAlignment="1">
      <alignment horizontal="center" vertical="top"/>
    </xf>
    <xf numFmtId="0" fontId="4" fillId="0" borderId="4" xfId="0" applyFont="1" applyFill="1" applyBorder="1" applyAlignment="1">
      <alignment horizontal="center" vertical="top"/>
    </xf>
    <xf numFmtId="0" fontId="4" fillId="0" borderId="3" xfId="0" applyFont="1" applyFill="1" applyBorder="1" applyAlignment="1">
      <alignment horizontal="center" vertical="top"/>
    </xf>
    <xf numFmtId="0" fontId="3" fillId="0" borderId="2"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3" xfId="0" applyFont="1" applyFill="1" applyBorder="1" applyAlignment="1">
      <alignment horizontal="left" vertical="center" wrapText="1"/>
    </xf>
    <xf numFmtId="0" fontId="16" fillId="0" borderId="7"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4" fillId="11" borderId="2" xfId="0" applyFont="1" applyFill="1" applyBorder="1" applyAlignment="1">
      <alignment horizontal="center" vertical="center" wrapText="1"/>
    </xf>
    <xf numFmtId="0" fontId="4" fillId="11" borderId="4" xfId="0" applyFont="1" applyFill="1" applyBorder="1" applyAlignment="1">
      <alignment horizontal="center" vertical="center" wrapText="1"/>
    </xf>
    <xf numFmtId="0" fontId="4" fillId="11" borderId="3" xfId="0" applyFont="1" applyFill="1" applyBorder="1" applyAlignment="1">
      <alignment horizontal="center" vertical="center" wrapText="1"/>
    </xf>
    <xf numFmtId="0" fontId="2" fillId="0" borderId="2"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3" xfId="0" applyFont="1" applyFill="1" applyBorder="1" applyAlignment="1">
      <alignment horizontal="left" vertical="top" wrapText="1"/>
    </xf>
    <xf numFmtId="0" fontId="3" fillId="0" borderId="2"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3" xfId="0" applyFont="1" applyFill="1" applyBorder="1" applyAlignment="1">
      <alignment horizontal="left" vertical="top" wrapText="1"/>
    </xf>
    <xf numFmtId="0" fontId="4" fillId="11" borderId="2" xfId="0" applyFont="1" applyFill="1" applyBorder="1" applyAlignment="1">
      <alignment horizontal="left" vertical="top" wrapText="1"/>
    </xf>
    <xf numFmtId="0" fontId="4" fillId="11" borderId="4" xfId="0" applyFont="1" applyFill="1" applyBorder="1" applyAlignment="1">
      <alignment horizontal="left" vertical="top" wrapText="1"/>
    </xf>
    <xf numFmtId="0" fontId="4" fillId="11" borderId="3" xfId="0" applyFont="1" applyFill="1" applyBorder="1" applyAlignment="1">
      <alignment horizontal="left" vertical="top" wrapText="1"/>
    </xf>
    <xf numFmtId="0" fontId="47" fillId="0" borderId="0" xfId="0" applyFont="1" applyBorder="1" applyAlignment="1">
      <alignment horizontal="center" vertical="top" wrapText="1"/>
    </xf>
    <xf numFmtId="0" fontId="1" fillId="0" borderId="0" xfId="0" applyFont="1" applyAlignment="1">
      <alignment horizontal="center" vertical="top" wrapText="1"/>
    </xf>
    <xf numFmtId="0" fontId="1" fillId="9" borderId="1" xfId="0" applyFont="1" applyFill="1" applyBorder="1" applyAlignment="1">
      <alignment horizontal="center" vertical="center" wrapText="1"/>
    </xf>
    <xf numFmtId="0" fontId="1" fillId="10" borderId="7" xfId="0" applyFont="1" applyFill="1" applyBorder="1" applyAlignment="1">
      <alignment horizontal="center" vertical="center" wrapText="1"/>
    </xf>
    <xf numFmtId="0" fontId="1" fillId="10" borderId="10" xfId="0" applyFont="1" applyFill="1" applyBorder="1" applyAlignment="1">
      <alignment horizontal="center" vertical="center" wrapText="1"/>
    </xf>
    <xf numFmtId="0" fontId="1" fillId="10" borderId="12" xfId="0" applyFont="1" applyFill="1" applyBorder="1" applyAlignment="1">
      <alignment horizontal="center" vertical="center" wrapText="1"/>
    </xf>
    <xf numFmtId="0" fontId="4" fillId="0" borderId="2" xfId="0" applyFont="1" applyFill="1" applyBorder="1" applyAlignment="1">
      <alignment horizontal="left" vertical="top" wrapText="1"/>
    </xf>
    <xf numFmtId="0" fontId="4" fillId="0" borderId="4" xfId="0" applyFont="1" applyFill="1" applyBorder="1" applyAlignment="1">
      <alignment horizontal="left" vertical="top"/>
    </xf>
    <xf numFmtId="0" fontId="4" fillId="0" borderId="3" xfId="0" applyFont="1" applyFill="1" applyBorder="1" applyAlignment="1">
      <alignment horizontal="left" vertical="top"/>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3"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3" fillId="10" borderId="1" xfId="0" applyFont="1" applyFill="1" applyBorder="1" applyAlignment="1">
      <alignment horizontal="left" vertical="top" wrapText="1"/>
    </xf>
    <xf numFmtId="0" fontId="0" fillId="10" borderId="1" xfId="0" applyFill="1" applyBorder="1" applyAlignment="1">
      <alignment horizontal="left" vertical="top" wrapText="1"/>
    </xf>
    <xf numFmtId="0" fontId="3"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3" fillId="3" borderId="2"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2" xfId="0" applyFont="1" applyFill="1" applyBorder="1" applyAlignment="1">
      <alignment horizontal="center" vertical="top" wrapText="1"/>
    </xf>
    <xf numFmtId="0" fontId="3" fillId="3" borderId="4" xfId="0" applyFont="1" applyFill="1" applyBorder="1" applyAlignment="1">
      <alignment horizontal="center" vertical="top" wrapText="1"/>
    </xf>
    <xf numFmtId="0" fontId="3" fillId="3" borderId="3" xfId="0" applyFont="1" applyFill="1" applyBorder="1" applyAlignment="1">
      <alignment horizontal="center" vertical="top" wrapText="1"/>
    </xf>
    <xf numFmtId="0" fontId="3" fillId="9" borderId="2" xfId="0" applyFont="1" applyFill="1" applyBorder="1" applyAlignment="1">
      <alignment horizontal="center" vertical="top" wrapText="1"/>
    </xf>
    <xf numFmtId="0" fontId="3" fillId="9" borderId="4" xfId="0" applyFont="1" applyFill="1" applyBorder="1" applyAlignment="1">
      <alignment horizontal="center" vertical="top" wrapText="1"/>
    </xf>
    <xf numFmtId="0" fontId="3" fillId="9" borderId="3" xfId="0" applyFont="1" applyFill="1" applyBorder="1" applyAlignment="1">
      <alignment horizontal="center" vertical="top" wrapText="1"/>
    </xf>
    <xf numFmtId="0" fontId="3" fillId="7" borderId="2"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2" fillId="9" borderId="2" xfId="0" applyFont="1" applyFill="1" applyBorder="1" applyAlignment="1">
      <alignment horizontal="center" vertical="top" wrapText="1"/>
    </xf>
    <xf numFmtId="0" fontId="2" fillId="7" borderId="2" xfId="0" applyFont="1" applyFill="1" applyBorder="1" applyAlignment="1">
      <alignment horizontal="left" vertical="top" wrapText="1"/>
    </xf>
    <xf numFmtId="0" fontId="2" fillId="7" borderId="3" xfId="0" applyFont="1" applyFill="1" applyBorder="1" applyAlignment="1">
      <alignment horizontal="left" vertical="top" wrapText="1"/>
    </xf>
    <xf numFmtId="164" fontId="1" fillId="7" borderId="2" xfId="0" applyNumberFormat="1" applyFont="1" applyFill="1" applyBorder="1" applyAlignment="1">
      <alignment horizontal="center" vertical="center" wrapText="1"/>
    </xf>
    <xf numFmtId="164" fontId="1" fillId="7" borderId="3" xfId="0" applyNumberFormat="1" applyFont="1" applyFill="1" applyBorder="1" applyAlignment="1">
      <alignment horizontal="center" vertical="center" wrapText="1"/>
    </xf>
    <xf numFmtId="164" fontId="3" fillId="7" borderId="2" xfId="0" applyNumberFormat="1" applyFont="1" applyFill="1" applyBorder="1" applyAlignment="1">
      <alignment horizontal="center" vertical="center" wrapText="1"/>
    </xf>
    <xf numFmtId="164" fontId="3" fillId="7" borderId="3" xfId="0" applyNumberFormat="1" applyFont="1" applyFill="1" applyBorder="1" applyAlignment="1">
      <alignment horizontal="center" vertical="center" wrapText="1"/>
    </xf>
    <xf numFmtId="0" fontId="2" fillId="10" borderId="2" xfId="0" applyFont="1" applyFill="1" applyBorder="1" applyAlignment="1">
      <alignment horizontal="left" vertical="top" wrapText="1"/>
    </xf>
    <xf numFmtId="0" fontId="3" fillId="10" borderId="4" xfId="0" applyFont="1" applyFill="1" applyBorder="1" applyAlignment="1">
      <alignment horizontal="left" vertical="top" wrapText="1"/>
    </xf>
    <xf numFmtId="0" fontId="3" fillId="10" borderId="3" xfId="0" applyFont="1" applyFill="1" applyBorder="1" applyAlignment="1">
      <alignment horizontal="left" vertical="top" wrapText="1"/>
    </xf>
    <xf numFmtId="0" fontId="38" fillId="0" borderId="2" xfId="0" applyFont="1" applyFill="1" applyBorder="1" applyAlignment="1">
      <alignment horizontal="left" vertical="top" wrapText="1"/>
    </xf>
    <xf numFmtId="0" fontId="0" fillId="0" borderId="4" xfId="0" applyFill="1" applyBorder="1" applyAlignment="1">
      <alignment horizontal="left" vertical="top" wrapText="1"/>
    </xf>
    <xf numFmtId="0" fontId="0" fillId="0" borderId="3" xfId="0" applyFill="1" applyBorder="1" applyAlignment="1">
      <alignment horizontal="left" vertical="top" wrapText="1"/>
    </xf>
    <xf numFmtId="164" fontId="2" fillId="0" borderId="2" xfId="0" applyNumberFormat="1" applyFont="1" applyFill="1" applyBorder="1" applyAlignment="1">
      <alignment horizontal="left" vertical="top" wrapText="1"/>
    </xf>
    <xf numFmtId="164" fontId="2" fillId="0" borderId="4" xfId="0" applyNumberFormat="1" applyFont="1" applyFill="1" applyBorder="1" applyAlignment="1">
      <alignment horizontal="left" vertical="top" wrapText="1"/>
    </xf>
    <xf numFmtId="164" fontId="2" fillId="0" borderId="3" xfId="0" applyNumberFormat="1" applyFont="1" applyFill="1" applyBorder="1" applyAlignment="1">
      <alignment horizontal="left" vertical="top" wrapText="1"/>
    </xf>
    <xf numFmtId="0" fontId="2" fillId="2" borderId="2"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2" borderId="3" xfId="0" applyFont="1" applyFill="1" applyBorder="1" applyAlignment="1">
      <alignment horizontal="left" vertical="top" wrapText="1"/>
    </xf>
    <xf numFmtId="0" fontId="26" fillId="0" borderId="0" xfId="0" applyFont="1" applyFill="1" applyBorder="1" applyAlignment="1">
      <alignment horizontal="center" vertical="center" wrapText="1"/>
    </xf>
  </cellXfs>
  <cellStyles count="4">
    <cellStyle name="Обычный" xfId="0" builtinId="0"/>
    <cellStyle name="Обычный 2" xfId="1"/>
    <cellStyle name="Обычный 2 2" xfId="3"/>
    <cellStyle name="Обычный 3" xfId="2"/>
  </cellStyles>
  <dxfs count="0"/>
  <tableStyles count="0" defaultTableStyle="TableStyleMedium2" defaultPivotStyle="PivotStyleLight16"/>
  <colors>
    <mruColors>
      <color rgb="FF159B1B"/>
      <color rgb="FF66FF66"/>
      <color rgb="FF66FF33"/>
      <color rgb="FF008E40"/>
      <color rgb="FF117522"/>
      <color rgb="FF023D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1:BS90"/>
  <sheetViews>
    <sheetView tabSelected="1" showWhiteSpace="0" view="pageBreakPreview" zoomScale="40" zoomScaleNormal="85" zoomScaleSheetLayoutView="40" zoomScalePageLayoutView="55" workbookViewId="0">
      <selection activeCell="O26" sqref="O26"/>
    </sheetView>
  </sheetViews>
  <sheetFormatPr defaultColWidth="9.140625" defaultRowHeight="15.75" x14ac:dyDescent="0.25"/>
  <cols>
    <col min="1" max="1" width="5" style="21" customWidth="1"/>
    <col min="2" max="2" width="17.85546875" style="21" customWidth="1"/>
    <col min="3" max="3" width="18.28515625" style="21" customWidth="1"/>
    <col min="4" max="4" width="26" style="21" customWidth="1"/>
    <col min="5" max="5" width="23" style="21" customWidth="1"/>
    <col min="6" max="6" width="19.85546875" style="21" customWidth="1"/>
    <col min="7" max="7" width="25.7109375" style="21" customWidth="1"/>
    <col min="8" max="8" width="25.140625" style="21" customWidth="1"/>
    <col min="9" max="9" width="22.7109375" style="21" customWidth="1"/>
    <col min="10" max="10" width="21.7109375" style="21" customWidth="1"/>
    <col min="11" max="11" width="41" style="21" customWidth="1"/>
    <col min="12" max="12" width="21.28515625" style="66" customWidth="1"/>
    <col min="13" max="13" width="17.42578125" style="262" customWidth="1"/>
    <col min="14" max="14" width="17.5703125" style="21" customWidth="1"/>
    <col min="15" max="15" width="15.42578125" style="21" customWidth="1"/>
    <col min="16" max="16" width="15.5703125" style="21" customWidth="1"/>
    <col min="17" max="17" width="13.140625" style="21" customWidth="1"/>
    <col min="18" max="18" width="13.5703125" style="21" customWidth="1"/>
    <col min="19" max="19" width="16" style="267" customWidth="1"/>
    <col min="20" max="20" width="16.85546875" style="21" customWidth="1"/>
    <col min="21" max="21" width="15.42578125" style="21" customWidth="1"/>
    <col min="22" max="22" width="16.85546875" style="21" customWidth="1"/>
    <col min="23" max="23" width="14.42578125" style="21" customWidth="1"/>
    <col min="24" max="24" width="13.140625" style="21" customWidth="1"/>
    <col min="25" max="25" width="12.42578125" style="20" customWidth="1"/>
    <col min="26" max="26" width="15.85546875" style="267" customWidth="1"/>
    <col min="27" max="27" width="16.7109375" style="21" customWidth="1"/>
    <col min="28" max="28" width="15.42578125" style="21" customWidth="1"/>
    <col min="29" max="29" width="17.28515625" style="21" customWidth="1"/>
    <col min="30" max="30" width="13" style="21" customWidth="1"/>
    <col min="31" max="31" width="13.28515625" style="21" customWidth="1"/>
    <col min="32" max="32" width="13.42578125" style="20" customWidth="1"/>
    <col min="33" max="33" width="15.28515625" style="267" customWidth="1"/>
    <col min="34" max="34" width="15.85546875" style="21" customWidth="1"/>
    <col min="35" max="35" width="14.5703125" style="21" customWidth="1"/>
    <col min="36" max="36" width="16.42578125" style="21" customWidth="1"/>
    <col min="37" max="37" width="14.140625" style="21" customWidth="1"/>
    <col min="38" max="38" width="12.85546875" style="21" customWidth="1"/>
    <col min="39" max="39" width="14.42578125" style="20" customWidth="1"/>
    <col min="40" max="40" width="115" style="251" hidden="1" customWidth="1"/>
    <col min="41" max="71" width="9.140625" style="58"/>
    <col min="72" max="16384" width="9.140625" style="21"/>
  </cols>
  <sheetData>
    <row r="1" spans="1:71" ht="47.25" customHeight="1" x14ac:dyDescent="0.25">
      <c r="A1" s="360" t="s">
        <v>718</v>
      </c>
      <c r="B1" s="360"/>
      <c r="C1" s="360"/>
      <c r="D1" s="360"/>
      <c r="E1" s="360"/>
      <c r="F1" s="360"/>
      <c r="G1" s="360"/>
      <c r="H1" s="360"/>
      <c r="I1" s="360"/>
      <c r="J1" s="360"/>
      <c r="K1" s="360"/>
      <c r="L1" s="360"/>
      <c r="M1" s="360"/>
      <c r="N1" s="360"/>
      <c r="O1" s="360"/>
      <c r="P1" s="360"/>
      <c r="Q1" s="360"/>
      <c r="R1" s="360"/>
      <c r="S1" s="360"/>
      <c r="T1" s="360"/>
      <c r="U1" s="360"/>
      <c r="V1" s="360"/>
      <c r="W1" s="360"/>
      <c r="X1" s="360"/>
      <c r="Y1" s="360"/>
      <c r="Z1" s="360"/>
      <c r="AA1" s="360"/>
      <c r="AB1" s="360"/>
      <c r="AC1" s="360"/>
      <c r="AD1" s="360"/>
      <c r="AE1" s="360"/>
      <c r="AF1" s="360"/>
      <c r="AG1" s="360"/>
      <c r="AH1" s="360"/>
      <c r="AI1" s="360"/>
      <c r="AJ1" s="360"/>
      <c r="AK1" s="360"/>
      <c r="AL1" s="360"/>
      <c r="AM1" s="360"/>
    </row>
    <row r="2" spans="1:71" x14ac:dyDescent="0.25">
      <c r="A2" s="365"/>
      <c r="B2" s="365"/>
      <c r="C2" s="365"/>
      <c r="D2" s="365"/>
      <c r="E2" s="365"/>
      <c r="F2" s="365"/>
      <c r="G2" s="365"/>
      <c r="H2" s="365"/>
      <c r="I2" s="365"/>
      <c r="J2" s="365"/>
      <c r="K2" s="365"/>
      <c r="L2" s="365"/>
      <c r="M2" s="365"/>
      <c r="N2" s="365"/>
      <c r="O2" s="365"/>
      <c r="P2" s="365"/>
      <c r="Q2" s="365"/>
      <c r="R2" s="279"/>
      <c r="U2" s="65"/>
      <c r="AB2" s="65"/>
      <c r="AI2" s="65"/>
    </row>
    <row r="3" spans="1:71" ht="36" customHeight="1" x14ac:dyDescent="0.25">
      <c r="A3" s="329" t="s">
        <v>260</v>
      </c>
      <c r="B3" s="323" t="s">
        <v>23</v>
      </c>
      <c r="C3" s="330" t="s">
        <v>24</v>
      </c>
      <c r="D3" s="329" t="s">
        <v>394</v>
      </c>
      <c r="E3" s="366" t="s">
        <v>108</v>
      </c>
      <c r="F3" s="330" t="s">
        <v>25</v>
      </c>
      <c r="G3" s="323" t="s">
        <v>320</v>
      </c>
      <c r="H3" s="329" t="s">
        <v>321</v>
      </c>
      <c r="I3" s="329" t="s">
        <v>264</v>
      </c>
      <c r="J3" s="326" t="s">
        <v>265</v>
      </c>
      <c r="K3" s="330" t="s">
        <v>266</v>
      </c>
      <c r="L3" s="373" t="s">
        <v>268</v>
      </c>
      <c r="M3" s="370" t="s">
        <v>39</v>
      </c>
      <c r="N3" s="371"/>
      <c r="O3" s="371"/>
      <c r="P3" s="371"/>
      <c r="Q3" s="371"/>
      <c r="R3" s="372"/>
      <c r="S3" s="323" t="s">
        <v>269</v>
      </c>
      <c r="T3" s="379"/>
      <c r="U3" s="379"/>
      <c r="V3" s="379"/>
      <c r="W3" s="379"/>
      <c r="X3" s="326"/>
      <c r="Y3" s="330" t="s">
        <v>270</v>
      </c>
      <c r="Z3" s="376" t="s">
        <v>271</v>
      </c>
      <c r="AA3" s="377"/>
      <c r="AB3" s="377"/>
      <c r="AC3" s="377"/>
      <c r="AD3" s="377"/>
      <c r="AE3" s="378"/>
      <c r="AF3" s="330" t="s">
        <v>109</v>
      </c>
      <c r="AG3" s="376" t="s">
        <v>110</v>
      </c>
      <c r="AH3" s="377"/>
      <c r="AI3" s="377"/>
      <c r="AJ3" s="377"/>
      <c r="AK3" s="377"/>
      <c r="AL3" s="378"/>
      <c r="AM3" s="330" t="s">
        <v>111</v>
      </c>
      <c r="AN3" s="373" t="s">
        <v>520</v>
      </c>
    </row>
    <row r="4" spans="1:71" ht="15" customHeight="1" x14ac:dyDescent="0.25">
      <c r="A4" s="329"/>
      <c r="B4" s="324"/>
      <c r="C4" s="331"/>
      <c r="D4" s="329"/>
      <c r="E4" s="367"/>
      <c r="F4" s="331"/>
      <c r="G4" s="324"/>
      <c r="H4" s="329"/>
      <c r="I4" s="329"/>
      <c r="J4" s="327"/>
      <c r="K4" s="331"/>
      <c r="L4" s="374" t="s">
        <v>267</v>
      </c>
      <c r="M4" s="361" t="s">
        <v>261</v>
      </c>
      <c r="N4" s="330" t="s">
        <v>262</v>
      </c>
      <c r="O4" s="330" t="s">
        <v>100</v>
      </c>
      <c r="P4" s="363" t="s">
        <v>99</v>
      </c>
      <c r="Q4" s="330" t="s">
        <v>263</v>
      </c>
      <c r="R4" s="330" t="s">
        <v>292</v>
      </c>
      <c r="S4" s="369" t="s">
        <v>261</v>
      </c>
      <c r="T4" s="330" t="s">
        <v>262</v>
      </c>
      <c r="U4" s="330" t="s">
        <v>100</v>
      </c>
      <c r="V4" s="363" t="s">
        <v>101</v>
      </c>
      <c r="W4" s="330" t="s">
        <v>263</v>
      </c>
      <c r="X4" s="330" t="s">
        <v>292</v>
      </c>
      <c r="Y4" s="331"/>
      <c r="Z4" s="369" t="s">
        <v>261</v>
      </c>
      <c r="AA4" s="330" t="s">
        <v>262</v>
      </c>
      <c r="AB4" s="330" t="s">
        <v>100</v>
      </c>
      <c r="AC4" s="363" t="s">
        <v>101</v>
      </c>
      <c r="AD4" s="330" t="s">
        <v>263</v>
      </c>
      <c r="AE4" s="330" t="s">
        <v>292</v>
      </c>
      <c r="AF4" s="331"/>
      <c r="AG4" s="369" t="s">
        <v>261</v>
      </c>
      <c r="AH4" s="330" t="s">
        <v>262</v>
      </c>
      <c r="AI4" s="330" t="s">
        <v>100</v>
      </c>
      <c r="AJ4" s="363" t="s">
        <v>101</v>
      </c>
      <c r="AK4" s="330" t="s">
        <v>263</v>
      </c>
      <c r="AL4" s="330" t="s">
        <v>292</v>
      </c>
      <c r="AM4" s="331"/>
      <c r="AN4" s="374"/>
    </row>
    <row r="5" spans="1:71" ht="58.5" customHeight="1" x14ac:dyDescent="0.25">
      <c r="A5" s="329"/>
      <c r="B5" s="325"/>
      <c r="C5" s="332"/>
      <c r="D5" s="329"/>
      <c r="E5" s="368"/>
      <c r="F5" s="332"/>
      <c r="G5" s="325"/>
      <c r="H5" s="329"/>
      <c r="I5" s="329"/>
      <c r="J5" s="328"/>
      <c r="K5" s="332"/>
      <c r="L5" s="375"/>
      <c r="M5" s="361"/>
      <c r="N5" s="332"/>
      <c r="O5" s="332"/>
      <c r="P5" s="364"/>
      <c r="Q5" s="332"/>
      <c r="R5" s="362"/>
      <c r="S5" s="369"/>
      <c r="T5" s="332"/>
      <c r="U5" s="332"/>
      <c r="V5" s="364"/>
      <c r="W5" s="332"/>
      <c r="X5" s="362"/>
      <c r="Y5" s="332"/>
      <c r="Z5" s="369"/>
      <c r="AA5" s="332"/>
      <c r="AB5" s="332"/>
      <c r="AC5" s="364"/>
      <c r="AD5" s="332"/>
      <c r="AE5" s="362"/>
      <c r="AF5" s="332"/>
      <c r="AG5" s="369"/>
      <c r="AH5" s="332"/>
      <c r="AI5" s="332"/>
      <c r="AJ5" s="364"/>
      <c r="AK5" s="332"/>
      <c r="AL5" s="362"/>
      <c r="AM5" s="332"/>
      <c r="AN5" s="375"/>
    </row>
    <row r="6" spans="1:71" x14ac:dyDescent="0.25">
      <c r="A6" s="211">
        <v>1</v>
      </c>
      <c r="B6" s="247">
        <v>2</v>
      </c>
      <c r="C6" s="247">
        <v>3</v>
      </c>
      <c r="D6" s="247">
        <v>4</v>
      </c>
      <c r="E6" s="247">
        <v>5</v>
      </c>
      <c r="F6" s="247">
        <v>6</v>
      </c>
      <c r="G6" s="247">
        <v>7</v>
      </c>
      <c r="H6" s="247">
        <v>8</v>
      </c>
      <c r="I6" s="247">
        <v>9</v>
      </c>
      <c r="J6" s="247">
        <v>10</v>
      </c>
      <c r="K6" s="273">
        <v>11</v>
      </c>
      <c r="L6" s="249">
        <v>12</v>
      </c>
      <c r="M6" s="293">
        <v>13</v>
      </c>
      <c r="N6" s="276">
        <v>14</v>
      </c>
      <c r="O6" s="276">
        <v>15</v>
      </c>
      <c r="P6" s="247">
        <v>16</v>
      </c>
      <c r="Q6" s="247">
        <v>17</v>
      </c>
      <c r="R6" s="247">
        <v>18</v>
      </c>
      <c r="S6" s="294">
        <v>19</v>
      </c>
      <c r="T6" s="247">
        <v>20</v>
      </c>
      <c r="U6" s="247">
        <v>21</v>
      </c>
      <c r="V6" s="247">
        <v>22</v>
      </c>
      <c r="W6" s="247">
        <v>23</v>
      </c>
      <c r="X6" s="247">
        <v>24</v>
      </c>
      <c r="Y6" s="247">
        <v>25</v>
      </c>
      <c r="Z6" s="294">
        <v>26</v>
      </c>
      <c r="AA6" s="247">
        <v>27</v>
      </c>
      <c r="AB6" s="247">
        <v>28</v>
      </c>
      <c r="AC6" s="247">
        <v>29</v>
      </c>
      <c r="AD6" s="211">
        <v>30</v>
      </c>
      <c r="AE6" s="211">
        <v>31</v>
      </c>
      <c r="AF6" s="211">
        <v>32</v>
      </c>
      <c r="AG6" s="294">
        <v>33</v>
      </c>
      <c r="AH6" s="247">
        <v>34</v>
      </c>
      <c r="AI6" s="247">
        <v>35</v>
      </c>
      <c r="AJ6" s="247">
        <v>36</v>
      </c>
      <c r="AK6" s="211">
        <v>37</v>
      </c>
      <c r="AL6" s="211">
        <v>38</v>
      </c>
      <c r="AM6" s="211">
        <v>39</v>
      </c>
      <c r="AN6" s="72">
        <v>40</v>
      </c>
    </row>
    <row r="7" spans="1:71" ht="37.5" customHeight="1" x14ac:dyDescent="0.25">
      <c r="A7" s="386"/>
      <c r="B7" s="387"/>
      <c r="C7" s="387"/>
      <c r="D7" s="387"/>
      <c r="E7" s="387"/>
      <c r="F7" s="387"/>
      <c r="G7" s="387"/>
      <c r="H7" s="387"/>
      <c r="I7" s="387"/>
      <c r="J7" s="387"/>
      <c r="K7" s="366"/>
      <c r="L7" s="22" t="s">
        <v>102</v>
      </c>
      <c r="M7" s="263">
        <f>N7+O7+Q7+R7</f>
        <v>11232921.659569999</v>
      </c>
      <c r="N7" s="23">
        <f>N8+N9+N10</f>
        <v>2025348.5</v>
      </c>
      <c r="O7" s="23">
        <f t="shared" ref="O7:R7" si="0">O8+O9+O10</f>
        <v>8890457.1999999993</v>
      </c>
      <c r="P7" s="23">
        <f t="shared" si="0"/>
        <v>542611.6</v>
      </c>
      <c r="Q7" s="23">
        <f t="shared" si="0"/>
        <v>309364.95956999995</v>
      </c>
      <c r="R7" s="23">
        <f t="shared" si="0"/>
        <v>7751</v>
      </c>
      <c r="S7" s="264">
        <f>T7+U7+W7+X7</f>
        <v>10686907.45957</v>
      </c>
      <c r="T7" s="23">
        <f t="shared" ref="T7" si="1">T8+T9+T10</f>
        <v>2025326.1</v>
      </c>
      <c r="U7" s="23">
        <f t="shared" ref="U7" si="2">U8+U9+U10</f>
        <v>8421383.4000000004</v>
      </c>
      <c r="V7" s="23">
        <f t="shared" ref="V7" si="3">V8+V9+V10</f>
        <v>358607.5</v>
      </c>
      <c r="W7" s="23">
        <f t="shared" ref="W7" si="4">W8+W9+W10</f>
        <v>232446.95957000001</v>
      </c>
      <c r="X7" s="23">
        <f t="shared" ref="X7" si="5">X8+X9+X10</f>
        <v>7751</v>
      </c>
      <c r="Y7" s="23">
        <f t="shared" ref="Y7:Y11" si="6">S7/M7*100</f>
        <v>95.139161328212268</v>
      </c>
      <c r="Z7" s="264">
        <f>AA7+AB7+AD7+AE7</f>
        <v>10686078.259570001</v>
      </c>
      <c r="AA7" s="23">
        <f t="shared" ref="AA7" si="7">AA8+AA9+AA10</f>
        <v>2025326.1</v>
      </c>
      <c r="AB7" s="23">
        <f t="shared" ref="AB7" si="8">AB8+AB9+AB10</f>
        <v>8421383.4000000004</v>
      </c>
      <c r="AC7" s="23">
        <f t="shared" ref="AC7" si="9">AC8+AC9+AC10</f>
        <v>358607.5</v>
      </c>
      <c r="AD7" s="23">
        <f t="shared" ref="AD7" si="10">AD8+AD9+AD10</f>
        <v>231617.75956999999</v>
      </c>
      <c r="AE7" s="23">
        <f t="shared" ref="AE7" si="11">AE8+AE9+AE10</f>
        <v>7751</v>
      </c>
      <c r="AF7" s="23">
        <f>Z7/M7*100</f>
        <v>95.13177945531109</v>
      </c>
      <c r="AG7" s="264">
        <f>AH7+AI7+AK7+AL7</f>
        <v>5782282.2000000011</v>
      </c>
      <c r="AH7" s="23">
        <f t="shared" ref="AH7" si="12">AH8+AH9+AH10</f>
        <v>418031.19999999995</v>
      </c>
      <c r="AI7" s="23">
        <f t="shared" ref="AI7" si="13">AI8+AI9+AI10</f>
        <v>5181382.5000000009</v>
      </c>
      <c r="AJ7" s="23">
        <f t="shared" ref="AJ7" si="14">AJ8+AJ9+AJ10</f>
        <v>358607.5</v>
      </c>
      <c r="AK7" s="23">
        <f t="shared" ref="AK7" si="15">AK8+AK9+AK10</f>
        <v>175117.5</v>
      </c>
      <c r="AL7" s="23">
        <f t="shared" ref="AL7" si="16">AL8+AL9+AL10</f>
        <v>7751</v>
      </c>
      <c r="AM7" s="23">
        <f t="shared" ref="AM7:AM14" si="17">AG7/M7*100</f>
        <v>51.476208730377181</v>
      </c>
      <c r="AN7" s="380"/>
    </row>
    <row r="8" spans="1:71" ht="37.5" customHeight="1" x14ac:dyDescent="0.25">
      <c r="A8" s="388"/>
      <c r="B8" s="389"/>
      <c r="C8" s="389"/>
      <c r="D8" s="389"/>
      <c r="E8" s="389"/>
      <c r="F8" s="389"/>
      <c r="G8" s="389"/>
      <c r="H8" s="389"/>
      <c r="I8" s="389"/>
      <c r="J8" s="389"/>
      <c r="K8" s="367"/>
      <c r="L8" s="22" t="s">
        <v>41</v>
      </c>
      <c r="M8" s="263">
        <f>N8+O8+Q8+R8</f>
        <v>6057059.4999999991</v>
      </c>
      <c r="N8" s="23">
        <f>N14+N15+N18+N22+N28+N30+N36+N37+N38+N39+N44+N47+N52+N53+N76</f>
        <v>1466349.1</v>
      </c>
      <c r="O8" s="23">
        <f>O14+O15+O18+O22+O28+O30+O36+O37+O38+O39+O44+O47+O52+O53+O76</f>
        <v>4439277.6999999993</v>
      </c>
      <c r="P8" s="23">
        <f>P14+P15+P18+P22+P28+P30+P36+P37+P38+P39+P44+P47+P52+P53+P76</f>
        <v>516872.2</v>
      </c>
      <c r="Q8" s="23">
        <f>Q14+Q15+Q18+Q22+Q28+Q30+Q36+Q37+Q38+Q39+Q44+Q47+Q52+Q53+Q76</f>
        <v>151432.70000000001</v>
      </c>
      <c r="R8" s="23">
        <f>R14+R15+R18+R22+R28+R30+R36+R37+R38+R39+R44+R52+R53+R76+R47</f>
        <v>0</v>
      </c>
      <c r="S8" s="264">
        <f>T8+U8+W8+X8</f>
        <v>5716355.2999999998</v>
      </c>
      <c r="T8" s="23">
        <f>T14+T15+T18+T22+T28+T30+T36+T37+T38+T39+T44+T47+T52+T53+T76</f>
        <v>1466349.1</v>
      </c>
      <c r="U8" s="23">
        <f t="shared" ref="U8:X8" si="18">U14+U15+U18+U22+U28+U30+U36+U37+U38+U39+U44+U47+U52+U53+U76</f>
        <v>4132760.9999999995</v>
      </c>
      <c r="V8" s="23">
        <f t="shared" si="18"/>
        <v>358180.7</v>
      </c>
      <c r="W8" s="23">
        <f t="shared" si="18"/>
        <v>117245.2</v>
      </c>
      <c r="X8" s="23">
        <f t="shared" si="18"/>
        <v>0</v>
      </c>
      <c r="Y8" s="23">
        <f t="shared" si="6"/>
        <v>94.375089100577611</v>
      </c>
      <c r="Z8" s="264">
        <f t="shared" ref="Z8:Z10" si="19">AA8+AB8+AD8+AE8</f>
        <v>5715665.2999999998</v>
      </c>
      <c r="AA8" s="23">
        <f t="shared" ref="AA8:AE8" si="20">AA14+AA15+AA18+AA22+AA28+AA30+AA36+AA37+AA38+AA39+AA44+AA47+AA52+AA53+AA76</f>
        <v>1466349.1</v>
      </c>
      <c r="AB8" s="23">
        <f t="shared" si="20"/>
        <v>4132760.9999999995</v>
      </c>
      <c r="AC8" s="23">
        <f t="shared" si="20"/>
        <v>358180.7</v>
      </c>
      <c r="AD8" s="23">
        <f t="shared" si="20"/>
        <v>116555.2</v>
      </c>
      <c r="AE8" s="23">
        <f t="shared" si="20"/>
        <v>0</v>
      </c>
      <c r="AF8" s="23">
        <f>S8/M8*100</f>
        <v>94.375089100577611</v>
      </c>
      <c r="AG8" s="264">
        <f>AH8+AI8+AK8+AL8</f>
        <v>1163089.1000000001</v>
      </c>
      <c r="AH8" s="23">
        <f t="shared" ref="AH8:AL8" si="21">AH14+AH15+AH18+AH22+AH28+AH30+AH36+AH37+AH38+AH39+AH44+AH47+AH52+AH53+AH76</f>
        <v>32877.5</v>
      </c>
      <c r="AI8" s="23">
        <f t="shared" si="21"/>
        <v>1060779.4000000001</v>
      </c>
      <c r="AJ8" s="23">
        <f t="shared" si="21"/>
        <v>358180.7</v>
      </c>
      <c r="AK8" s="23">
        <f t="shared" si="21"/>
        <v>69432.2</v>
      </c>
      <c r="AL8" s="23">
        <f t="shared" si="21"/>
        <v>0</v>
      </c>
      <c r="AM8" s="23">
        <f t="shared" si="17"/>
        <v>19.202206945465868</v>
      </c>
      <c r="AN8" s="381"/>
    </row>
    <row r="9" spans="1:71" ht="39" customHeight="1" x14ac:dyDescent="0.25">
      <c r="A9" s="388"/>
      <c r="B9" s="389"/>
      <c r="C9" s="389"/>
      <c r="D9" s="389"/>
      <c r="E9" s="389"/>
      <c r="F9" s="389"/>
      <c r="G9" s="389"/>
      <c r="H9" s="389"/>
      <c r="I9" s="389"/>
      <c r="J9" s="389"/>
      <c r="K9" s="367"/>
      <c r="L9" s="22" t="s">
        <v>40</v>
      </c>
      <c r="M9" s="263">
        <f>N9+O9+Q9+R9</f>
        <v>5159817.6595700011</v>
      </c>
      <c r="N9" s="23">
        <f>N11+N12+N13+N16+N19+N20+N21+N23+N24+N25+N27+N29+N31+N32+N33+N35+N42+N43+N45+N46+N50+N51+N54+N55+N56+N57+N58+N59+N60+N61+N62+N63+N64+N65+N66+N67+N68+N69+N70+N71+N72+N73+N74+N75+N77+N78+N79+N80+N81</f>
        <v>558970.4</v>
      </c>
      <c r="O9" s="23">
        <f t="shared" ref="O9:R9" si="22">O11+O12+O13+O16+O19+O20+O21+O23+O24+O25+O27+O29+O31+O32+O33+O35+O42+O43+O45+O46+O50+O51+O54+O55+O56+O57+O58+O59+O60+O61+O62+O63+O64+O65+O66+O67+O68+O69+O70+O71+O72+O73+O74+O75+O77+O78+O79+O80+O81</f>
        <v>4435164.0000000009</v>
      </c>
      <c r="P9" s="23">
        <f t="shared" si="22"/>
        <v>25739.399999999998</v>
      </c>
      <c r="Q9" s="23">
        <f t="shared" si="22"/>
        <v>157932.25956999994</v>
      </c>
      <c r="R9" s="23">
        <f t="shared" si="22"/>
        <v>7751</v>
      </c>
      <c r="S9" s="264">
        <f>T9+U9+W9+X9</f>
        <v>4956199.3595700013</v>
      </c>
      <c r="T9" s="23">
        <f t="shared" ref="T9:X9" si="23">T11+T12+T13+T16+T19+T20+T21+T23+T24+T25+T27+T29+T31+T32+T33+T35+T42+T43+T45+T46+T50+T51+T54+T55+T56+T57+T58+T59+T60+T61+T62+T63+T64+T65+T66+T67+T68+T69+T70+T71+T72+T73+T74+T75+T77+T78+T79+T80+T81</f>
        <v>558970.4</v>
      </c>
      <c r="U9" s="23">
        <f t="shared" si="23"/>
        <v>4274276.2000000011</v>
      </c>
      <c r="V9" s="23">
        <f t="shared" si="23"/>
        <v>426.8</v>
      </c>
      <c r="W9" s="23">
        <f t="shared" si="23"/>
        <v>115201.75957000001</v>
      </c>
      <c r="X9" s="23">
        <f t="shared" si="23"/>
        <v>7751</v>
      </c>
      <c r="Y9" s="23">
        <f t="shared" si="6"/>
        <v>96.053769465625479</v>
      </c>
      <c r="Z9" s="264">
        <f t="shared" si="19"/>
        <v>4956060.1595700011</v>
      </c>
      <c r="AA9" s="23">
        <f t="shared" ref="AA9:AE9" si="24">AA11+AA12+AA13+AA16+AA19+AA20+AA21+AA23+AA24+AA25+AA27+AA29+AA31+AA32+AA33+AA35+AA42+AA43+AA45+AA46+AA50+AA51+AA54+AA55+AA56+AA57+AA58+AA59+AA60+AA61+AA62+AA63+AA64+AA65+AA66+AA67+AA68+AA69+AA70+AA71+AA72+AA73+AA74+AA75+AA77+AA78+AA79+AA80+AA81</f>
        <v>558970.4</v>
      </c>
      <c r="AB9" s="23">
        <f t="shared" si="24"/>
        <v>4274276.2000000011</v>
      </c>
      <c r="AC9" s="23">
        <f t="shared" si="24"/>
        <v>426.8</v>
      </c>
      <c r="AD9" s="23">
        <f t="shared" si="24"/>
        <v>115062.55957000001</v>
      </c>
      <c r="AE9" s="23">
        <f t="shared" si="24"/>
        <v>7751</v>
      </c>
      <c r="AF9" s="23">
        <f>Z9/M9*100</f>
        <v>96.051071695874995</v>
      </c>
      <c r="AG9" s="264">
        <f>AH9+AI9+AK9+AL9</f>
        <v>4604840.3</v>
      </c>
      <c r="AH9" s="23">
        <f t="shared" ref="AH9:AL9" si="25">AH11+AH12+AH13+AH16+AH19+AH20+AH21+AH23+AH24+AH25+AH27+AH29+AH31+AH32+AH33+AH35+AH42+AH43+AH45+AH46+AH50+AH51+AH54+AH55+AH56+AH57+AH58+AH59+AH60+AH61+AH62+AH63+AH64+AH65+AH66+AH67+AH68+AH69+AH70+AH71+AH72+AH73+AH74+AH75+AH77+AH78+AH79+AH80+AH81</f>
        <v>385147.1</v>
      </c>
      <c r="AI9" s="23">
        <f t="shared" si="25"/>
        <v>4106256.9000000004</v>
      </c>
      <c r="AJ9" s="23">
        <f t="shared" si="25"/>
        <v>426.8</v>
      </c>
      <c r="AK9" s="23">
        <f t="shared" si="25"/>
        <v>105685.3</v>
      </c>
      <c r="AL9" s="23">
        <f t="shared" si="25"/>
        <v>7751</v>
      </c>
      <c r="AM9" s="23">
        <f t="shared" si="17"/>
        <v>89.24424473526355</v>
      </c>
      <c r="AN9" s="381"/>
    </row>
    <row r="10" spans="1:71" s="310" customFormat="1" ht="39" customHeight="1" x14ac:dyDescent="0.25">
      <c r="A10" s="390"/>
      <c r="B10" s="391"/>
      <c r="C10" s="391"/>
      <c r="D10" s="391"/>
      <c r="E10" s="391"/>
      <c r="F10" s="391"/>
      <c r="G10" s="391"/>
      <c r="H10" s="391"/>
      <c r="I10" s="391"/>
      <c r="J10" s="391"/>
      <c r="K10" s="368"/>
      <c r="L10" s="307" t="s">
        <v>513</v>
      </c>
      <c r="M10" s="308">
        <f>N10+O10+Q10+R10</f>
        <v>16044.5</v>
      </c>
      <c r="N10" s="309">
        <f>N82+N83+N84+N85</f>
        <v>29</v>
      </c>
      <c r="O10" s="309">
        <f t="shared" ref="O10:R10" si="26">O82+O83+O84+O85</f>
        <v>16015.5</v>
      </c>
      <c r="P10" s="309">
        <f t="shared" si="26"/>
        <v>0</v>
      </c>
      <c r="Q10" s="309">
        <f t="shared" si="26"/>
        <v>0</v>
      </c>
      <c r="R10" s="309">
        <f t="shared" si="26"/>
        <v>0</v>
      </c>
      <c r="S10" s="308">
        <f>T10+U10+W10+X10</f>
        <v>14352.800000000001</v>
      </c>
      <c r="T10" s="309">
        <f t="shared" ref="T10:Y10" si="27">T82+T83+T84+T85</f>
        <v>6.6</v>
      </c>
      <c r="U10" s="309">
        <f t="shared" si="27"/>
        <v>14346.2</v>
      </c>
      <c r="V10" s="309">
        <f t="shared" si="27"/>
        <v>0</v>
      </c>
      <c r="W10" s="309">
        <f t="shared" si="27"/>
        <v>0</v>
      </c>
      <c r="X10" s="309">
        <f t="shared" si="27"/>
        <v>0</v>
      </c>
      <c r="Y10" s="309">
        <f t="shared" si="27"/>
        <v>294.9453833019233</v>
      </c>
      <c r="Z10" s="308">
        <f t="shared" si="19"/>
        <v>14352.800000000001</v>
      </c>
      <c r="AA10" s="309">
        <f t="shared" ref="AA10:AE10" si="28">AA82+AA83+AA84+AA85</f>
        <v>6.6</v>
      </c>
      <c r="AB10" s="309">
        <f t="shared" si="28"/>
        <v>14346.2</v>
      </c>
      <c r="AC10" s="309">
        <f t="shared" si="28"/>
        <v>0</v>
      </c>
      <c r="AD10" s="309">
        <f t="shared" si="28"/>
        <v>0</v>
      </c>
      <c r="AE10" s="309">
        <f t="shared" si="28"/>
        <v>0</v>
      </c>
      <c r="AF10" s="309">
        <f>Z10/M10*100</f>
        <v>89.456199943906029</v>
      </c>
      <c r="AG10" s="308">
        <f>AH10+AI10+AK10+AL10</f>
        <v>14352.800000000001</v>
      </c>
      <c r="AH10" s="309">
        <f t="shared" ref="AH10:AL10" si="29">AH82+AH83+AH84+AH85</f>
        <v>6.6</v>
      </c>
      <c r="AI10" s="309">
        <f t="shared" si="29"/>
        <v>14346.2</v>
      </c>
      <c r="AJ10" s="309">
        <f t="shared" si="29"/>
        <v>0</v>
      </c>
      <c r="AK10" s="309">
        <f t="shared" si="29"/>
        <v>0</v>
      </c>
      <c r="AL10" s="309">
        <f t="shared" si="29"/>
        <v>0</v>
      </c>
      <c r="AM10" s="309">
        <f t="shared" si="17"/>
        <v>89.456199943906029</v>
      </c>
      <c r="AN10" s="382"/>
    </row>
    <row r="11" spans="1:71" ht="183.75" customHeight="1" x14ac:dyDescent="0.25">
      <c r="A11" s="2">
        <v>1</v>
      </c>
      <c r="B11" s="92" t="s">
        <v>483</v>
      </c>
      <c r="C11" s="92" t="s">
        <v>482</v>
      </c>
      <c r="D11" s="92" t="s">
        <v>575</v>
      </c>
      <c r="E11" s="92" t="s">
        <v>516</v>
      </c>
      <c r="F11" s="92" t="s">
        <v>691</v>
      </c>
      <c r="G11" s="92" t="s">
        <v>135</v>
      </c>
      <c r="H11" s="73" t="s">
        <v>522</v>
      </c>
      <c r="I11" s="92" t="s">
        <v>137</v>
      </c>
      <c r="J11" s="79" t="s">
        <v>273</v>
      </c>
      <c r="K11" s="72" t="s">
        <v>692</v>
      </c>
      <c r="L11" s="98" t="s">
        <v>518</v>
      </c>
      <c r="M11" s="263">
        <f>SUM(N11:R11)</f>
        <v>110022.8</v>
      </c>
      <c r="N11" s="53">
        <v>98255</v>
      </c>
      <c r="O11" s="53">
        <v>3038.8</v>
      </c>
      <c r="P11" s="27">
        <v>0</v>
      </c>
      <c r="Q11" s="27">
        <v>8729</v>
      </c>
      <c r="R11" s="27">
        <v>0</v>
      </c>
      <c r="S11" s="264">
        <f>SUM(T11:X11)</f>
        <v>107525.3</v>
      </c>
      <c r="T11" s="53">
        <v>98255</v>
      </c>
      <c r="U11" s="53">
        <v>3038.8</v>
      </c>
      <c r="V11" s="27">
        <v>0</v>
      </c>
      <c r="W11" s="27">
        <v>6231.5</v>
      </c>
      <c r="X11" s="27">
        <v>0</v>
      </c>
      <c r="Y11" s="23">
        <f t="shared" si="6"/>
        <v>97.730015960328217</v>
      </c>
      <c r="Z11" s="264">
        <f>AA11+AB11+AD11</f>
        <v>107525.3</v>
      </c>
      <c r="AA11" s="53">
        <v>98255</v>
      </c>
      <c r="AB11" s="53">
        <v>3038.8</v>
      </c>
      <c r="AC11" s="27">
        <v>0</v>
      </c>
      <c r="AD11" s="27">
        <v>6231.5</v>
      </c>
      <c r="AE11" s="27">
        <v>0</v>
      </c>
      <c r="AF11" s="23">
        <f t="shared" ref="AF11:AF55" si="30">Z11/M11*100</f>
        <v>97.730015960328217</v>
      </c>
      <c r="AG11" s="264">
        <f>SUM(AH11:AL11)</f>
        <v>107525.3</v>
      </c>
      <c r="AH11" s="53">
        <v>98255</v>
      </c>
      <c r="AI11" s="53">
        <v>3038.8</v>
      </c>
      <c r="AJ11" s="27">
        <v>0</v>
      </c>
      <c r="AK11" s="27">
        <v>6231.5</v>
      </c>
      <c r="AL11" s="27">
        <v>0</v>
      </c>
      <c r="AM11" s="23">
        <f t="shared" si="17"/>
        <v>97.730015960328217</v>
      </c>
      <c r="AN11" s="72"/>
    </row>
    <row r="12" spans="1:71" ht="198.75" customHeight="1" x14ac:dyDescent="0.25">
      <c r="A12" s="95">
        <v>2</v>
      </c>
      <c r="B12" s="92" t="s">
        <v>483</v>
      </c>
      <c r="C12" s="92" t="s">
        <v>482</v>
      </c>
      <c r="D12" s="72" t="s">
        <v>630</v>
      </c>
      <c r="E12" s="72" t="s">
        <v>517</v>
      </c>
      <c r="F12" s="72" t="s">
        <v>690</v>
      </c>
      <c r="G12" s="72" t="s">
        <v>515</v>
      </c>
      <c r="H12" s="73" t="s">
        <v>522</v>
      </c>
      <c r="I12" s="222" t="s">
        <v>137</v>
      </c>
      <c r="J12" s="79" t="s">
        <v>273</v>
      </c>
      <c r="K12" s="72" t="s">
        <v>675</v>
      </c>
      <c r="L12" s="91" t="s">
        <v>285</v>
      </c>
      <c r="M12" s="263">
        <f>SUM(N12:R12)</f>
        <v>153045.6</v>
      </c>
      <c r="N12" s="53">
        <v>150000</v>
      </c>
      <c r="O12" s="53">
        <v>1515.1</v>
      </c>
      <c r="P12" s="27">
        <v>0</v>
      </c>
      <c r="Q12" s="27">
        <v>1530.5</v>
      </c>
      <c r="R12" s="27">
        <v>0</v>
      </c>
      <c r="S12" s="264">
        <f>SUM(T12:X12)</f>
        <v>153045.6</v>
      </c>
      <c r="T12" s="27">
        <v>150000</v>
      </c>
      <c r="U12" s="27">
        <v>1515.1</v>
      </c>
      <c r="V12" s="27">
        <v>0</v>
      </c>
      <c r="W12" s="27">
        <v>1530.5</v>
      </c>
      <c r="X12" s="27">
        <v>0</v>
      </c>
      <c r="Y12" s="23">
        <f t="shared" ref="Y12" si="31">S12/M12*100</f>
        <v>100</v>
      </c>
      <c r="Z12" s="264">
        <f>AA12+AB12+AD12</f>
        <v>153045.6</v>
      </c>
      <c r="AA12" s="27">
        <v>150000</v>
      </c>
      <c r="AB12" s="27">
        <v>1515.1</v>
      </c>
      <c r="AC12" s="27">
        <v>0</v>
      </c>
      <c r="AD12" s="27">
        <v>1530.5</v>
      </c>
      <c r="AE12" s="27">
        <v>0</v>
      </c>
      <c r="AF12" s="23">
        <f t="shared" ref="AF12" si="32">Z12/M12*100</f>
        <v>100</v>
      </c>
      <c r="AG12" s="264">
        <f>SUM(AH12:AL12)</f>
        <v>0</v>
      </c>
      <c r="AH12" s="27">
        <v>0</v>
      </c>
      <c r="AI12" s="27">
        <v>0</v>
      </c>
      <c r="AJ12" s="27">
        <v>0</v>
      </c>
      <c r="AK12" s="27">
        <v>0</v>
      </c>
      <c r="AL12" s="27">
        <v>0</v>
      </c>
      <c r="AM12" s="23">
        <f t="shared" ref="AM12" si="33">AG12/M12*100</f>
        <v>0</v>
      </c>
      <c r="AN12" s="72"/>
    </row>
    <row r="13" spans="1:71" ht="310.5" customHeight="1" x14ac:dyDescent="0.25">
      <c r="A13" s="2">
        <v>3</v>
      </c>
      <c r="B13" s="222"/>
      <c r="C13" s="222"/>
      <c r="D13" s="72" t="s">
        <v>582</v>
      </c>
      <c r="E13" s="223"/>
      <c r="F13" s="223"/>
      <c r="G13" s="72" t="s">
        <v>514</v>
      </c>
      <c r="H13" s="73" t="s">
        <v>677</v>
      </c>
      <c r="I13" s="92" t="s">
        <v>139</v>
      </c>
      <c r="J13" s="79" t="s">
        <v>273</v>
      </c>
      <c r="K13" s="92" t="s">
        <v>693</v>
      </c>
      <c r="L13" s="28" t="s">
        <v>285</v>
      </c>
      <c r="M13" s="263">
        <f>SUM(N13:R13)</f>
        <v>22587.8</v>
      </c>
      <c r="N13" s="27">
        <v>17888</v>
      </c>
      <c r="O13" s="27">
        <v>368.8</v>
      </c>
      <c r="P13" s="27">
        <v>0</v>
      </c>
      <c r="Q13" s="27">
        <v>4331</v>
      </c>
      <c r="R13" s="27">
        <v>0</v>
      </c>
      <c r="S13" s="264">
        <f>SUM(T13:X13)</f>
        <v>20648.399999999998</v>
      </c>
      <c r="T13" s="27">
        <v>17888</v>
      </c>
      <c r="U13" s="27">
        <v>368.8</v>
      </c>
      <c r="V13" s="27">
        <v>0</v>
      </c>
      <c r="W13" s="27">
        <v>2391.6</v>
      </c>
      <c r="X13" s="27">
        <v>0</v>
      </c>
      <c r="Y13" s="23">
        <f t="shared" ref="Y13:Y55" si="34">S13/M13*100</f>
        <v>91.413949122977883</v>
      </c>
      <c r="Z13" s="264">
        <f t="shared" ref="Z13:Z84" si="35">SUM(AA13:AE13)</f>
        <v>20648.399999999998</v>
      </c>
      <c r="AA13" s="27">
        <v>17888</v>
      </c>
      <c r="AB13" s="27">
        <v>368.8</v>
      </c>
      <c r="AC13" s="27">
        <v>0</v>
      </c>
      <c r="AD13" s="27">
        <v>2391.6</v>
      </c>
      <c r="AE13" s="27">
        <v>0</v>
      </c>
      <c r="AF13" s="23">
        <f t="shared" si="30"/>
        <v>91.413949122977883</v>
      </c>
      <c r="AG13" s="264">
        <f t="shared" ref="AG13:AG85" si="36">SUM(AH13:AL13)</f>
        <v>20648.399999999998</v>
      </c>
      <c r="AH13" s="27">
        <v>17888</v>
      </c>
      <c r="AI13" s="27">
        <v>368.8</v>
      </c>
      <c r="AJ13" s="27">
        <v>0</v>
      </c>
      <c r="AK13" s="27">
        <v>2391.6</v>
      </c>
      <c r="AL13" s="27">
        <v>0</v>
      </c>
      <c r="AM13" s="23">
        <f t="shared" si="17"/>
        <v>91.413949122977883</v>
      </c>
      <c r="AN13" s="72"/>
    </row>
    <row r="14" spans="1:71" s="233" customFormat="1" ht="310.5" customHeight="1" x14ac:dyDescent="0.25">
      <c r="A14" s="226">
        <v>4</v>
      </c>
      <c r="B14" s="248"/>
      <c r="C14" s="248"/>
      <c r="D14" s="248"/>
      <c r="E14" s="227"/>
      <c r="F14" s="227"/>
      <c r="G14" s="238" t="s">
        <v>515</v>
      </c>
      <c r="H14" s="238" t="s">
        <v>581</v>
      </c>
      <c r="I14" s="248" t="s">
        <v>140</v>
      </c>
      <c r="J14" s="243" t="s">
        <v>500</v>
      </c>
      <c r="K14" s="296" t="s">
        <v>694</v>
      </c>
      <c r="L14" s="253" t="s">
        <v>608</v>
      </c>
      <c r="M14" s="263">
        <f>N14+O14+Q14+R14</f>
        <v>374178.7</v>
      </c>
      <c r="N14" s="230">
        <v>0</v>
      </c>
      <c r="O14" s="230">
        <v>351728</v>
      </c>
      <c r="P14" s="230">
        <v>213591.6</v>
      </c>
      <c r="Q14" s="230">
        <v>22450.7</v>
      </c>
      <c r="R14" s="230">
        <v>0</v>
      </c>
      <c r="S14" s="264">
        <f>T14+U14+W14+X14</f>
        <v>374178.7</v>
      </c>
      <c r="T14" s="230">
        <v>0</v>
      </c>
      <c r="U14" s="230">
        <v>351728</v>
      </c>
      <c r="V14" s="231">
        <v>213591.6</v>
      </c>
      <c r="W14" s="231">
        <v>22450.7</v>
      </c>
      <c r="X14" s="230">
        <v>0</v>
      </c>
      <c r="Y14" s="229">
        <f>S14/M14*100</f>
        <v>100</v>
      </c>
      <c r="Z14" s="264">
        <f>AA14+AB14+AD14+AE14</f>
        <v>374178.7</v>
      </c>
      <c r="AA14" s="230">
        <v>0</v>
      </c>
      <c r="AB14" s="230">
        <v>351728</v>
      </c>
      <c r="AC14" s="231">
        <v>213591.6</v>
      </c>
      <c r="AD14" s="231">
        <v>22450.7</v>
      </c>
      <c r="AE14" s="230">
        <v>0</v>
      </c>
      <c r="AF14" s="229">
        <f>Z14/M14*100</f>
        <v>100</v>
      </c>
      <c r="AG14" s="264">
        <f>AH14+AI14+AK14+AL14</f>
        <v>384726.89999999997</v>
      </c>
      <c r="AH14" s="230">
        <v>0</v>
      </c>
      <c r="AI14" s="231">
        <v>361643.3</v>
      </c>
      <c r="AJ14" s="231">
        <v>213591.6</v>
      </c>
      <c r="AK14" s="231">
        <v>23083.599999999999</v>
      </c>
      <c r="AL14" s="231">
        <v>0</v>
      </c>
      <c r="AM14" s="229">
        <f t="shared" si="17"/>
        <v>102.819027379164</v>
      </c>
      <c r="AN14" s="72"/>
      <c r="AO14" s="232"/>
      <c r="AP14" s="232"/>
      <c r="AQ14" s="232"/>
      <c r="AR14" s="232"/>
      <c r="AS14" s="232"/>
      <c r="AT14" s="232"/>
      <c r="AU14" s="232"/>
      <c r="AV14" s="232"/>
      <c r="AW14" s="232"/>
      <c r="AX14" s="232"/>
      <c r="AY14" s="232"/>
      <c r="AZ14" s="232"/>
      <c r="BA14" s="232"/>
      <c r="BB14" s="232"/>
      <c r="BC14" s="232"/>
      <c r="BD14" s="232"/>
      <c r="BE14" s="232"/>
      <c r="BF14" s="232"/>
      <c r="BG14" s="232"/>
      <c r="BH14" s="232"/>
      <c r="BI14" s="232"/>
      <c r="BJ14" s="232"/>
      <c r="BK14" s="232"/>
      <c r="BL14" s="232"/>
      <c r="BM14" s="232"/>
      <c r="BN14" s="232"/>
      <c r="BO14" s="232"/>
      <c r="BP14" s="232"/>
      <c r="BQ14" s="232"/>
      <c r="BR14" s="232"/>
      <c r="BS14" s="232"/>
    </row>
    <row r="15" spans="1:71" s="233" customFormat="1" ht="261" customHeight="1" x14ac:dyDescent="0.25">
      <c r="A15" s="226">
        <v>5</v>
      </c>
      <c r="B15" s="248"/>
      <c r="C15" s="248"/>
      <c r="D15" s="243" t="s">
        <v>631</v>
      </c>
      <c r="E15" s="248"/>
      <c r="F15" s="236"/>
      <c r="G15" s="243" t="s">
        <v>519</v>
      </c>
      <c r="H15" s="243" t="s">
        <v>679</v>
      </c>
      <c r="I15" s="280" t="s">
        <v>140</v>
      </c>
      <c r="J15" s="243" t="s">
        <v>500</v>
      </c>
      <c r="K15" s="238" t="s">
        <v>695</v>
      </c>
      <c r="L15" s="228" t="s">
        <v>0</v>
      </c>
      <c r="M15" s="263">
        <f>SUM(N15:R15)</f>
        <v>1008356</v>
      </c>
      <c r="N15" s="230">
        <v>620622</v>
      </c>
      <c r="O15" s="230">
        <v>377650.4</v>
      </c>
      <c r="P15" s="230">
        <v>0</v>
      </c>
      <c r="Q15" s="230">
        <v>10083.6</v>
      </c>
      <c r="R15" s="230">
        <v>0</v>
      </c>
      <c r="S15" s="264">
        <f>SUM(T15:X15)</f>
        <v>1008356</v>
      </c>
      <c r="T15" s="230">
        <v>620622</v>
      </c>
      <c r="U15" s="230">
        <v>377650.4</v>
      </c>
      <c r="V15" s="230">
        <v>0</v>
      </c>
      <c r="W15" s="230">
        <v>10083.6</v>
      </c>
      <c r="X15" s="230">
        <v>0</v>
      </c>
      <c r="Y15" s="229">
        <f t="shared" si="34"/>
        <v>100</v>
      </c>
      <c r="Z15" s="264">
        <f>SUM(AA15:AE15)</f>
        <v>1008356</v>
      </c>
      <c r="AA15" s="230">
        <v>620622</v>
      </c>
      <c r="AB15" s="230">
        <v>377650.4</v>
      </c>
      <c r="AC15" s="230">
        <v>0</v>
      </c>
      <c r="AD15" s="230">
        <v>10083.6</v>
      </c>
      <c r="AE15" s="230">
        <v>0</v>
      </c>
      <c r="AF15" s="229">
        <f t="shared" si="30"/>
        <v>100</v>
      </c>
      <c r="AG15" s="264">
        <f>SUM(AH15:AL15)</f>
        <v>34431.4</v>
      </c>
      <c r="AH15" s="230">
        <v>21177.1</v>
      </c>
      <c r="AI15" s="230">
        <v>12910</v>
      </c>
      <c r="AJ15" s="230">
        <v>0</v>
      </c>
      <c r="AK15" s="230">
        <v>344.3</v>
      </c>
      <c r="AL15" s="230">
        <v>0</v>
      </c>
      <c r="AM15" s="229">
        <f t="shared" ref="AM15:AM55" si="37">AG15/M15*100</f>
        <v>3.4146075394007673</v>
      </c>
      <c r="AN15" s="72"/>
      <c r="AO15" s="232"/>
      <c r="AP15" s="232"/>
      <c r="AQ15" s="232"/>
      <c r="AR15" s="232"/>
      <c r="AS15" s="232"/>
      <c r="AT15" s="232"/>
      <c r="AU15" s="232"/>
      <c r="AV15" s="232"/>
      <c r="AW15" s="232"/>
      <c r="AX15" s="232"/>
      <c r="AY15" s="232"/>
      <c r="AZ15" s="232"/>
      <c r="BA15" s="232"/>
      <c r="BB15" s="232"/>
      <c r="BC15" s="232"/>
      <c r="BD15" s="232"/>
      <c r="BE15" s="232"/>
      <c r="BF15" s="232"/>
      <c r="BG15" s="232"/>
      <c r="BH15" s="232"/>
      <c r="BI15" s="232"/>
      <c r="BJ15" s="232"/>
      <c r="BK15" s="232"/>
      <c r="BL15" s="232"/>
      <c r="BM15" s="232"/>
      <c r="BN15" s="232"/>
      <c r="BO15" s="232"/>
      <c r="BP15" s="232"/>
      <c r="BQ15" s="232"/>
      <c r="BR15" s="232"/>
      <c r="BS15" s="232"/>
    </row>
    <row r="16" spans="1:71" ht="215.25" customHeight="1" x14ac:dyDescent="0.25">
      <c r="A16" s="2">
        <v>6</v>
      </c>
      <c r="B16" s="222"/>
      <c r="C16" s="222"/>
      <c r="D16" s="222"/>
      <c r="E16" s="222"/>
      <c r="F16" s="222"/>
      <c r="G16" s="222" t="s">
        <v>142</v>
      </c>
      <c r="H16" s="92" t="s">
        <v>678</v>
      </c>
      <c r="I16" s="222" t="s">
        <v>140</v>
      </c>
      <c r="J16" s="92" t="s">
        <v>501</v>
      </c>
      <c r="K16" s="92" t="s">
        <v>712</v>
      </c>
      <c r="L16" s="98" t="s">
        <v>597</v>
      </c>
      <c r="M16" s="263">
        <f>SUM(N16:R16)</f>
        <v>12595.1</v>
      </c>
      <c r="N16" s="27">
        <v>0</v>
      </c>
      <c r="O16" s="27">
        <v>11839.4</v>
      </c>
      <c r="P16" s="27">
        <v>0</v>
      </c>
      <c r="Q16" s="27">
        <v>755.7</v>
      </c>
      <c r="R16" s="27">
        <v>0</v>
      </c>
      <c r="S16" s="264">
        <f t="shared" ref="S16:S85" si="38">SUM(T16:X16)</f>
        <v>12595.1</v>
      </c>
      <c r="T16" s="27">
        <v>0</v>
      </c>
      <c r="U16" s="27">
        <v>11839.4</v>
      </c>
      <c r="V16" s="27">
        <v>0</v>
      </c>
      <c r="W16" s="27">
        <v>755.7</v>
      </c>
      <c r="X16" s="27">
        <v>0</v>
      </c>
      <c r="Y16" s="23">
        <f t="shared" si="34"/>
        <v>100</v>
      </c>
      <c r="Z16" s="264">
        <f t="shared" si="35"/>
        <v>12595.1</v>
      </c>
      <c r="AA16" s="27">
        <v>0</v>
      </c>
      <c r="AB16" s="27">
        <v>11839.4</v>
      </c>
      <c r="AC16" s="27">
        <v>0</v>
      </c>
      <c r="AD16" s="27">
        <v>755.7</v>
      </c>
      <c r="AE16" s="27">
        <v>0</v>
      </c>
      <c r="AF16" s="23">
        <f t="shared" si="30"/>
        <v>100</v>
      </c>
      <c r="AG16" s="264">
        <f t="shared" si="36"/>
        <v>12595.1</v>
      </c>
      <c r="AH16" s="27">
        <v>0</v>
      </c>
      <c r="AI16" s="27">
        <v>11839.4</v>
      </c>
      <c r="AJ16" s="27">
        <v>0</v>
      </c>
      <c r="AK16" s="27">
        <v>755.7</v>
      </c>
      <c r="AL16" s="27">
        <v>0</v>
      </c>
      <c r="AM16" s="23">
        <f t="shared" si="37"/>
        <v>100</v>
      </c>
      <c r="AN16" s="72"/>
    </row>
    <row r="17" spans="1:71" ht="153" customHeight="1" x14ac:dyDescent="0.25">
      <c r="A17" s="244">
        <v>7</v>
      </c>
      <c r="B17" s="257" t="s">
        <v>484</v>
      </c>
      <c r="C17" s="257" t="s">
        <v>485</v>
      </c>
      <c r="D17" s="257" t="s">
        <v>486</v>
      </c>
      <c r="E17" s="257" t="s">
        <v>487</v>
      </c>
      <c r="F17" s="257" t="s">
        <v>488</v>
      </c>
      <c r="G17" s="257" t="s">
        <v>148</v>
      </c>
      <c r="H17" s="257" t="s">
        <v>521</v>
      </c>
      <c r="I17" s="257" t="s">
        <v>149</v>
      </c>
      <c r="J17" s="257" t="s">
        <v>502</v>
      </c>
      <c r="K17" s="257" t="s">
        <v>696</v>
      </c>
      <c r="L17" s="28" t="s">
        <v>279</v>
      </c>
      <c r="M17" s="263">
        <f>M18+M19</f>
        <v>81669.600000000006</v>
      </c>
      <c r="N17" s="27">
        <f t="shared" ref="N17:X17" si="39">N18+N19</f>
        <v>0</v>
      </c>
      <c r="O17" s="27">
        <f>O18+O19</f>
        <v>80810.600000000006</v>
      </c>
      <c r="P17" s="27">
        <f t="shared" si="39"/>
        <v>4429.5</v>
      </c>
      <c r="Q17" s="27">
        <f>Q18+Q19</f>
        <v>859</v>
      </c>
      <c r="R17" s="27">
        <f t="shared" si="39"/>
        <v>0</v>
      </c>
      <c r="S17" s="264">
        <f t="shared" si="39"/>
        <v>76287.199999999997</v>
      </c>
      <c r="T17" s="23">
        <f t="shared" si="39"/>
        <v>0</v>
      </c>
      <c r="U17" s="23">
        <f t="shared" si="39"/>
        <v>75882.2</v>
      </c>
      <c r="V17" s="23">
        <f t="shared" si="39"/>
        <v>4385.2</v>
      </c>
      <c r="W17" s="23">
        <f t="shared" si="39"/>
        <v>405</v>
      </c>
      <c r="X17" s="23">
        <f t="shared" si="39"/>
        <v>0</v>
      </c>
      <c r="Y17" s="23">
        <f>S17/M17*100</f>
        <v>93.409542840910191</v>
      </c>
      <c r="Z17" s="264">
        <f t="shared" ref="Z17:AE17" si="40">Z18+Z19</f>
        <v>76287.199999999997</v>
      </c>
      <c r="AA17" s="23">
        <f t="shared" si="40"/>
        <v>0</v>
      </c>
      <c r="AB17" s="23">
        <f t="shared" si="40"/>
        <v>75882.2</v>
      </c>
      <c r="AC17" s="23">
        <f t="shared" si="40"/>
        <v>4385.2</v>
      </c>
      <c r="AD17" s="23">
        <f t="shared" si="40"/>
        <v>405</v>
      </c>
      <c r="AE17" s="23">
        <f t="shared" si="40"/>
        <v>0</v>
      </c>
      <c r="AF17" s="23">
        <f t="shared" si="30"/>
        <v>93.409542840910191</v>
      </c>
      <c r="AG17" s="263">
        <f t="shared" ref="AG17:AL17" si="41">AG18+AG19</f>
        <v>76287.199999999997</v>
      </c>
      <c r="AH17" s="54">
        <f t="shared" si="41"/>
        <v>0</v>
      </c>
      <c r="AI17" s="54">
        <f t="shared" si="41"/>
        <v>75882.2</v>
      </c>
      <c r="AJ17" s="54">
        <f t="shared" si="41"/>
        <v>4385.2</v>
      </c>
      <c r="AK17" s="54">
        <f t="shared" si="41"/>
        <v>405</v>
      </c>
      <c r="AL17" s="54">
        <f t="shared" si="41"/>
        <v>0</v>
      </c>
      <c r="AM17" s="54">
        <f>AG17/M17*100</f>
        <v>93.409542840910191</v>
      </c>
      <c r="AN17" s="72"/>
    </row>
    <row r="18" spans="1:71" s="233" customFormat="1" ht="20.25" customHeight="1" x14ac:dyDescent="0.25">
      <c r="A18" s="260"/>
      <c r="B18" s="261"/>
      <c r="C18" s="261"/>
      <c r="D18" s="261"/>
      <c r="E18" s="261"/>
      <c r="F18" s="261"/>
      <c r="G18" s="261"/>
      <c r="H18" s="261"/>
      <c r="I18" s="261"/>
      <c r="J18" s="261"/>
      <c r="K18" s="274" t="s">
        <v>480</v>
      </c>
      <c r="L18" s="228"/>
      <c r="M18" s="237">
        <f>N18+O18+Q18+R18</f>
        <v>80254</v>
      </c>
      <c r="N18" s="230">
        <v>0</v>
      </c>
      <c r="O18" s="230">
        <v>80194.100000000006</v>
      </c>
      <c r="P18" s="230">
        <v>4354.2</v>
      </c>
      <c r="Q18" s="230">
        <v>59.9</v>
      </c>
      <c r="R18" s="230">
        <v>0</v>
      </c>
      <c r="S18" s="229">
        <f>T18+U18+W18+X18</f>
        <v>75385.7</v>
      </c>
      <c r="T18" s="230">
        <v>0</v>
      </c>
      <c r="U18" s="230">
        <v>75325.8</v>
      </c>
      <c r="V18" s="230">
        <v>4354.2</v>
      </c>
      <c r="W18" s="230">
        <v>59.9</v>
      </c>
      <c r="X18" s="230">
        <v>0</v>
      </c>
      <c r="Y18" s="229">
        <f>S18/M18*100</f>
        <v>93.93388491539362</v>
      </c>
      <c r="Z18" s="229">
        <f>AA18+AB18+AD18+AE18</f>
        <v>75385.7</v>
      </c>
      <c r="AA18" s="230">
        <v>0</v>
      </c>
      <c r="AB18" s="230">
        <v>75325.8</v>
      </c>
      <c r="AC18" s="230">
        <v>4354.2</v>
      </c>
      <c r="AD18" s="230">
        <v>59.9</v>
      </c>
      <c r="AE18" s="230">
        <v>0</v>
      </c>
      <c r="AF18" s="229">
        <f t="shared" si="30"/>
        <v>93.93388491539362</v>
      </c>
      <c r="AG18" s="229">
        <f>AH18+AI18+AK18+AL18</f>
        <v>75385.7</v>
      </c>
      <c r="AH18" s="230">
        <v>0</v>
      </c>
      <c r="AI18" s="230">
        <v>75325.8</v>
      </c>
      <c r="AJ18" s="230">
        <v>4354.2</v>
      </c>
      <c r="AK18" s="230">
        <v>59.9</v>
      </c>
      <c r="AL18" s="230">
        <v>0</v>
      </c>
      <c r="AM18" s="229">
        <f t="shared" si="37"/>
        <v>93.93388491539362</v>
      </c>
      <c r="AN18" s="238"/>
      <c r="AO18" s="232"/>
      <c r="AP18" s="232"/>
      <c r="AQ18" s="232"/>
      <c r="AR18" s="232"/>
      <c r="AS18" s="232"/>
      <c r="AT18" s="232"/>
      <c r="AU18" s="232"/>
      <c r="AV18" s="232"/>
      <c r="AW18" s="232"/>
      <c r="AX18" s="232"/>
      <c r="AY18" s="232"/>
      <c r="AZ18" s="232"/>
      <c r="BA18" s="232"/>
      <c r="BB18" s="232"/>
      <c r="BC18" s="232"/>
      <c r="BD18" s="232"/>
      <c r="BE18" s="232"/>
      <c r="BF18" s="232"/>
      <c r="BG18" s="232"/>
      <c r="BH18" s="232"/>
      <c r="BI18" s="232"/>
      <c r="BJ18" s="232"/>
      <c r="BK18" s="232"/>
      <c r="BL18" s="232"/>
      <c r="BM18" s="232"/>
      <c r="BN18" s="232"/>
      <c r="BO18" s="232"/>
      <c r="BP18" s="232"/>
      <c r="BQ18" s="232"/>
      <c r="BR18" s="232"/>
      <c r="BS18" s="232"/>
    </row>
    <row r="19" spans="1:71" s="11" customFormat="1" ht="20.25" customHeight="1" x14ac:dyDescent="0.25">
      <c r="A19" s="259"/>
      <c r="B19" s="258"/>
      <c r="C19" s="258"/>
      <c r="D19" s="258"/>
      <c r="E19" s="258"/>
      <c r="F19" s="258"/>
      <c r="G19" s="258"/>
      <c r="H19" s="258"/>
      <c r="I19" s="258"/>
      <c r="J19" s="258"/>
      <c r="K19" s="198" t="s">
        <v>478</v>
      </c>
      <c r="L19" s="28"/>
      <c r="M19" s="263">
        <f>N19+O19+Q19+R19</f>
        <v>1415.6</v>
      </c>
      <c r="N19" s="27">
        <v>0</v>
      </c>
      <c r="O19" s="27">
        <v>616.5</v>
      </c>
      <c r="P19" s="288">
        <v>75.3</v>
      </c>
      <c r="Q19" s="27">
        <v>799.1</v>
      </c>
      <c r="R19" s="27">
        <v>0</v>
      </c>
      <c r="S19" s="264">
        <f>T19+U19+W19+X19</f>
        <v>901.5</v>
      </c>
      <c r="T19" s="27">
        <v>0</v>
      </c>
      <c r="U19" s="27">
        <v>556.4</v>
      </c>
      <c r="V19" s="288">
        <v>31</v>
      </c>
      <c r="W19" s="27">
        <v>345.1</v>
      </c>
      <c r="X19" s="27">
        <v>0</v>
      </c>
      <c r="Y19" s="23">
        <f t="shared" si="34"/>
        <v>63.683243854196107</v>
      </c>
      <c r="Z19" s="264">
        <f>AA19+AB19+AD19+AE19</f>
        <v>901.5</v>
      </c>
      <c r="AA19" s="27">
        <v>0</v>
      </c>
      <c r="AB19" s="27">
        <v>556.4</v>
      </c>
      <c r="AC19" s="288">
        <v>31</v>
      </c>
      <c r="AD19" s="27">
        <v>345.1</v>
      </c>
      <c r="AE19" s="27">
        <v>0</v>
      </c>
      <c r="AF19" s="23">
        <f>Z19/M19*100</f>
        <v>63.683243854196107</v>
      </c>
      <c r="AG19" s="264">
        <f>AH19+AI19+AK19+AL19</f>
        <v>901.5</v>
      </c>
      <c r="AH19" s="27">
        <v>0</v>
      </c>
      <c r="AI19" s="27">
        <v>556.4</v>
      </c>
      <c r="AJ19" s="288">
        <v>31</v>
      </c>
      <c r="AK19" s="27">
        <v>345.1</v>
      </c>
      <c r="AL19" s="27">
        <v>0</v>
      </c>
      <c r="AM19" s="23">
        <f t="shared" si="37"/>
        <v>63.683243854196107</v>
      </c>
      <c r="AN19" s="72"/>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row>
    <row r="20" spans="1:71" s="11" customFormat="1" ht="341.25" customHeight="1" x14ac:dyDescent="0.25">
      <c r="A20" s="2">
        <v>8</v>
      </c>
      <c r="B20" s="222"/>
      <c r="C20" s="222"/>
      <c r="D20" s="72" t="s">
        <v>153</v>
      </c>
      <c r="E20" s="72" t="s">
        <v>498</v>
      </c>
      <c r="F20" s="135"/>
      <c r="G20" s="222" t="s">
        <v>148</v>
      </c>
      <c r="H20" s="92" t="s">
        <v>587</v>
      </c>
      <c r="I20" s="92" t="s">
        <v>152</v>
      </c>
      <c r="J20" s="92" t="s">
        <v>503</v>
      </c>
      <c r="K20" s="92" t="s">
        <v>697</v>
      </c>
      <c r="L20" s="98" t="s">
        <v>600</v>
      </c>
      <c r="M20" s="263">
        <f t="shared" ref="M20:M25" si="42">SUM(N20:R20)</f>
        <v>11140</v>
      </c>
      <c r="N20" s="27">
        <v>1795.3</v>
      </c>
      <c r="O20" s="27">
        <v>1343.3</v>
      </c>
      <c r="P20" s="27">
        <v>0</v>
      </c>
      <c r="Q20" s="27">
        <v>250.4</v>
      </c>
      <c r="R20" s="27">
        <v>7751</v>
      </c>
      <c r="S20" s="264">
        <f t="shared" ref="S20:S23" si="43">SUM(T20:X20)</f>
        <v>11089.9</v>
      </c>
      <c r="T20" s="27">
        <v>1795.3</v>
      </c>
      <c r="U20" s="27">
        <v>1343.3</v>
      </c>
      <c r="V20" s="27">
        <v>0</v>
      </c>
      <c r="W20" s="27">
        <v>200.3</v>
      </c>
      <c r="X20" s="27">
        <v>7751</v>
      </c>
      <c r="Y20" s="23">
        <f>S20/M20*100</f>
        <v>99.550269299820457</v>
      </c>
      <c r="Z20" s="264">
        <f>SUM(AA20:AE20)</f>
        <v>11089.9</v>
      </c>
      <c r="AA20" s="27">
        <v>1795.3</v>
      </c>
      <c r="AB20" s="27">
        <v>1343.3</v>
      </c>
      <c r="AC20" s="27">
        <v>0</v>
      </c>
      <c r="AD20" s="27">
        <v>200.3</v>
      </c>
      <c r="AE20" s="27">
        <v>7751</v>
      </c>
      <c r="AF20" s="23">
        <f>Z20/M20*100</f>
        <v>99.550269299820457</v>
      </c>
      <c r="AG20" s="264">
        <f>SUM(AH20:AL20)</f>
        <v>11089.9</v>
      </c>
      <c r="AH20" s="27">
        <v>1795.3</v>
      </c>
      <c r="AI20" s="27">
        <v>1343.3</v>
      </c>
      <c r="AJ20" s="27">
        <v>0</v>
      </c>
      <c r="AK20" s="27">
        <v>200.3</v>
      </c>
      <c r="AL20" s="27">
        <v>7751</v>
      </c>
      <c r="AM20" s="23">
        <f>AG20/M20*100</f>
        <v>99.550269299820457</v>
      </c>
      <c r="AN20" s="72"/>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row>
    <row r="21" spans="1:71" s="11" customFormat="1" ht="243.75" customHeight="1" x14ac:dyDescent="0.25">
      <c r="A21" s="2">
        <v>9</v>
      </c>
      <c r="B21" s="222"/>
      <c r="C21" s="222"/>
      <c r="D21" s="3"/>
      <c r="E21" s="222"/>
      <c r="F21" s="222"/>
      <c r="G21" s="222" t="s">
        <v>135</v>
      </c>
      <c r="H21" s="92" t="s">
        <v>586</v>
      </c>
      <c r="I21" s="222" t="s">
        <v>149</v>
      </c>
      <c r="J21" s="92" t="s">
        <v>504</v>
      </c>
      <c r="K21" s="92" t="s">
        <v>698</v>
      </c>
      <c r="L21" s="98" t="s">
        <v>600</v>
      </c>
      <c r="M21" s="263">
        <f t="shared" si="42"/>
        <v>1.8</v>
      </c>
      <c r="N21" s="27">
        <v>0</v>
      </c>
      <c r="O21" s="27">
        <v>1.8</v>
      </c>
      <c r="P21" s="27">
        <v>0</v>
      </c>
      <c r="Q21" s="27">
        <v>0</v>
      </c>
      <c r="R21" s="27">
        <v>0</v>
      </c>
      <c r="S21" s="264">
        <f t="shared" si="43"/>
        <v>1.8</v>
      </c>
      <c r="T21" s="27">
        <v>0</v>
      </c>
      <c r="U21" s="27">
        <v>1.8</v>
      </c>
      <c r="V21" s="27">
        <v>0</v>
      </c>
      <c r="W21" s="27">
        <v>0</v>
      </c>
      <c r="X21" s="27">
        <v>0</v>
      </c>
      <c r="Y21" s="23">
        <f t="shared" si="34"/>
        <v>100</v>
      </c>
      <c r="Z21" s="264">
        <f>SUM(AA21:AE21)</f>
        <v>1.8</v>
      </c>
      <c r="AA21" s="27">
        <v>0</v>
      </c>
      <c r="AB21" s="27">
        <v>1.8</v>
      </c>
      <c r="AC21" s="27">
        <v>0</v>
      </c>
      <c r="AD21" s="27">
        <v>0</v>
      </c>
      <c r="AE21" s="27">
        <v>0</v>
      </c>
      <c r="AF21" s="23">
        <f t="shared" si="30"/>
        <v>100</v>
      </c>
      <c r="AG21" s="264">
        <f t="shared" si="36"/>
        <v>1.8</v>
      </c>
      <c r="AH21" s="27">
        <v>0</v>
      </c>
      <c r="AI21" s="27">
        <v>1.8</v>
      </c>
      <c r="AJ21" s="27">
        <v>0</v>
      </c>
      <c r="AK21" s="27">
        <v>0</v>
      </c>
      <c r="AL21" s="27">
        <v>0</v>
      </c>
      <c r="AM21" s="23">
        <f t="shared" si="37"/>
        <v>100</v>
      </c>
      <c r="AN21" s="72"/>
      <c r="AO21" s="55"/>
      <c r="AP21" s="55"/>
      <c r="AQ21" s="55"/>
      <c r="AR21" s="55"/>
      <c r="AS21" s="55"/>
      <c r="AT21" s="55"/>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row>
    <row r="22" spans="1:71" s="235" customFormat="1" ht="341.25" customHeight="1" x14ac:dyDescent="0.25">
      <c r="A22" s="314">
        <v>10</v>
      </c>
      <c r="B22" s="313"/>
      <c r="C22" s="313"/>
      <c r="D22" s="313" t="s">
        <v>629</v>
      </c>
      <c r="E22" s="313" t="s">
        <v>499</v>
      </c>
      <c r="F22" s="313"/>
      <c r="G22" s="313" t="s">
        <v>148</v>
      </c>
      <c r="H22" s="313" t="s">
        <v>583</v>
      </c>
      <c r="I22" s="313" t="s">
        <v>149</v>
      </c>
      <c r="J22" s="313" t="s">
        <v>505</v>
      </c>
      <c r="K22" s="313" t="s">
        <v>699</v>
      </c>
      <c r="L22" s="253" t="s">
        <v>600</v>
      </c>
      <c r="M22" s="263">
        <f>N22+O22</f>
        <v>89994.4</v>
      </c>
      <c r="N22" s="229">
        <v>11700.4</v>
      </c>
      <c r="O22" s="229">
        <v>78294</v>
      </c>
      <c r="P22" s="229">
        <v>0</v>
      </c>
      <c r="Q22" s="229">
        <v>0</v>
      </c>
      <c r="R22" s="229">
        <v>0</v>
      </c>
      <c r="S22" s="264">
        <f t="shared" si="43"/>
        <v>65271.200000000004</v>
      </c>
      <c r="T22" s="229">
        <v>11700.4</v>
      </c>
      <c r="U22" s="229">
        <v>53570.8</v>
      </c>
      <c r="V22" s="229">
        <v>0</v>
      </c>
      <c r="W22" s="229">
        <v>0</v>
      </c>
      <c r="X22" s="229">
        <v>0</v>
      </c>
      <c r="Y22" s="229">
        <v>0</v>
      </c>
      <c r="Z22" s="264">
        <f>SUM(AA22:AE22)</f>
        <v>65271.200000000004</v>
      </c>
      <c r="AA22" s="229">
        <v>11700.4</v>
      </c>
      <c r="AB22" s="229">
        <v>53570.8</v>
      </c>
      <c r="AC22" s="229">
        <v>0</v>
      </c>
      <c r="AD22" s="229">
        <v>0</v>
      </c>
      <c r="AE22" s="229">
        <v>0</v>
      </c>
      <c r="AF22" s="229">
        <f t="shared" si="30"/>
        <v>72.528068413145718</v>
      </c>
      <c r="AG22" s="263">
        <f>SUM(AH22:AL22)</f>
        <v>65271.200000000004</v>
      </c>
      <c r="AH22" s="229">
        <v>11700.4</v>
      </c>
      <c r="AI22" s="229">
        <v>53570.8</v>
      </c>
      <c r="AJ22" s="237">
        <v>0</v>
      </c>
      <c r="AK22" s="237">
        <v>0</v>
      </c>
      <c r="AL22" s="237">
        <v>0</v>
      </c>
      <c r="AM22" s="229">
        <f t="shared" si="37"/>
        <v>72.528068413145718</v>
      </c>
      <c r="AN22" s="72"/>
      <c r="AO22" s="234"/>
      <c r="AP22" s="234"/>
      <c r="AQ22" s="234"/>
      <c r="AR22" s="234"/>
      <c r="AS22" s="234"/>
      <c r="AT22" s="234"/>
      <c r="AU22" s="234"/>
      <c r="AV22" s="234"/>
      <c r="AW22" s="234"/>
      <c r="AX22" s="234"/>
      <c r="AY22" s="234"/>
      <c r="AZ22" s="234"/>
      <c r="BA22" s="234"/>
      <c r="BB22" s="234"/>
      <c r="BC22" s="234"/>
      <c r="BD22" s="234"/>
      <c r="BE22" s="234"/>
      <c r="BF22" s="234"/>
      <c r="BG22" s="234"/>
      <c r="BH22" s="234"/>
      <c r="BI22" s="234"/>
      <c r="BJ22" s="234"/>
      <c r="BK22" s="234"/>
      <c r="BL22" s="234"/>
      <c r="BM22" s="234"/>
      <c r="BN22" s="234"/>
      <c r="BO22" s="234"/>
      <c r="BP22" s="234"/>
      <c r="BQ22" s="234"/>
      <c r="BR22" s="234"/>
      <c r="BS22" s="234"/>
    </row>
    <row r="23" spans="1:71" s="11" customFormat="1" ht="213.75" customHeight="1" x14ac:dyDescent="0.25">
      <c r="A23" s="2">
        <v>11</v>
      </c>
      <c r="B23" s="222"/>
      <c r="C23" s="222"/>
      <c r="D23" s="222"/>
      <c r="E23" s="222"/>
      <c r="F23" s="222"/>
      <c r="G23" s="72" t="s">
        <v>160</v>
      </c>
      <c r="H23" s="72" t="s">
        <v>585</v>
      </c>
      <c r="I23" s="222" t="s">
        <v>162</v>
      </c>
      <c r="J23" s="92" t="s">
        <v>576</v>
      </c>
      <c r="K23" s="92" t="s">
        <v>700</v>
      </c>
      <c r="L23" s="98" t="s">
        <v>600</v>
      </c>
      <c r="M23" s="263">
        <f>SUM(N23:R23)</f>
        <v>540</v>
      </c>
      <c r="N23" s="27">
        <v>0</v>
      </c>
      <c r="O23" s="27">
        <v>540</v>
      </c>
      <c r="P23" s="27">
        <v>0</v>
      </c>
      <c r="Q23" s="27">
        <v>0</v>
      </c>
      <c r="R23" s="27">
        <v>0</v>
      </c>
      <c r="S23" s="264">
        <f t="shared" si="43"/>
        <v>391.6</v>
      </c>
      <c r="T23" s="27">
        <v>0</v>
      </c>
      <c r="U23" s="27">
        <v>391.6</v>
      </c>
      <c r="V23" s="27">
        <v>0</v>
      </c>
      <c r="W23" s="27">
        <v>0</v>
      </c>
      <c r="X23" s="27">
        <v>0</v>
      </c>
      <c r="Y23" s="23">
        <f t="shared" si="34"/>
        <v>72.518518518518533</v>
      </c>
      <c r="Z23" s="264">
        <f t="shared" si="35"/>
        <v>391.6</v>
      </c>
      <c r="AA23" s="27">
        <v>0</v>
      </c>
      <c r="AB23" s="27">
        <v>391.6</v>
      </c>
      <c r="AC23" s="27">
        <v>0</v>
      </c>
      <c r="AD23" s="27">
        <v>0</v>
      </c>
      <c r="AE23" s="27">
        <v>0</v>
      </c>
      <c r="AF23" s="23">
        <f t="shared" si="30"/>
        <v>72.518518518518533</v>
      </c>
      <c r="AG23" s="264">
        <f t="shared" si="36"/>
        <v>391.6</v>
      </c>
      <c r="AH23" s="27">
        <v>0</v>
      </c>
      <c r="AI23" s="27">
        <v>391.6</v>
      </c>
      <c r="AJ23" s="27">
        <v>0</v>
      </c>
      <c r="AK23" s="27">
        <v>0</v>
      </c>
      <c r="AL23" s="27">
        <v>0</v>
      </c>
      <c r="AM23" s="23">
        <f t="shared" si="37"/>
        <v>72.518518518518533</v>
      </c>
      <c r="AN23" s="72"/>
      <c r="AO23" s="55"/>
      <c r="AP23" s="55"/>
      <c r="AQ23" s="55"/>
      <c r="AR23" s="55"/>
      <c r="AS23" s="55"/>
      <c r="AT23" s="55"/>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row>
    <row r="24" spans="1:71" s="11" customFormat="1" ht="212.25" customHeight="1" x14ac:dyDescent="0.25">
      <c r="A24" s="2">
        <v>12</v>
      </c>
      <c r="B24" s="222"/>
      <c r="C24" s="222"/>
      <c r="D24" s="222"/>
      <c r="E24" s="222"/>
      <c r="F24" s="222"/>
      <c r="G24" s="222" t="s">
        <v>148</v>
      </c>
      <c r="H24" s="72" t="s">
        <v>584</v>
      </c>
      <c r="I24" s="222" t="s">
        <v>149</v>
      </c>
      <c r="J24" s="92" t="s">
        <v>576</v>
      </c>
      <c r="K24" s="92" t="s">
        <v>713</v>
      </c>
      <c r="L24" s="98" t="s">
        <v>598</v>
      </c>
      <c r="M24" s="263">
        <f>SUM(N24:R24)-P24</f>
        <v>797.8</v>
      </c>
      <c r="N24" s="27">
        <v>0</v>
      </c>
      <c r="O24" s="27">
        <v>797.8</v>
      </c>
      <c r="P24" s="27">
        <v>395.8</v>
      </c>
      <c r="Q24" s="27">
        <v>0</v>
      </c>
      <c r="R24" s="27">
        <v>0</v>
      </c>
      <c r="S24" s="264">
        <f>SUM(T24:X24)-V24</f>
        <v>737.60000000000014</v>
      </c>
      <c r="T24" s="27">
        <v>0</v>
      </c>
      <c r="U24" s="27">
        <v>737.6</v>
      </c>
      <c r="V24" s="27">
        <v>395.8</v>
      </c>
      <c r="W24" s="27">
        <v>0</v>
      </c>
      <c r="X24" s="27">
        <v>0</v>
      </c>
      <c r="Y24" s="23">
        <f t="shared" si="34"/>
        <v>92.454249185259485</v>
      </c>
      <c r="Z24" s="264">
        <f>SUM(AA24:AE24)-AC24</f>
        <v>737.60000000000014</v>
      </c>
      <c r="AA24" s="27">
        <v>0</v>
      </c>
      <c r="AB24" s="27">
        <v>737.6</v>
      </c>
      <c r="AC24" s="27">
        <v>395.8</v>
      </c>
      <c r="AD24" s="27">
        <v>0</v>
      </c>
      <c r="AE24" s="27">
        <v>0</v>
      </c>
      <c r="AF24" s="23">
        <f t="shared" si="30"/>
        <v>92.454249185259485</v>
      </c>
      <c r="AG24" s="264">
        <f>SUM(AH24:AL24)-AJ24</f>
        <v>737.60000000000014</v>
      </c>
      <c r="AH24" s="27">
        <v>0</v>
      </c>
      <c r="AI24" s="27">
        <v>737.6</v>
      </c>
      <c r="AJ24" s="27">
        <v>395.8</v>
      </c>
      <c r="AK24" s="27">
        <v>0</v>
      </c>
      <c r="AL24" s="27">
        <v>0</v>
      </c>
      <c r="AM24" s="23">
        <f t="shared" si="37"/>
        <v>92.454249185259485</v>
      </c>
      <c r="AN24" s="72"/>
      <c r="AO24" s="55"/>
      <c r="AP24" s="55"/>
      <c r="AQ24" s="55"/>
      <c r="AR24" s="55"/>
      <c r="AS24" s="55"/>
      <c r="AT24" s="55"/>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row>
    <row r="25" spans="1:71" s="11" customFormat="1" ht="211.5" customHeight="1" x14ac:dyDescent="0.25">
      <c r="A25" s="2">
        <v>14</v>
      </c>
      <c r="B25" s="222"/>
      <c r="C25" s="222"/>
      <c r="D25" s="222"/>
      <c r="E25" s="222"/>
      <c r="F25" s="222"/>
      <c r="G25" s="92" t="s">
        <v>245</v>
      </c>
      <c r="H25" s="92" t="s">
        <v>588</v>
      </c>
      <c r="I25" s="92" t="s">
        <v>152</v>
      </c>
      <c r="J25" s="92" t="s">
        <v>580</v>
      </c>
      <c r="K25" s="92" t="s">
        <v>676</v>
      </c>
      <c r="L25" s="98" t="s">
        <v>599</v>
      </c>
      <c r="M25" s="263">
        <f t="shared" si="42"/>
        <v>22633</v>
      </c>
      <c r="N25" s="27">
        <v>0</v>
      </c>
      <c r="O25" s="27">
        <v>21103</v>
      </c>
      <c r="P25" s="27">
        <v>0</v>
      </c>
      <c r="Q25" s="27">
        <v>1530</v>
      </c>
      <c r="R25" s="27">
        <v>0</v>
      </c>
      <c r="S25" s="264">
        <f t="shared" si="38"/>
        <v>13723.9</v>
      </c>
      <c r="T25" s="27">
        <v>0</v>
      </c>
      <c r="U25" s="27">
        <v>12900.5</v>
      </c>
      <c r="V25" s="27">
        <v>0</v>
      </c>
      <c r="W25" s="27">
        <v>823.4</v>
      </c>
      <c r="X25" s="27">
        <v>0</v>
      </c>
      <c r="Y25" s="23">
        <f t="shared" si="34"/>
        <v>60.636680952591348</v>
      </c>
      <c r="Z25" s="264">
        <f t="shared" si="35"/>
        <v>13723.9</v>
      </c>
      <c r="AA25" s="27">
        <v>0</v>
      </c>
      <c r="AB25" s="27">
        <v>12900.5</v>
      </c>
      <c r="AC25" s="27">
        <v>0</v>
      </c>
      <c r="AD25" s="27">
        <v>823.4</v>
      </c>
      <c r="AE25" s="27">
        <v>0</v>
      </c>
      <c r="AF25" s="23">
        <f t="shared" si="30"/>
        <v>60.636680952591348</v>
      </c>
      <c r="AG25" s="264">
        <f t="shared" si="36"/>
        <v>13723.9</v>
      </c>
      <c r="AH25" s="27">
        <v>0</v>
      </c>
      <c r="AI25" s="27">
        <v>12900.5</v>
      </c>
      <c r="AJ25" s="27">
        <v>0</v>
      </c>
      <c r="AK25" s="27">
        <v>823.4</v>
      </c>
      <c r="AL25" s="27">
        <v>0</v>
      </c>
      <c r="AM25" s="23">
        <f t="shared" si="37"/>
        <v>60.636680952591348</v>
      </c>
      <c r="AN25" s="72"/>
      <c r="AO25" s="55"/>
      <c r="AP25" s="55"/>
      <c r="AQ25" s="55"/>
      <c r="AR25" s="55"/>
      <c r="AS25" s="55"/>
      <c r="AT25" s="55"/>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row>
    <row r="26" spans="1:71" s="11" customFormat="1" ht="84" customHeight="1" x14ac:dyDescent="0.25">
      <c r="A26" s="342">
        <v>15</v>
      </c>
      <c r="B26" s="357"/>
      <c r="C26" s="357"/>
      <c r="D26" s="357"/>
      <c r="E26" s="357"/>
      <c r="F26" s="357"/>
      <c r="G26" s="395" t="s">
        <v>165</v>
      </c>
      <c r="H26" s="395" t="s">
        <v>589</v>
      </c>
      <c r="I26" s="398" t="s">
        <v>166</v>
      </c>
      <c r="J26" s="395" t="s">
        <v>564</v>
      </c>
      <c r="K26" s="195" t="s">
        <v>14</v>
      </c>
      <c r="L26" s="98" t="s">
        <v>601</v>
      </c>
      <c r="M26" s="263">
        <f>M27+M28</f>
        <v>495734.49999999994</v>
      </c>
      <c r="N26" s="23">
        <f t="shared" ref="N26:AL26" si="44">N27+N28</f>
        <v>0</v>
      </c>
      <c r="O26" s="23">
        <f>O27+O28</f>
        <v>465990.40000000002</v>
      </c>
      <c r="P26" s="23">
        <f t="shared" si="44"/>
        <v>0</v>
      </c>
      <c r="Q26" s="23">
        <f t="shared" si="44"/>
        <v>29744</v>
      </c>
      <c r="R26" s="23">
        <f>R27+R28</f>
        <v>0</v>
      </c>
      <c r="S26" s="264">
        <f t="shared" si="44"/>
        <v>345095.7</v>
      </c>
      <c r="T26" s="23">
        <f t="shared" si="44"/>
        <v>0</v>
      </c>
      <c r="U26" s="23">
        <f t="shared" si="44"/>
        <v>324389.90000000002</v>
      </c>
      <c r="V26" s="23">
        <f t="shared" si="44"/>
        <v>0</v>
      </c>
      <c r="W26" s="23">
        <f t="shared" si="44"/>
        <v>20705.8</v>
      </c>
      <c r="X26" s="23">
        <f t="shared" si="44"/>
        <v>0</v>
      </c>
      <c r="Y26" s="23">
        <f>S26/M26*100</f>
        <v>69.613008576163253</v>
      </c>
      <c r="Z26" s="264">
        <f t="shared" si="44"/>
        <v>345095.7</v>
      </c>
      <c r="AA26" s="23">
        <f t="shared" si="44"/>
        <v>0</v>
      </c>
      <c r="AB26" s="23">
        <f t="shared" si="44"/>
        <v>324389.90000000002</v>
      </c>
      <c r="AC26" s="23">
        <f t="shared" si="44"/>
        <v>0</v>
      </c>
      <c r="AD26" s="23">
        <f t="shared" si="44"/>
        <v>20705.8</v>
      </c>
      <c r="AE26" s="23">
        <f t="shared" si="44"/>
        <v>0</v>
      </c>
      <c r="AF26" s="23">
        <f t="shared" si="30"/>
        <v>69.613008576163253</v>
      </c>
      <c r="AG26" s="263">
        <f t="shared" si="44"/>
        <v>321231</v>
      </c>
      <c r="AH26" s="54">
        <f t="shared" si="44"/>
        <v>0</v>
      </c>
      <c r="AI26" s="54">
        <f t="shared" si="44"/>
        <v>302016.40000000002</v>
      </c>
      <c r="AJ26" s="54">
        <f t="shared" si="44"/>
        <v>0</v>
      </c>
      <c r="AK26" s="54">
        <f t="shared" si="44"/>
        <v>19214.599999999999</v>
      </c>
      <c r="AL26" s="54">
        <f t="shared" si="44"/>
        <v>0</v>
      </c>
      <c r="AM26" s="23">
        <f t="shared" si="37"/>
        <v>64.799000271314583</v>
      </c>
      <c r="AN26" s="72"/>
      <c r="AO26" s="55"/>
      <c r="AP26" s="55"/>
      <c r="AQ26" s="55"/>
      <c r="AR26" s="55"/>
      <c r="AS26" s="55"/>
      <c r="AT26" s="55"/>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row>
    <row r="27" spans="1:71" s="302" customFormat="1" ht="147" customHeight="1" x14ac:dyDescent="0.25">
      <c r="A27" s="343"/>
      <c r="B27" s="358"/>
      <c r="C27" s="358"/>
      <c r="D27" s="358"/>
      <c r="E27" s="358"/>
      <c r="F27" s="358"/>
      <c r="G27" s="396"/>
      <c r="H27" s="396"/>
      <c r="I27" s="399"/>
      <c r="J27" s="396"/>
      <c r="K27" s="92" t="s">
        <v>714</v>
      </c>
      <c r="L27" s="222"/>
      <c r="M27" s="297">
        <f>SUM(N27:R27)</f>
        <v>222113.8</v>
      </c>
      <c r="N27" s="298">
        <v>0</v>
      </c>
      <c r="O27" s="298">
        <v>208787</v>
      </c>
      <c r="P27" s="298">
        <v>0</v>
      </c>
      <c r="Q27" s="298">
        <v>13326.8</v>
      </c>
      <c r="R27" s="298">
        <v>0</v>
      </c>
      <c r="S27" s="317">
        <f t="shared" si="38"/>
        <v>85437.1</v>
      </c>
      <c r="T27" s="298">
        <v>0</v>
      </c>
      <c r="U27" s="316">
        <v>80310.8</v>
      </c>
      <c r="V27" s="298">
        <v>0</v>
      </c>
      <c r="W27" s="316">
        <v>5126.3</v>
      </c>
      <c r="X27" s="298">
        <v>0</v>
      </c>
      <c r="Y27" s="299">
        <f t="shared" si="34"/>
        <v>38.465462299055716</v>
      </c>
      <c r="Z27" s="317">
        <f t="shared" si="35"/>
        <v>85437.1</v>
      </c>
      <c r="AA27" s="298">
        <v>0</v>
      </c>
      <c r="AB27" s="316">
        <v>80310.8</v>
      </c>
      <c r="AC27" s="298">
        <v>0</v>
      </c>
      <c r="AD27" s="316">
        <v>5126.3</v>
      </c>
      <c r="AE27" s="298">
        <v>0</v>
      </c>
      <c r="AF27" s="299">
        <f t="shared" si="30"/>
        <v>38.465462299055716</v>
      </c>
      <c r="AG27" s="300">
        <f t="shared" si="36"/>
        <v>61572.4</v>
      </c>
      <c r="AH27" s="298">
        <v>0</v>
      </c>
      <c r="AI27" s="298">
        <v>57937.3</v>
      </c>
      <c r="AJ27" s="298">
        <v>0</v>
      </c>
      <c r="AK27" s="298">
        <v>3635.1</v>
      </c>
      <c r="AL27" s="298">
        <v>0</v>
      </c>
      <c r="AM27" s="299">
        <f t="shared" si="37"/>
        <v>27.72110512719156</v>
      </c>
      <c r="AN27" s="72"/>
      <c r="AO27" s="100"/>
      <c r="AP27" s="301"/>
      <c r="AQ27" s="301"/>
      <c r="AR27" s="301"/>
      <c r="AS27" s="301"/>
      <c r="AT27" s="301"/>
      <c r="AU27" s="301"/>
      <c r="AV27" s="301"/>
      <c r="AW27" s="301"/>
      <c r="AX27" s="301"/>
      <c r="AY27" s="301"/>
      <c r="AZ27" s="301"/>
      <c r="BA27" s="301"/>
      <c r="BB27" s="301"/>
      <c r="BC27" s="301"/>
      <c r="BD27" s="301"/>
      <c r="BE27" s="301"/>
      <c r="BF27" s="301"/>
      <c r="BG27" s="301"/>
      <c r="BH27" s="301"/>
      <c r="BI27" s="301"/>
      <c r="BJ27" s="301"/>
      <c r="BK27" s="301"/>
      <c r="BL27" s="301"/>
      <c r="BM27" s="301"/>
      <c r="BN27" s="301"/>
      <c r="BO27" s="301"/>
      <c r="BP27" s="301"/>
      <c r="BQ27" s="301"/>
      <c r="BR27" s="301"/>
      <c r="BS27" s="301"/>
    </row>
    <row r="28" spans="1:71" s="306" customFormat="1" ht="237" customHeight="1" x14ac:dyDescent="0.25">
      <c r="A28" s="344"/>
      <c r="B28" s="359"/>
      <c r="C28" s="359"/>
      <c r="D28" s="359"/>
      <c r="E28" s="359"/>
      <c r="F28" s="359"/>
      <c r="G28" s="397"/>
      <c r="H28" s="397"/>
      <c r="I28" s="400"/>
      <c r="J28" s="397"/>
      <c r="K28" s="296" t="s">
        <v>701</v>
      </c>
      <c r="L28" s="295"/>
      <c r="M28" s="297">
        <f>SUM(N28:R28)-P28+0.1</f>
        <v>273620.69999999995</v>
      </c>
      <c r="N28" s="303">
        <v>0</v>
      </c>
      <c r="O28" s="303">
        <v>257203.4</v>
      </c>
      <c r="P28" s="303">
        <v>0</v>
      </c>
      <c r="Q28" s="303">
        <v>16417.2</v>
      </c>
      <c r="R28" s="303">
        <v>0</v>
      </c>
      <c r="S28" s="300">
        <f>SUM(T28:X28)-V28</f>
        <v>259658.6</v>
      </c>
      <c r="T28" s="303">
        <v>0</v>
      </c>
      <c r="U28" s="303">
        <v>244079.1</v>
      </c>
      <c r="V28" s="303">
        <v>0</v>
      </c>
      <c r="W28" s="318">
        <v>15579.5</v>
      </c>
      <c r="X28" s="303">
        <v>0</v>
      </c>
      <c r="Y28" s="304">
        <f>S28/M28*100</f>
        <v>94.897279335956682</v>
      </c>
      <c r="Z28" s="300">
        <f>SUM(AA28:AE28)-AC28</f>
        <v>259658.6</v>
      </c>
      <c r="AA28" s="303">
        <v>0</v>
      </c>
      <c r="AB28" s="303">
        <v>244079.1</v>
      </c>
      <c r="AC28" s="303">
        <v>0</v>
      </c>
      <c r="AD28" s="303">
        <v>15579.5</v>
      </c>
      <c r="AE28" s="303">
        <v>0</v>
      </c>
      <c r="AF28" s="304">
        <f t="shared" si="30"/>
        <v>94.897279335956682</v>
      </c>
      <c r="AG28" s="300">
        <f>SUM(AH28:AL28)-AJ28</f>
        <v>259658.6</v>
      </c>
      <c r="AH28" s="303">
        <v>0</v>
      </c>
      <c r="AI28" s="303">
        <v>244079.1</v>
      </c>
      <c r="AJ28" s="303">
        <v>0</v>
      </c>
      <c r="AK28" s="303">
        <v>15579.5</v>
      </c>
      <c r="AL28" s="303">
        <v>0</v>
      </c>
      <c r="AM28" s="304">
        <f t="shared" si="37"/>
        <v>94.897279335956682</v>
      </c>
      <c r="AN28" s="72"/>
      <c r="AO28" s="305"/>
      <c r="AP28" s="305"/>
      <c r="AQ28" s="305"/>
      <c r="AR28" s="305"/>
      <c r="AS28" s="305"/>
      <c r="AT28" s="305"/>
      <c r="AU28" s="305"/>
      <c r="AV28" s="305"/>
      <c r="AW28" s="305"/>
      <c r="AX28" s="305"/>
      <c r="AY28" s="305"/>
      <c r="AZ28" s="305"/>
      <c r="BA28" s="305"/>
      <c r="BB28" s="305"/>
      <c r="BC28" s="305"/>
      <c r="BD28" s="305"/>
      <c r="BE28" s="305"/>
      <c r="BF28" s="305"/>
      <c r="BG28" s="305"/>
      <c r="BH28" s="305"/>
      <c r="BI28" s="305"/>
      <c r="BJ28" s="305"/>
      <c r="BK28" s="305"/>
      <c r="BL28" s="305"/>
      <c r="BM28" s="305"/>
      <c r="BN28" s="305"/>
      <c r="BO28" s="305"/>
      <c r="BP28" s="305"/>
      <c r="BQ28" s="305"/>
      <c r="BR28" s="305"/>
      <c r="BS28" s="305"/>
    </row>
    <row r="29" spans="1:71" s="11" customFormat="1" ht="211.5" customHeight="1" x14ac:dyDescent="0.25">
      <c r="A29" s="2">
        <v>16</v>
      </c>
      <c r="B29" s="222"/>
      <c r="C29" s="222"/>
      <c r="D29" s="222"/>
      <c r="E29" s="222"/>
      <c r="F29" s="142"/>
      <c r="G29" s="92" t="s">
        <v>170</v>
      </c>
      <c r="H29" s="92" t="s">
        <v>590</v>
      </c>
      <c r="I29" s="72" t="s">
        <v>11</v>
      </c>
      <c r="J29" s="72" t="s">
        <v>578</v>
      </c>
      <c r="K29" s="92" t="s">
        <v>702</v>
      </c>
      <c r="L29" s="98" t="s">
        <v>105</v>
      </c>
      <c r="M29" s="263">
        <f>SUM(N29:R29)</f>
        <v>48665.4</v>
      </c>
      <c r="N29" s="27">
        <v>0</v>
      </c>
      <c r="O29" s="27">
        <v>45728.6</v>
      </c>
      <c r="P29" s="27">
        <v>0</v>
      </c>
      <c r="Q29" s="27">
        <v>2936.8</v>
      </c>
      <c r="R29" s="27">
        <v>0</v>
      </c>
      <c r="S29" s="264">
        <f t="shared" si="38"/>
        <v>48653.4</v>
      </c>
      <c r="T29" s="27">
        <v>0</v>
      </c>
      <c r="U29" s="27">
        <v>45717.3</v>
      </c>
      <c r="V29" s="27">
        <v>0</v>
      </c>
      <c r="W29" s="27">
        <v>2936.1</v>
      </c>
      <c r="X29" s="27">
        <v>0</v>
      </c>
      <c r="Y29" s="23">
        <f t="shared" si="34"/>
        <v>99.97534182396528</v>
      </c>
      <c r="Z29" s="264">
        <f t="shared" si="35"/>
        <v>48653.4</v>
      </c>
      <c r="AA29" s="27">
        <v>0</v>
      </c>
      <c r="AB29" s="27">
        <v>45717.3</v>
      </c>
      <c r="AC29" s="27">
        <v>0</v>
      </c>
      <c r="AD29" s="27">
        <v>2936.1</v>
      </c>
      <c r="AE29" s="27">
        <v>0</v>
      </c>
      <c r="AF29" s="23">
        <f t="shared" si="30"/>
        <v>99.97534182396528</v>
      </c>
      <c r="AG29" s="264">
        <f t="shared" si="36"/>
        <v>48653.4</v>
      </c>
      <c r="AH29" s="27">
        <v>0</v>
      </c>
      <c r="AI29" s="27">
        <v>45717.3</v>
      </c>
      <c r="AJ29" s="27">
        <v>0</v>
      </c>
      <c r="AK29" s="27">
        <v>2936.1</v>
      </c>
      <c r="AL29" s="27">
        <v>0</v>
      </c>
      <c r="AM29" s="23">
        <f t="shared" si="37"/>
        <v>99.97534182396528</v>
      </c>
      <c r="AN29" s="72"/>
      <c r="AO29" s="55"/>
      <c r="AP29" s="55"/>
      <c r="AQ29" s="55"/>
      <c r="AR29" s="55"/>
      <c r="AS29" s="55"/>
      <c r="AT29" s="55"/>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row>
    <row r="30" spans="1:71" s="235" customFormat="1" ht="189" customHeight="1" x14ac:dyDescent="0.25">
      <c r="A30" s="254">
        <v>17</v>
      </c>
      <c r="B30" s="248"/>
      <c r="C30" s="248"/>
      <c r="D30" s="248"/>
      <c r="E30" s="248"/>
      <c r="F30" s="248"/>
      <c r="G30" s="243" t="s">
        <v>165</v>
      </c>
      <c r="H30" s="243" t="s">
        <v>591</v>
      </c>
      <c r="I30" s="248" t="s">
        <v>169</v>
      </c>
      <c r="J30" s="243" t="s">
        <v>579</v>
      </c>
      <c r="K30" s="296" t="s">
        <v>715</v>
      </c>
      <c r="L30" s="253" t="s">
        <v>602</v>
      </c>
      <c r="M30" s="263">
        <f>SUM(N30:R30)-P30</f>
        <v>225564.60000000003</v>
      </c>
      <c r="N30" s="230">
        <v>0</v>
      </c>
      <c r="O30" s="230">
        <v>218803.9</v>
      </c>
      <c r="P30" s="231">
        <v>185054</v>
      </c>
      <c r="Q30" s="230">
        <v>6760.7</v>
      </c>
      <c r="R30" s="230">
        <v>0</v>
      </c>
      <c r="S30" s="264">
        <f>SUM(T30:X30)</f>
        <v>259907.30000000002</v>
      </c>
      <c r="T30" s="230">
        <v>0</v>
      </c>
      <c r="U30" s="230">
        <v>126573.3</v>
      </c>
      <c r="V30" s="289">
        <v>126573.3</v>
      </c>
      <c r="W30" s="230">
        <v>6760.7</v>
      </c>
      <c r="X30" s="230">
        <v>0</v>
      </c>
      <c r="Y30" s="229">
        <f>S30/M30*100</f>
        <v>115.22521707750239</v>
      </c>
      <c r="Z30" s="264">
        <f>SUM(AA30:AE30)</f>
        <v>259907.30000000002</v>
      </c>
      <c r="AA30" s="230">
        <v>0</v>
      </c>
      <c r="AB30" s="230">
        <v>126573.3</v>
      </c>
      <c r="AC30" s="289">
        <v>126573.3</v>
      </c>
      <c r="AD30" s="230">
        <v>6760.7</v>
      </c>
      <c r="AE30" s="230">
        <v>0</v>
      </c>
      <c r="AF30" s="229">
        <f>Z30/M30*100</f>
        <v>115.22521707750239</v>
      </c>
      <c r="AG30" s="264">
        <f>SUM(AH30:AL30)</f>
        <v>259907.30000000002</v>
      </c>
      <c r="AH30" s="230">
        <v>0</v>
      </c>
      <c r="AI30" s="230">
        <v>126573.3</v>
      </c>
      <c r="AJ30" s="289">
        <v>126573.3</v>
      </c>
      <c r="AK30" s="230">
        <v>6760.7</v>
      </c>
      <c r="AL30" s="230">
        <v>0</v>
      </c>
      <c r="AM30" s="229">
        <f>AG30/M30*100</f>
        <v>115.22521707750239</v>
      </c>
      <c r="AN30" s="72"/>
      <c r="AO30" s="234"/>
      <c r="AP30" s="234"/>
      <c r="AQ30" s="234"/>
      <c r="AR30" s="234"/>
      <c r="AS30" s="234"/>
      <c r="AT30" s="234"/>
      <c r="AU30" s="234"/>
      <c r="AV30" s="234"/>
      <c r="AW30" s="234"/>
      <c r="AX30" s="234"/>
      <c r="AY30" s="234"/>
      <c r="AZ30" s="234"/>
      <c r="BA30" s="234"/>
      <c r="BB30" s="234"/>
      <c r="BC30" s="234"/>
      <c r="BD30" s="234"/>
      <c r="BE30" s="234"/>
      <c r="BF30" s="234"/>
      <c r="BG30" s="234"/>
      <c r="BH30" s="234"/>
      <c r="BI30" s="234"/>
      <c r="BJ30" s="234"/>
      <c r="BK30" s="234"/>
      <c r="BL30" s="234"/>
      <c r="BM30" s="234"/>
      <c r="BN30" s="234"/>
      <c r="BO30" s="234"/>
      <c r="BP30" s="234"/>
      <c r="BQ30" s="234"/>
      <c r="BR30" s="234"/>
      <c r="BS30" s="234"/>
    </row>
    <row r="31" spans="1:71" s="11" customFormat="1" ht="180" customHeight="1" x14ac:dyDescent="0.25">
      <c r="A31" s="2">
        <v>18</v>
      </c>
      <c r="B31" s="222"/>
      <c r="C31" s="222"/>
      <c r="D31" s="222"/>
      <c r="E31" s="222"/>
      <c r="F31" s="222"/>
      <c r="G31" s="72" t="s">
        <v>592</v>
      </c>
      <c r="H31" s="72" t="s">
        <v>593</v>
      </c>
      <c r="I31" s="222" t="s">
        <v>169</v>
      </c>
      <c r="J31" s="92" t="s">
        <v>564</v>
      </c>
      <c r="K31" s="92" t="s">
        <v>703</v>
      </c>
      <c r="L31" s="91" t="s">
        <v>285</v>
      </c>
      <c r="M31" s="263">
        <f>SUM(N31:R31)</f>
        <v>1595.7</v>
      </c>
      <c r="N31" s="27">
        <v>0</v>
      </c>
      <c r="O31" s="27">
        <v>1500</v>
      </c>
      <c r="P31" s="27">
        <v>0</v>
      </c>
      <c r="Q31" s="27">
        <v>95.7</v>
      </c>
      <c r="R31" s="27">
        <v>0</v>
      </c>
      <c r="S31" s="264">
        <f>SUM(T31:X31)</f>
        <v>1318.3999999999999</v>
      </c>
      <c r="T31" s="27">
        <v>0</v>
      </c>
      <c r="U31" s="27">
        <v>1239.3</v>
      </c>
      <c r="V31" s="27">
        <v>0</v>
      </c>
      <c r="W31" s="27">
        <v>79.099999999999994</v>
      </c>
      <c r="X31" s="27">
        <v>0</v>
      </c>
      <c r="Y31" s="23">
        <f>S31/M31*100</f>
        <v>82.62204675064234</v>
      </c>
      <c r="Z31" s="264">
        <f>SUM(AA31:AE31)</f>
        <v>1318.3999999999999</v>
      </c>
      <c r="AA31" s="27">
        <v>0</v>
      </c>
      <c r="AB31" s="27">
        <v>1239.3</v>
      </c>
      <c r="AC31" s="27">
        <v>0</v>
      </c>
      <c r="AD31" s="27">
        <v>79.099999999999994</v>
      </c>
      <c r="AE31" s="27">
        <v>0</v>
      </c>
      <c r="AF31" s="23">
        <f>Z31/M31*100</f>
        <v>82.62204675064234</v>
      </c>
      <c r="AG31" s="264">
        <f>SUM(AH31:AL31)</f>
        <v>1318.3999999999999</v>
      </c>
      <c r="AH31" s="27">
        <v>0</v>
      </c>
      <c r="AI31" s="27">
        <v>1239.3</v>
      </c>
      <c r="AJ31" s="27">
        <v>0</v>
      </c>
      <c r="AK31" s="27">
        <v>79.099999999999994</v>
      </c>
      <c r="AL31" s="27">
        <v>0</v>
      </c>
      <c r="AM31" s="23">
        <f>AG31/M31*100</f>
        <v>82.62204675064234</v>
      </c>
      <c r="AN31" s="72"/>
      <c r="AO31" s="55"/>
      <c r="AP31" s="55"/>
      <c r="AQ31" s="55"/>
      <c r="AR31" s="55"/>
      <c r="AS31" s="55"/>
      <c r="AT31" s="55"/>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row>
    <row r="32" spans="1:71" s="11" customFormat="1" ht="270" customHeight="1" x14ac:dyDescent="0.25">
      <c r="A32" s="95">
        <v>19</v>
      </c>
      <c r="B32" s="223"/>
      <c r="C32" s="72" t="s">
        <v>627</v>
      </c>
      <c r="D32" s="72" t="s">
        <v>626</v>
      </c>
      <c r="E32" s="72" t="s">
        <v>628</v>
      </c>
      <c r="F32" s="223"/>
      <c r="G32" s="72" t="s">
        <v>595</v>
      </c>
      <c r="H32" s="223" t="s">
        <v>594</v>
      </c>
      <c r="I32" s="222" t="s">
        <v>169</v>
      </c>
      <c r="J32" s="72" t="s">
        <v>578</v>
      </c>
      <c r="K32" s="92" t="s">
        <v>704</v>
      </c>
      <c r="L32" s="98" t="s">
        <v>105</v>
      </c>
      <c r="M32" s="263">
        <f>SUM(N32:R32)</f>
        <v>192942</v>
      </c>
      <c r="N32" s="53">
        <v>0</v>
      </c>
      <c r="O32" s="27">
        <v>191032</v>
      </c>
      <c r="P32" s="53">
        <v>0</v>
      </c>
      <c r="Q32" s="27">
        <v>1910</v>
      </c>
      <c r="R32" s="27">
        <v>0</v>
      </c>
      <c r="S32" s="264">
        <f t="shared" ref="S32" si="45">SUM(T32:X32)</f>
        <v>189083.19999999998</v>
      </c>
      <c r="T32" s="27">
        <v>0</v>
      </c>
      <c r="U32" s="53">
        <v>187211.4</v>
      </c>
      <c r="V32" s="53">
        <v>0</v>
      </c>
      <c r="W32" s="27">
        <v>1871.8</v>
      </c>
      <c r="X32" s="27">
        <v>0</v>
      </c>
      <c r="Y32" s="23">
        <f t="shared" ref="Y32" si="46">S32/M32*100</f>
        <v>98.000020731618818</v>
      </c>
      <c r="Z32" s="264">
        <f t="shared" ref="Z32" si="47">SUM(AA32:AE32)</f>
        <v>189083.19999999998</v>
      </c>
      <c r="AA32" s="27">
        <v>0</v>
      </c>
      <c r="AB32" s="53">
        <v>187211.4</v>
      </c>
      <c r="AC32" s="53">
        <v>0</v>
      </c>
      <c r="AD32" s="27">
        <v>1871.8</v>
      </c>
      <c r="AE32" s="27">
        <v>0</v>
      </c>
      <c r="AF32" s="23">
        <f t="shared" ref="AF32" si="48">Z32/M32*100</f>
        <v>98.000020731618818</v>
      </c>
      <c r="AG32" s="264">
        <f>SUM(AH32:AL32)</f>
        <v>189083.19999999998</v>
      </c>
      <c r="AH32" s="27">
        <v>0</v>
      </c>
      <c r="AI32" s="53">
        <v>187211.4</v>
      </c>
      <c r="AJ32" s="53">
        <v>0</v>
      </c>
      <c r="AK32" s="27">
        <v>1871.8</v>
      </c>
      <c r="AL32" s="27">
        <v>0</v>
      </c>
      <c r="AM32" s="23">
        <f t="shared" ref="AM32" si="49">AG32/M32*100</f>
        <v>98.000020731618818</v>
      </c>
      <c r="AN32" s="72"/>
      <c r="AO32" s="55"/>
      <c r="AP32" s="55"/>
      <c r="AQ32" s="55"/>
      <c r="AR32" s="55"/>
      <c r="AS32" s="55"/>
      <c r="AT32" s="55"/>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row>
    <row r="33" spans="1:71" s="11" customFormat="1" ht="169.5" customHeight="1" x14ac:dyDescent="0.25">
      <c r="A33" s="315">
        <v>20</v>
      </c>
      <c r="B33" s="312" t="s">
        <v>574</v>
      </c>
      <c r="C33" s="312"/>
      <c r="D33" s="312"/>
      <c r="E33" s="312"/>
      <c r="F33" s="312" t="s">
        <v>689</v>
      </c>
      <c r="G33" s="312" t="s">
        <v>170</v>
      </c>
      <c r="H33" s="312" t="s">
        <v>573</v>
      </c>
      <c r="I33" s="312" t="s">
        <v>169</v>
      </c>
      <c r="J33" s="312" t="s">
        <v>564</v>
      </c>
      <c r="K33" s="92" t="s">
        <v>716</v>
      </c>
      <c r="L33" s="98" t="s">
        <v>598</v>
      </c>
      <c r="M33" s="263">
        <f>N33+O33+Q33</f>
        <v>560676</v>
      </c>
      <c r="N33" s="23">
        <v>0</v>
      </c>
      <c r="O33" s="23">
        <v>560676</v>
      </c>
      <c r="P33" s="23">
        <v>0</v>
      </c>
      <c r="Q33" s="23">
        <v>0</v>
      </c>
      <c r="R33" s="23">
        <v>0</v>
      </c>
      <c r="S33" s="264">
        <f>T33+U33+W33</f>
        <v>560676</v>
      </c>
      <c r="T33" s="23">
        <v>0</v>
      </c>
      <c r="U33" s="23">
        <v>560676</v>
      </c>
      <c r="V33" s="23">
        <v>0</v>
      </c>
      <c r="W33" s="23">
        <v>0</v>
      </c>
      <c r="X33" s="23">
        <v>0</v>
      </c>
      <c r="Y33" s="23">
        <f t="shared" si="34"/>
        <v>100</v>
      </c>
      <c r="Z33" s="264">
        <f>AA33+AB33+AD33</f>
        <v>560676</v>
      </c>
      <c r="AA33" s="23">
        <v>0</v>
      </c>
      <c r="AB33" s="23">
        <v>560676</v>
      </c>
      <c r="AC33" s="23">
        <v>0</v>
      </c>
      <c r="AD33" s="23">
        <v>0</v>
      </c>
      <c r="AE33" s="23">
        <v>0</v>
      </c>
      <c r="AF33" s="23">
        <f>Z33/M33*100</f>
        <v>100</v>
      </c>
      <c r="AG33" s="263">
        <f>AH33+AI33+AK33</f>
        <v>440594.6</v>
      </c>
      <c r="AH33" s="23">
        <v>0</v>
      </c>
      <c r="AI33" s="23">
        <v>440594.6</v>
      </c>
      <c r="AJ33" s="23">
        <v>0</v>
      </c>
      <c r="AK33" s="23">
        <v>0</v>
      </c>
      <c r="AL33" s="23">
        <v>0</v>
      </c>
      <c r="AM33" s="54">
        <f t="shared" si="37"/>
        <v>78.58274654167468</v>
      </c>
      <c r="AN33" s="72"/>
      <c r="AO33" s="55"/>
      <c r="AP33" s="55"/>
      <c r="AQ33" s="55"/>
      <c r="AR33" s="55"/>
      <c r="AS33" s="55"/>
      <c r="AT33" s="55"/>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row>
    <row r="34" spans="1:71" s="11" customFormat="1" ht="51" customHeight="1" x14ac:dyDescent="0.25">
      <c r="A34" s="342">
        <v>21</v>
      </c>
      <c r="B34" s="357"/>
      <c r="C34" s="357"/>
      <c r="D34" s="357"/>
      <c r="E34" s="357"/>
      <c r="F34" s="354"/>
      <c r="G34" s="398" t="s">
        <v>135</v>
      </c>
      <c r="H34" s="395" t="s">
        <v>596</v>
      </c>
      <c r="I34" s="395" t="s">
        <v>180</v>
      </c>
      <c r="J34" s="395" t="s">
        <v>562</v>
      </c>
      <c r="K34" s="92" t="s">
        <v>15</v>
      </c>
      <c r="L34" s="383" t="s">
        <v>106</v>
      </c>
      <c r="M34" s="263">
        <f>M35+M36</f>
        <v>417459.8</v>
      </c>
      <c r="N34" s="23">
        <f t="shared" ref="N34:AL34" si="50">N35+N36</f>
        <v>0</v>
      </c>
      <c r="O34" s="23">
        <f>O35+O36</f>
        <v>388851</v>
      </c>
      <c r="P34" s="23">
        <f t="shared" si="50"/>
        <v>103671.1</v>
      </c>
      <c r="Q34" s="23">
        <f t="shared" si="50"/>
        <v>28608.799999999999</v>
      </c>
      <c r="R34" s="23">
        <f t="shared" si="50"/>
        <v>0</v>
      </c>
      <c r="S34" s="264">
        <f t="shared" si="50"/>
        <v>276814.7</v>
      </c>
      <c r="T34" s="23">
        <f t="shared" si="50"/>
        <v>0</v>
      </c>
      <c r="U34" s="23">
        <f t="shared" si="50"/>
        <v>255996</v>
      </c>
      <c r="V34" s="23">
        <f t="shared" si="50"/>
        <v>0</v>
      </c>
      <c r="W34" s="23">
        <f t="shared" si="50"/>
        <v>20818.7</v>
      </c>
      <c r="X34" s="23">
        <f t="shared" si="50"/>
        <v>0</v>
      </c>
      <c r="Y34" s="23">
        <f>S34/M34*100</f>
        <v>66.30930690811428</v>
      </c>
      <c r="Z34" s="264">
        <f t="shared" si="50"/>
        <v>276124.7</v>
      </c>
      <c r="AA34" s="23">
        <f t="shared" si="50"/>
        <v>0</v>
      </c>
      <c r="AB34" s="23">
        <f t="shared" si="50"/>
        <v>255996</v>
      </c>
      <c r="AC34" s="23">
        <f t="shared" si="50"/>
        <v>0</v>
      </c>
      <c r="AD34" s="23">
        <f t="shared" si="50"/>
        <v>20128.7</v>
      </c>
      <c r="AE34" s="23">
        <f t="shared" si="50"/>
        <v>0</v>
      </c>
      <c r="AF34" s="23">
        <f>Z34/M34*100</f>
        <v>66.144021532133152</v>
      </c>
      <c r="AG34" s="263">
        <f>AG35+AG36</f>
        <v>233633.6</v>
      </c>
      <c r="AH34" s="23">
        <f t="shared" si="50"/>
        <v>0</v>
      </c>
      <c r="AI34" s="23">
        <f t="shared" si="50"/>
        <v>216054.39999999999</v>
      </c>
      <c r="AJ34" s="23">
        <f t="shared" si="50"/>
        <v>0</v>
      </c>
      <c r="AK34" s="23">
        <f t="shared" si="50"/>
        <v>17579.2</v>
      </c>
      <c r="AL34" s="23">
        <f t="shared" si="50"/>
        <v>0</v>
      </c>
      <c r="AM34" s="54">
        <f>AG34/M34*100</f>
        <v>55.965532489595404</v>
      </c>
      <c r="AN34" s="72"/>
      <c r="AO34" s="55"/>
      <c r="AP34" s="55"/>
      <c r="AQ34" s="55"/>
      <c r="AR34" s="55"/>
      <c r="AS34" s="55"/>
      <c r="AT34" s="55"/>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row>
    <row r="35" spans="1:71" s="11" customFormat="1" ht="72" customHeight="1" x14ac:dyDescent="0.25">
      <c r="A35" s="343"/>
      <c r="B35" s="358"/>
      <c r="C35" s="358"/>
      <c r="D35" s="358"/>
      <c r="E35" s="358"/>
      <c r="F35" s="355"/>
      <c r="G35" s="399"/>
      <c r="H35" s="396"/>
      <c r="I35" s="396"/>
      <c r="J35" s="396"/>
      <c r="K35" s="77" t="s">
        <v>717</v>
      </c>
      <c r="L35" s="384"/>
      <c r="M35" s="263">
        <f>SUM(N35:R35)-P35</f>
        <v>69822.599999999991</v>
      </c>
      <c r="N35" s="27">
        <v>0</v>
      </c>
      <c r="O35" s="27">
        <v>65031.6</v>
      </c>
      <c r="P35" s="53">
        <v>25268.3</v>
      </c>
      <c r="Q35" s="27">
        <v>4791</v>
      </c>
      <c r="R35" s="27">
        <v>0</v>
      </c>
      <c r="S35" s="264">
        <f>SUM(T35:X35)-V35</f>
        <v>69626.100000000006</v>
      </c>
      <c r="T35" s="27">
        <v>0</v>
      </c>
      <c r="U35" s="27">
        <v>64846.9</v>
      </c>
      <c r="V35" s="27">
        <v>0</v>
      </c>
      <c r="W35" s="27">
        <v>4779.2</v>
      </c>
      <c r="X35" s="27">
        <v>0</v>
      </c>
      <c r="Y35" s="23">
        <f>S35/M35*100</f>
        <v>99.71857249658423</v>
      </c>
      <c r="Z35" s="264">
        <f>SUM(AA35:AE35)</f>
        <v>69626.100000000006</v>
      </c>
      <c r="AA35" s="27">
        <v>0</v>
      </c>
      <c r="AB35" s="27">
        <v>64846.9</v>
      </c>
      <c r="AC35" s="27">
        <v>0</v>
      </c>
      <c r="AD35" s="27">
        <v>4779.2</v>
      </c>
      <c r="AE35" s="27">
        <v>0</v>
      </c>
      <c r="AF35" s="23">
        <f>Z35/M35*100</f>
        <v>99.71857249658423</v>
      </c>
      <c r="AG35" s="263">
        <f>SUM(AH35:AL35)</f>
        <v>69626.100000000006</v>
      </c>
      <c r="AH35" s="27">
        <v>0</v>
      </c>
      <c r="AI35" s="27">
        <v>64846.9</v>
      </c>
      <c r="AJ35" s="27">
        <v>0</v>
      </c>
      <c r="AK35" s="27">
        <v>4779.2</v>
      </c>
      <c r="AL35" s="27">
        <v>0</v>
      </c>
      <c r="AM35" s="23">
        <f>AG35/M35*100</f>
        <v>99.71857249658423</v>
      </c>
      <c r="AN35" s="72"/>
      <c r="AO35" s="55"/>
      <c r="AP35" s="55"/>
      <c r="AQ35" s="55"/>
      <c r="AR35" s="55"/>
      <c r="AS35" s="55"/>
      <c r="AT35" s="55"/>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row>
    <row r="36" spans="1:71" s="235" customFormat="1" ht="264" customHeight="1" x14ac:dyDescent="0.25">
      <c r="A36" s="344"/>
      <c r="B36" s="359"/>
      <c r="C36" s="359"/>
      <c r="D36" s="359"/>
      <c r="E36" s="359"/>
      <c r="F36" s="356"/>
      <c r="G36" s="400"/>
      <c r="H36" s="397"/>
      <c r="I36" s="397"/>
      <c r="J36" s="397"/>
      <c r="K36" s="275" t="s">
        <v>705</v>
      </c>
      <c r="L36" s="385"/>
      <c r="M36" s="263">
        <f>SUM(N36:R36)-P36</f>
        <v>347637.2</v>
      </c>
      <c r="N36" s="230">
        <v>0</v>
      </c>
      <c r="O36" s="230">
        <v>323819.40000000002</v>
      </c>
      <c r="P36" s="231">
        <v>78402.8</v>
      </c>
      <c r="Q36" s="230">
        <v>23817.8</v>
      </c>
      <c r="R36" s="230">
        <v>0</v>
      </c>
      <c r="S36" s="264">
        <f>SUM(T36:X36)-V36</f>
        <v>207188.6</v>
      </c>
      <c r="T36" s="230">
        <v>0</v>
      </c>
      <c r="U36" s="230">
        <v>191149.1</v>
      </c>
      <c r="V36" s="230">
        <v>0</v>
      </c>
      <c r="W36" s="230">
        <v>16039.5</v>
      </c>
      <c r="X36" s="230">
        <v>0</v>
      </c>
      <c r="Y36" s="229">
        <f>S36/M36*100</f>
        <v>59.599087784621439</v>
      </c>
      <c r="Z36" s="264">
        <f>SUM(AA36:AE36)-AC36</f>
        <v>206498.6</v>
      </c>
      <c r="AA36" s="230">
        <v>0</v>
      </c>
      <c r="AB36" s="230">
        <v>191149.1</v>
      </c>
      <c r="AC36" s="230">
        <v>0</v>
      </c>
      <c r="AD36" s="230">
        <v>15349.5</v>
      </c>
      <c r="AE36" s="230">
        <v>0</v>
      </c>
      <c r="AF36" s="229">
        <f>Z36/M36*100</f>
        <v>59.400604998544459</v>
      </c>
      <c r="AG36" s="264">
        <f>SUM(AH36:AL36)-AJ36</f>
        <v>164007.5</v>
      </c>
      <c r="AH36" s="230">
        <v>0</v>
      </c>
      <c r="AI36" s="230">
        <v>151207.5</v>
      </c>
      <c r="AJ36" s="230">
        <v>0</v>
      </c>
      <c r="AK36" s="230">
        <v>12800</v>
      </c>
      <c r="AL36" s="230">
        <v>0</v>
      </c>
      <c r="AM36" s="229">
        <f>AG36/M36*100</f>
        <v>47.177776141333553</v>
      </c>
      <c r="AN36" s="72"/>
      <c r="AO36" s="234"/>
      <c r="AP36" s="234"/>
      <c r="AQ36" s="234"/>
      <c r="AR36" s="234"/>
      <c r="AS36" s="234"/>
      <c r="AT36" s="234"/>
      <c r="AU36" s="234"/>
      <c r="AV36" s="234"/>
      <c r="AW36" s="234"/>
      <c r="AX36" s="234"/>
      <c r="AY36" s="234"/>
      <c r="AZ36" s="234"/>
      <c r="BA36" s="234"/>
      <c r="BB36" s="234"/>
      <c r="BC36" s="234"/>
      <c r="BD36" s="234"/>
      <c r="BE36" s="234"/>
      <c r="BF36" s="234"/>
      <c r="BG36" s="234"/>
      <c r="BH36" s="234"/>
      <c r="BI36" s="234"/>
      <c r="BJ36" s="234"/>
      <c r="BK36" s="234"/>
      <c r="BL36" s="234"/>
      <c r="BM36" s="234"/>
      <c r="BN36" s="234"/>
      <c r="BO36" s="234"/>
      <c r="BP36" s="234"/>
      <c r="BQ36" s="234"/>
      <c r="BR36" s="234"/>
      <c r="BS36" s="234"/>
    </row>
    <row r="37" spans="1:71" s="235" customFormat="1" ht="244.5" customHeight="1" x14ac:dyDescent="0.25">
      <c r="A37" s="246">
        <v>22</v>
      </c>
      <c r="B37" s="245"/>
      <c r="C37" s="245"/>
      <c r="D37" s="245"/>
      <c r="E37" s="245"/>
      <c r="F37" s="239"/>
      <c r="G37" s="255" t="s">
        <v>515</v>
      </c>
      <c r="H37" s="256" t="s">
        <v>572</v>
      </c>
      <c r="I37" s="269" t="s">
        <v>180</v>
      </c>
      <c r="J37" s="242" t="s">
        <v>560</v>
      </c>
      <c r="K37" s="272" t="s">
        <v>659</v>
      </c>
      <c r="L37" s="253" t="s">
        <v>0</v>
      </c>
      <c r="M37" s="263">
        <f>N37+O37+Q37+R37</f>
        <v>10000</v>
      </c>
      <c r="N37" s="230">
        <v>0</v>
      </c>
      <c r="O37" s="230">
        <v>10000</v>
      </c>
      <c r="P37" s="230">
        <v>0</v>
      </c>
      <c r="Q37" s="230">
        <v>0</v>
      </c>
      <c r="R37" s="230">
        <v>0</v>
      </c>
      <c r="S37" s="264">
        <f>T37+U37+W37+X37</f>
        <v>0</v>
      </c>
      <c r="T37" s="230">
        <v>0</v>
      </c>
      <c r="U37" s="230">
        <v>0</v>
      </c>
      <c r="V37" s="230">
        <v>0</v>
      </c>
      <c r="W37" s="230">
        <v>0</v>
      </c>
      <c r="X37" s="230">
        <v>0</v>
      </c>
      <c r="Y37" s="229">
        <f t="shared" si="34"/>
        <v>0</v>
      </c>
      <c r="Z37" s="264">
        <f>SUM(AA37:AE37)</f>
        <v>0</v>
      </c>
      <c r="AA37" s="230">
        <v>0</v>
      </c>
      <c r="AB37" s="230">
        <v>0</v>
      </c>
      <c r="AC37" s="230">
        <v>0</v>
      </c>
      <c r="AD37" s="230">
        <v>0</v>
      </c>
      <c r="AE37" s="230">
        <v>0</v>
      </c>
      <c r="AF37" s="229">
        <f t="shared" ref="AF37:AF41" si="51">Z37/M37*100</f>
        <v>0</v>
      </c>
      <c r="AG37" s="264">
        <f>AH37+AI37+AK37+AL37</f>
        <v>0</v>
      </c>
      <c r="AH37" s="231">
        <v>0</v>
      </c>
      <c r="AI37" s="231">
        <v>0</v>
      </c>
      <c r="AJ37" s="231">
        <v>0</v>
      </c>
      <c r="AK37" s="231">
        <v>0</v>
      </c>
      <c r="AL37" s="231">
        <v>0</v>
      </c>
      <c r="AM37" s="237">
        <f>AG37/M37*100</f>
        <v>0</v>
      </c>
      <c r="AN37" s="72"/>
      <c r="AO37" s="234"/>
      <c r="AP37" s="234"/>
      <c r="AQ37" s="234"/>
      <c r="AR37" s="234"/>
      <c r="AS37" s="234"/>
      <c r="AT37" s="234"/>
      <c r="AU37" s="234"/>
      <c r="AV37" s="234"/>
      <c r="AW37" s="234"/>
      <c r="AX37" s="234"/>
      <c r="AY37" s="234"/>
      <c r="AZ37" s="234"/>
      <c r="BA37" s="234"/>
      <c r="BB37" s="234"/>
      <c r="BC37" s="234"/>
      <c r="BD37" s="234"/>
      <c r="BE37" s="234"/>
      <c r="BF37" s="234"/>
      <c r="BG37" s="234"/>
      <c r="BH37" s="234"/>
      <c r="BI37" s="234"/>
      <c r="BJ37" s="234"/>
      <c r="BK37" s="234"/>
      <c r="BL37" s="234"/>
      <c r="BM37" s="234"/>
      <c r="BN37" s="234"/>
      <c r="BO37" s="234"/>
      <c r="BP37" s="234"/>
      <c r="BQ37" s="234"/>
      <c r="BR37" s="234"/>
      <c r="BS37" s="234"/>
    </row>
    <row r="38" spans="1:71" s="235" customFormat="1" ht="246" customHeight="1" x14ac:dyDescent="0.25">
      <c r="A38" s="252">
        <v>23</v>
      </c>
      <c r="B38" s="240"/>
      <c r="C38" s="240"/>
      <c r="D38" s="240"/>
      <c r="E38" s="240"/>
      <c r="F38" s="241"/>
      <c r="G38" s="255" t="s">
        <v>515</v>
      </c>
      <c r="H38" s="256" t="s">
        <v>572</v>
      </c>
      <c r="I38" s="242" t="s">
        <v>180</v>
      </c>
      <c r="J38" s="242" t="s">
        <v>561</v>
      </c>
      <c r="K38" s="272" t="s">
        <v>660</v>
      </c>
      <c r="L38" s="253" t="s">
        <v>603</v>
      </c>
      <c r="M38" s="263">
        <f>N38+O38+Q38+R38</f>
        <v>28900</v>
      </c>
      <c r="N38" s="230">
        <v>0</v>
      </c>
      <c r="O38" s="230">
        <v>28900</v>
      </c>
      <c r="P38" s="230">
        <v>0</v>
      </c>
      <c r="Q38" s="230">
        <v>0</v>
      </c>
      <c r="R38" s="230">
        <v>0</v>
      </c>
      <c r="S38" s="264">
        <f>T38+U38+W38+X38</f>
        <v>0</v>
      </c>
      <c r="T38" s="230">
        <v>0</v>
      </c>
      <c r="U38" s="230">
        <v>0</v>
      </c>
      <c r="V38" s="230">
        <v>0</v>
      </c>
      <c r="W38" s="230">
        <v>0</v>
      </c>
      <c r="X38" s="230">
        <v>0</v>
      </c>
      <c r="Y38" s="229">
        <f t="shared" ref="Y38" si="52">S38/M38*100</f>
        <v>0</v>
      </c>
      <c r="Z38" s="264">
        <f>SUM(AA38:AE38)</f>
        <v>0</v>
      </c>
      <c r="AA38" s="230">
        <v>0</v>
      </c>
      <c r="AB38" s="230">
        <v>0</v>
      </c>
      <c r="AC38" s="230">
        <v>0</v>
      </c>
      <c r="AD38" s="230">
        <v>0</v>
      </c>
      <c r="AE38" s="230">
        <v>0</v>
      </c>
      <c r="AF38" s="229">
        <f t="shared" si="51"/>
        <v>0</v>
      </c>
      <c r="AG38" s="264">
        <f>AH38+AI38+AK38+AL38</f>
        <v>0</v>
      </c>
      <c r="AH38" s="231">
        <v>0</v>
      </c>
      <c r="AI38" s="231">
        <v>0</v>
      </c>
      <c r="AJ38" s="231">
        <v>0</v>
      </c>
      <c r="AK38" s="231">
        <v>0</v>
      </c>
      <c r="AL38" s="231">
        <v>0</v>
      </c>
      <c r="AM38" s="237">
        <f>AG38/M38*100</f>
        <v>0</v>
      </c>
      <c r="AN38" s="72"/>
      <c r="AO38" s="234"/>
      <c r="AP38" s="234"/>
      <c r="AQ38" s="234"/>
      <c r="AR38" s="234"/>
      <c r="AS38" s="234"/>
      <c r="AT38" s="234"/>
      <c r="AU38" s="234"/>
      <c r="AV38" s="234"/>
      <c r="AW38" s="234"/>
      <c r="AX38" s="234"/>
      <c r="AY38" s="234"/>
      <c r="AZ38" s="234"/>
      <c r="BA38" s="234"/>
      <c r="BB38" s="234"/>
      <c r="BC38" s="234"/>
      <c r="BD38" s="234"/>
      <c r="BE38" s="234"/>
      <c r="BF38" s="234"/>
      <c r="BG38" s="234"/>
      <c r="BH38" s="234"/>
      <c r="BI38" s="234"/>
      <c r="BJ38" s="234"/>
      <c r="BK38" s="234"/>
      <c r="BL38" s="234"/>
      <c r="BM38" s="234"/>
      <c r="BN38" s="234"/>
      <c r="BO38" s="234"/>
      <c r="BP38" s="234"/>
      <c r="BQ38" s="234"/>
      <c r="BR38" s="234"/>
      <c r="BS38" s="234"/>
    </row>
    <row r="39" spans="1:71" s="235" customFormat="1" ht="178.5" customHeight="1" x14ac:dyDescent="0.25">
      <c r="A39" s="348">
        <v>24</v>
      </c>
      <c r="B39" s="345"/>
      <c r="C39" s="345"/>
      <c r="D39" s="351"/>
      <c r="E39" s="345"/>
      <c r="F39" s="345"/>
      <c r="G39" s="339" t="s">
        <v>172</v>
      </c>
      <c r="H39" s="336" t="s">
        <v>571</v>
      </c>
      <c r="I39" s="336" t="s">
        <v>180</v>
      </c>
      <c r="J39" s="336" t="s">
        <v>563</v>
      </c>
      <c r="K39" s="296" t="s">
        <v>634</v>
      </c>
      <c r="L39" s="333" t="s">
        <v>604</v>
      </c>
      <c r="M39" s="263">
        <f>SUM(N39:R39)</f>
        <v>2612380.0999999996</v>
      </c>
      <c r="N39" s="230">
        <f>N40+N41</f>
        <v>0</v>
      </c>
      <c r="O39" s="230">
        <v>2586256.2999999998</v>
      </c>
      <c r="P39" s="230">
        <f>P40+P41</f>
        <v>0</v>
      </c>
      <c r="Q39" s="230">
        <v>26123.8</v>
      </c>
      <c r="R39" s="230">
        <f>R40+R41</f>
        <v>0</v>
      </c>
      <c r="S39" s="264">
        <f t="shared" si="38"/>
        <v>2612380.0999999996</v>
      </c>
      <c r="T39" s="230">
        <f>T40+T41</f>
        <v>0</v>
      </c>
      <c r="U39" s="230">
        <v>2586256.2999999998</v>
      </c>
      <c r="V39" s="230">
        <f>V40+V41</f>
        <v>0</v>
      </c>
      <c r="W39" s="230">
        <v>26123.8</v>
      </c>
      <c r="X39" s="230">
        <f>X40+X41</f>
        <v>0</v>
      </c>
      <c r="Y39" s="229">
        <f>S39/M39*100</f>
        <v>100</v>
      </c>
      <c r="Z39" s="264">
        <f t="shared" si="35"/>
        <v>2612380.0999999996</v>
      </c>
      <c r="AA39" s="230">
        <f>AA40+AA41</f>
        <v>0</v>
      </c>
      <c r="AB39" s="230">
        <v>2586256.2999999998</v>
      </c>
      <c r="AC39" s="230">
        <f>AC40+AC41</f>
        <v>0</v>
      </c>
      <c r="AD39" s="230">
        <v>26123.8</v>
      </c>
      <c r="AE39" s="230">
        <f>AE40+AE41</f>
        <v>0</v>
      </c>
      <c r="AF39" s="229">
        <f t="shared" si="51"/>
        <v>100</v>
      </c>
      <c r="AG39" s="263">
        <f>SUM(AG40:AG41)</f>
        <v>0</v>
      </c>
      <c r="AH39" s="230">
        <f>AH40+AH41</f>
        <v>0</v>
      </c>
      <c r="AI39" s="230">
        <f>AI40+AI41</f>
        <v>0</v>
      </c>
      <c r="AJ39" s="230">
        <f>AJ40+AJ41</f>
        <v>0</v>
      </c>
      <c r="AK39" s="230">
        <f>AK40+AK41</f>
        <v>0</v>
      </c>
      <c r="AL39" s="230">
        <f>AL40+AL41</f>
        <v>0</v>
      </c>
      <c r="AM39" s="237">
        <f t="shared" si="37"/>
        <v>0</v>
      </c>
      <c r="AN39" s="238"/>
      <c r="AO39" s="234"/>
      <c r="AP39" s="234"/>
      <c r="AQ39" s="234"/>
      <c r="AR39" s="234"/>
      <c r="AS39" s="234"/>
      <c r="AT39" s="234"/>
      <c r="AU39" s="234"/>
      <c r="AV39" s="234"/>
      <c r="AW39" s="234"/>
      <c r="AX39" s="234"/>
      <c r="AY39" s="234"/>
      <c r="AZ39" s="234"/>
      <c r="BA39" s="234"/>
      <c r="BB39" s="234"/>
      <c r="BC39" s="234"/>
      <c r="BD39" s="234"/>
      <c r="BE39" s="234"/>
      <c r="BF39" s="234"/>
      <c r="BG39" s="234"/>
      <c r="BH39" s="234"/>
      <c r="BI39" s="234"/>
      <c r="BJ39" s="234"/>
      <c r="BK39" s="234"/>
      <c r="BL39" s="234"/>
      <c r="BM39" s="234"/>
      <c r="BN39" s="234"/>
      <c r="BO39" s="234"/>
      <c r="BP39" s="234"/>
      <c r="BQ39" s="234"/>
      <c r="BR39" s="234"/>
      <c r="BS39" s="234"/>
    </row>
    <row r="40" spans="1:71" s="292" customFormat="1" ht="53.25" customHeight="1" x14ac:dyDescent="0.25">
      <c r="A40" s="349"/>
      <c r="B40" s="346"/>
      <c r="C40" s="346"/>
      <c r="D40" s="352"/>
      <c r="E40" s="346"/>
      <c r="F40" s="346"/>
      <c r="G40" s="340"/>
      <c r="H40" s="337"/>
      <c r="I40" s="337"/>
      <c r="J40" s="337"/>
      <c r="K40" s="291" t="s">
        <v>632</v>
      </c>
      <c r="L40" s="334"/>
      <c r="M40" s="263">
        <f>O40+Q40</f>
        <v>1296907.2000000002</v>
      </c>
      <c r="N40" s="231">
        <v>0</v>
      </c>
      <c r="O40" s="231">
        <v>1283938.1000000001</v>
      </c>
      <c r="P40" s="231">
        <v>0</v>
      </c>
      <c r="Q40" s="231">
        <v>12969.1</v>
      </c>
      <c r="R40" s="231">
        <v>0</v>
      </c>
      <c r="S40" s="263">
        <f>SUM(T40:X40)</f>
        <v>1296907.2000000002</v>
      </c>
      <c r="T40" s="231">
        <v>0</v>
      </c>
      <c r="U40" s="231">
        <v>1283938.1000000001</v>
      </c>
      <c r="V40" s="231">
        <v>0</v>
      </c>
      <c r="W40" s="231">
        <v>12969.1</v>
      </c>
      <c r="X40" s="231">
        <v>0</v>
      </c>
      <c r="Y40" s="237">
        <f>S40/M40*100</f>
        <v>100</v>
      </c>
      <c r="Z40" s="263">
        <f>SUM(AA40:AE40)</f>
        <v>1296907.2000000002</v>
      </c>
      <c r="AA40" s="231">
        <v>0</v>
      </c>
      <c r="AB40" s="231">
        <v>1283938.1000000001</v>
      </c>
      <c r="AC40" s="231">
        <v>0</v>
      </c>
      <c r="AD40" s="231">
        <v>12969.1</v>
      </c>
      <c r="AE40" s="231">
        <v>0</v>
      </c>
      <c r="AF40" s="237">
        <f t="shared" si="51"/>
        <v>100</v>
      </c>
      <c r="AG40" s="263">
        <f>SUM(AH40:AL40)</f>
        <v>0</v>
      </c>
      <c r="AH40" s="231">
        <v>0</v>
      </c>
      <c r="AI40" s="231">
        <v>0</v>
      </c>
      <c r="AJ40" s="231">
        <v>0</v>
      </c>
      <c r="AK40" s="231">
        <v>0</v>
      </c>
      <c r="AL40" s="231">
        <v>0</v>
      </c>
      <c r="AM40" s="237">
        <f>AG40/M40*100</f>
        <v>0</v>
      </c>
      <c r="AN40" s="236"/>
    </row>
    <row r="41" spans="1:71" s="292" customFormat="1" ht="66" customHeight="1" x14ac:dyDescent="0.25">
      <c r="A41" s="350"/>
      <c r="B41" s="347"/>
      <c r="C41" s="347"/>
      <c r="D41" s="353"/>
      <c r="E41" s="347"/>
      <c r="F41" s="347"/>
      <c r="G41" s="341"/>
      <c r="H41" s="338"/>
      <c r="I41" s="338"/>
      <c r="J41" s="338"/>
      <c r="K41" s="291" t="s">
        <v>633</v>
      </c>
      <c r="L41" s="335"/>
      <c r="M41" s="263">
        <f>O41+Q41</f>
        <v>1315472.8999999999</v>
      </c>
      <c r="N41" s="231">
        <v>0</v>
      </c>
      <c r="O41" s="231">
        <v>1302318.2</v>
      </c>
      <c r="P41" s="231">
        <v>0</v>
      </c>
      <c r="Q41" s="231">
        <v>13154.7</v>
      </c>
      <c r="R41" s="231">
        <v>0</v>
      </c>
      <c r="S41" s="263">
        <f>SUM(T41:X41)</f>
        <v>1315472.8999999999</v>
      </c>
      <c r="T41" s="231">
        <v>0</v>
      </c>
      <c r="U41" s="231">
        <v>1302318.2</v>
      </c>
      <c r="V41" s="231">
        <v>0</v>
      </c>
      <c r="W41" s="231">
        <v>13154.7</v>
      </c>
      <c r="X41" s="231">
        <v>0</v>
      </c>
      <c r="Y41" s="237">
        <f>S41/M41*100</f>
        <v>100</v>
      </c>
      <c r="Z41" s="263">
        <f>SUM(AA41:AE41)</f>
        <v>1315472.8999999999</v>
      </c>
      <c r="AA41" s="231">
        <v>0</v>
      </c>
      <c r="AB41" s="231">
        <v>1302318.2</v>
      </c>
      <c r="AC41" s="231">
        <v>0</v>
      </c>
      <c r="AD41" s="231">
        <v>13154.7</v>
      </c>
      <c r="AE41" s="231">
        <v>0</v>
      </c>
      <c r="AF41" s="237">
        <f t="shared" si="51"/>
        <v>100</v>
      </c>
      <c r="AG41" s="263">
        <f>SUM(AH41:AL41)</f>
        <v>0</v>
      </c>
      <c r="AH41" s="231">
        <v>0</v>
      </c>
      <c r="AI41" s="231">
        <v>0</v>
      </c>
      <c r="AJ41" s="231">
        <v>0</v>
      </c>
      <c r="AK41" s="231">
        <v>0</v>
      </c>
      <c r="AL41" s="231">
        <v>0</v>
      </c>
      <c r="AM41" s="237">
        <f>AG41/M41*100</f>
        <v>0</v>
      </c>
      <c r="AN41" s="236"/>
    </row>
    <row r="42" spans="1:71" s="11" customFormat="1" ht="291" customHeight="1" x14ac:dyDescent="0.25">
      <c r="A42" s="2">
        <v>25</v>
      </c>
      <c r="B42" s="222"/>
      <c r="C42" s="222"/>
      <c r="D42" s="222"/>
      <c r="E42" s="222"/>
      <c r="F42" s="222"/>
      <c r="G42" s="222" t="s">
        <v>176</v>
      </c>
      <c r="H42" s="92" t="s">
        <v>570</v>
      </c>
      <c r="I42" s="92" t="s">
        <v>180</v>
      </c>
      <c r="J42" s="92" t="s">
        <v>560</v>
      </c>
      <c r="K42" s="92" t="s">
        <v>637</v>
      </c>
      <c r="L42" s="28" t="s">
        <v>285</v>
      </c>
      <c r="M42" s="263">
        <f>SUM(N42:R42)</f>
        <v>174542.1</v>
      </c>
      <c r="N42" s="27">
        <v>0</v>
      </c>
      <c r="O42" s="27">
        <v>164069.6</v>
      </c>
      <c r="P42" s="27">
        <v>0</v>
      </c>
      <c r="Q42" s="27">
        <v>10472.5</v>
      </c>
      <c r="R42" s="27">
        <v>0</v>
      </c>
      <c r="S42" s="264">
        <f t="shared" si="38"/>
        <v>165349.29999999999</v>
      </c>
      <c r="T42" s="27">
        <v>0</v>
      </c>
      <c r="U42" s="27">
        <v>155428.29999999999</v>
      </c>
      <c r="V42" s="27">
        <v>0</v>
      </c>
      <c r="W42" s="27">
        <v>9921</v>
      </c>
      <c r="X42" s="27">
        <v>0</v>
      </c>
      <c r="Y42" s="23">
        <f t="shared" si="34"/>
        <v>94.733190445170521</v>
      </c>
      <c r="Z42" s="264">
        <f t="shared" si="35"/>
        <v>165349.29999999999</v>
      </c>
      <c r="AA42" s="27">
        <v>0</v>
      </c>
      <c r="AB42" s="27">
        <v>155428.29999999999</v>
      </c>
      <c r="AC42" s="27">
        <v>0</v>
      </c>
      <c r="AD42" s="27">
        <v>9921</v>
      </c>
      <c r="AE42" s="27">
        <v>0</v>
      </c>
      <c r="AF42" s="23">
        <f t="shared" si="30"/>
        <v>94.733190445170521</v>
      </c>
      <c r="AG42" s="264">
        <f t="shared" si="36"/>
        <v>165349.29999999999</v>
      </c>
      <c r="AH42" s="27">
        <v>0</v>
      </c>
      <c r="AI42" s="27">
        <v>155428.29999999999</v>
      </c>
      <c r="AJ42" s="27">
        <v>0</v>
      </c>
      <c r="AK42" s="27">
        <v>9921</v>
      </c>
      <c r="AL42" s="27">
        <v>0</v>
      </c>
      <c r="AM42" s="23">
        <f t="shared" si="37"/>
        <v>94.733190445170521</v>
      </c>
      <c r="AN42" s="72"/>
      <c r="AO42" s="250"/>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row>
    <row r="43" spans="1:71" s="11" customFormat="1" ht="294.75" customHeight="1" x14ac:dyDescent="0.25">
      <c r="A43" s="2">
        <v>26</v>
      </c>
      <c r="B43" s="222"/>
      <c r="C43" s="222"/>
      <c r="D43" s="222"/>
      <c r="E43" s="222"/>
      <c r="F43" s="222"/>
      <c r="G43" s="92" t="s">
        <v>135</v>
      </c>
      <c r="H43" s="92" t="s">
        <v>570</v>
      </c>
      <c r="I43" s="92" t="s">
        <v>180</v>
      </c>
      <c r="J43" s="92" t="s">
        <v>562</v>
      </c>
      <c r="K43" s="92" t="s">
        <v>636</v>
      </c>
      <c r="L43" s="28" t="s">
        <v>285</v>
      </c>
      <c r="M43" s="263">
        <f>SUM(N43:R43)</f>
        <v>3961.7999999999997</v>
      </c>
      <c r="N43" s="27">
        <v>0</v>
      </c>
      <c r="O43" s="27">
        <v>3724.1</v>
      </c>
      <c r="P43" s="27">
        <v>0</v>
      </c>
      <c r="Q43" s="27">
        <v>237.7</v>
      </c>
      <c r="R43" s="27">
        <v>0</v>
      </c>
      <c r="S43" s="264">
        <f>SUM(T43:X43)</f>
        <v>3961.7999999999997</v>
      </c>
      <c r="T43" s="27">
        <v>0</v>
      </c>
      <c r="U43" s="27">
        <v>3724.1</v>
      </c>
      <c r="V43" s="27">
        <v>0</v>
      </c>
      <c r="W43" s="27">
        <v>237.7</v>
      </c>
      <c r="X43" s="27">
        <v>0</v>
      </c>
      <c r="Y43" s="23">
        <f>S43/M43*100</f>
        <v>100</v>
      </c>
      <c r="Z43" s="264">
        <f t="shared" si="35"/>
        <v>3961.7999999999997</v>
      </c>
      <c r="AA43" s="27">
        <v>0</v>
      </c>
      <c r="AB43" s="27">
        <v>3724.1</v>
      </c>
      <c r="AC43" s="27">
        <v>0</v>
      </c>
      <c r="AD43" s="27">
        <v>237.7</v>
      </c>
      <c r="AE43" s="27">
        <v>0</v>
      </c>
      <c r="AF43" s="23">
        <f t="shared" si="30"/>
        <v>100</v>
      </c>
      <c r="AG43" s="264">
        <f>SUM(AH43:AL43)</f>
        <v>3961.7999999999997</v>
      </c>
      <c r="AH43" s="27">
        <v>0</v>
      </c>
      <c r="AI43" s="27">
        <v>3724.1</v>
      </c>
      <c r="AJ43" s="27">
        <v>0</v>
      </c>
      <c r="AK43" s="27">
        <v>237.7</v>
      </c>
      <c r="AL43" s="27">
        <v>0</v>
      </c>
      <c r="AM43" s="23">
        <f t="shared" si="37"/>
        <v>100</v>
      </c>
      <c r="AN43" s="72"/>
      <c r="AO43" s="55"/>
      <c r="AP43" s="55"/>
      <c r="AQ43" s="55"/>
      <c r="AR43" s="55"/>
      <c r="AS43" s="55"/>
      <c r="AT43" s="55"/>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row>
    <row r="44" spans="1:71" s="235" customFormat="1" ht="227.25" customHeight="1" x14ac:dyDescent="0.25">
      <c r="A44" s="226">
        <v>27</v>
      </c>
      <c r="B44" s="243" t="s">
        <v>484</v>
      </c>
      <c r="C44" s="243" t="s">
        <v>481</v>
      </c>
      <c r="D44" s="243" t="s">
        <v>567</v>
      </c>
      <c r="E44" s="243" t="s">
        <v>568</v>
      </c>
      <c r="F44" s="243" t="s">
        <v>685</v>
      </c>
      <c r="G44" s="243" t="s">
        <v>135</v>
      </c>
      <c r="H44" s="243" t="s">
        <v>569</v>
      </c>
      <c r="I44" s="270" t="s">
        <v>180</v>
      </c>
      <c r="J44" s="243" t="s">
        <v>560</v>
      </c>
      <c r="K44" s="271" t="s">
        <v>635</v>
      </c>
      <c r="L44" s="253" t="s">
        <v>605</v>
      </c>
      <c r="M44" s="263">
        <f t="shared" ref="M44:M49" si="53">N44+O44+Q44+R44</f>
        <v>23200</v>
      </c>
      <c r="N44" s="230">
        <v>0</v>
      </c>
      <c r="O44" s="230">
        <v>21808</v>
      </c>
      <c r="P44" s="231">
        <v>21808</v>
      </c>
      <c r="Q44" s="230">
        <v>1392</v>
      </c>
      <c r="R44" s="230">
        <v>0</v>
      </c>
      <c r="S44" s="264">
        <f t="shared" si="38"/>
        <v>23200</v>
      </c>
      <c r="T44" s="230">
        <v>0</v>
      </c>
      <c r="U44" s="230">
        <v>21808</v>
      </c>
      <c r="V44" s="230">
        <v>0</v>
      </c>
      <c r="W44" s="230">
        <v>1392</v>
      </c>
      <c r="X44" s="230">
        <v>0</v>
      </c>
      <c r="Y44" s="229">
        <f t="shared" si="34"/>
        <v>100</v>
      </c>
      <c r="Z44" s="264">
        <f t="shared" si="35"/>
        <v>23200</v>
      </c>
      <c r="AA44" s="230">
        <v>0</v>
      </c>
      <c r="AB44" s="230">
        <v>21808</v>
      </c>
      <c r="AC44" s="230">
        <v>0</v>
      </c>
      <c r="AD44" s="230">
        <v>1392</v>
      </c>
      <c r="AE44" s="230">
        <v>0</v>
      </c>
      <c r="AF44" s="229">
        <f t="shared" si="30"/>
        <v>100</v>
      </c>
      <c r="AG44" s="264">
        <f t="shared" si="36"/>
        <v>23200</v>
      </c>
      <c r="AH44" s="230">
        <v>0</v>
      </c>
      <c r="AI44" s="230">
        <v>21808</v>
      </c>
      <c r="AJ44" s="230">
        <v>0</v>
      </c>
      <c r="AK44" s="230">
        <v>1392</v>
      </c>
      <c r="AL44" s="230">
        <v>0</v>
      </c>
      <c r="AM44" s="229">
        <f t="shared" si="37"/>
        <v>100</v>
      </c>
      <c r="AN44" s="72"/>
      <c r="AO44" s="234"/>
      <c r="AP44" s="234"/>
      <c r="AQ44" s="234"/>
      <c r="AR44" s="234"/>
      <c r="AS44" s="234"/>
      <c r="AT44" s="234"/>
      <c r="AU44" s="234"/>
      <c r="AV44" s="234"/>
      <c r="AW44" s="234"/>
      <c r="AX44" s="234"/>
      <c r="AY44" s="234"/>
      <c r="AZ44" s="234"/>
      <c r="BA44" s="234"/>
      <c r="BB44" s="234"/>
      <c r="BC44" s="234"/>
      <c r="BD44" s="234"/>
      <c r="BE44" s="234"/>
      <c r="BF44" s="234"/>
      <c r="BG44" s="234"/>
      <c r="BH44" s="234"/>
      <c r="BI44" s="234"/>
      <c r="BJ44" s="234"/>
      <c r="BK44" s="234"/>
      <c r="BL44" s="234"/>
      <c r="BM44" s="234"/>
      <c r="BN44" s="234"/>
      <c r="BO44" s="234"/>
      <c r="BP44" s="234"/>
      <c r="BQ44" s="234"/>
      <c r="BR44" s="234"/>
      <c r="BS44" s="234"/>
    </row>
    <row r="45" spans="1:71" s="11" customFormat="1" ht="310.5" customHeight="1" x14ac:dyDescent="0.25">
      <c r="A45" s="2">
        <v>28</v>
      </c>
      <c r="B45" s="222"/>
      <c r="C45" s="222"/>
      <c r="D45" s="222"/>
      <c r="E45" s="222"/>
      <c r="F45" s="222"/>
      <c r="G45" s="222" t="s">
        <v>135</v>
      </c>
      <c r="H45" s="92" t="s">
        <v>566</v>
      </c>
      <c r="I45" s="92" t="s">
        <v>180</v>
      </c>
      <c r="J45" s="92" t="s">
        <v>561</v>
      </c>
      <c r="K45" s="92" t="s">
        <v>639</v>
      </c>
      <c r="L45" s="98" t="s">
        <v>606</v>
      </c>
      <c r="M45" s="263">
        <f>N45+O45+Q45+R45</f>
        <v>109977.79999999999</v>
      </c>
      <c r="N45" s="27">
        <v>0</v>
      </c>
      <c r="O45" s="27">
        <v>19719.400000000001</v>
      </c>
      <c r="P45" s="27">
        <v>0</v>
      </c>
      <c r="Q45" s="27">
        <v>90258.4</v>
      </c>
      <c r="R45" s="27">
        <v>0</v>
      </c>
      <c r="S45" s="264">
        <f>T45+U45+W45+X45</f>
        <v>82152.800000000003</v>
      </c>
      <c r="T45" s="27">
        <v>0</v>
      </c>
      <c r="U45" s="27">
        <v>19719.400000000001</v>
      </c>
      <c r="V45" s="27">
        <v>0</v>
      </c>
      <c r="W45" s="27">
        <v>62433.4</v>
      </c>
      <c r="X45" s="27">
        <v>0</v>
      </c>
      <c r="Y45" s="23">
        <f t="shared" si="34"/>
        <v>74.699439341394367</v>
      </c>
      <c r="Z45" s="264">
        <f>AA45+AB45+AD45+AE45</f>
        <v>82152.800000000003</v>
      </c>
      <c r="AA45" s="27">
        <v>0</v>
      </c>
      <c r="AB45" s="27">
        <v>19719.400000000001</v>
      </c>
      <c r="AC45" s="27">
        <v>0</v>
      </c>
      <c r="AD45" s="27">
        <v>62433.4</v>
      </c>
      <c r="AE45" s="27">
        <v>0</v>
      </c>
      <c r="AF45" s="23">
        <f t="shared" si="30"/>
        <v>74.699439341394367</v>
      </c>
      <c r="AG45" s="264">
        <f>AH45+AI45+AK45+AL45</f>
        <v>82152.800000000003</v>
      </c>
      <c r="AH45" s="27">
        <v>0</v>
      </c>
      <c r="AI45" s="27">
        <v>19719.400000000001</v>
      </c>
      <c r="AJ45" s="27">
        <v>0</v>
      </c>
      <c r="AK45" s="27">
        <v>62433.4</v>
      </c>
      <c r="AL45" s="27">
        <v>0</v>
      </c>
      <c r="AM45" s="23">
        <f t="shared" si="37"/>
        <v>74.699439341394367</v>
      </c>
      <c r="AN45" s="72"/>
      <c r="AO45" s="55"/>
      <c r="AP45" s="55"/>
      <c r="AQ45" s="55"/>
      <c r="AR45" s="55"/>
      <c r="AS45" s="55"/>
      <c r="AT45" s="55"/>
      <c r="AU45" s="55"/>
      <c r="AV45" s="55"/>
      <c r="AW45" s="55"/>
      <c r="AX45" s="55"/>
      <c r="AY45" s="55"/>
      <c r="AZ45" s="55"/>
      <c r="BA45" s="55"/>
      <c r="BB45" s="55"/>
      <c r="BC45" s="55"/>
      <c r="BD45" s="55"/>
      <c r="BE45" s="55"/>
      <c r="BF45" s="55"/>
      <c r="BG45" s="55"/>
      <c r="BH45" s="55"/>
      <c r="BI45" s="55"/>
      <c r="BJ45" s="55"/>
      <c r="BK45" s="55"/>
      <c r="BL45" s="55"/>
      <c r="BM45" s="55"/>
      <c r="BN45" s="55"/>
      <c r="BO45" s="55"/>
      <c r="BP45" s="55"/>
      <c r="BQ45" s="55"/>
      <c r="BR45" s="55"/>
      <c r="BS45" s="55"/>
    </row>
    <row r="46" spans="1:71" s="11" customFormat="1" ht="298.5" customHeight="1" x14ac:dyDescent="0.25">
      <c r="A46" s="2">
        <v>29</v>
      </c>
      <c r="B46" s="222"/>
      <c r="C46" s="222"/>
      <c r="D46" s="222"/>
      <c r="E46" s="222"/>
      <c r="F46" s="222"/>
      <c r="G46" s="92" t="s">
        <v>141</v>
      </c>
      <c r="H46" s="92" t="s">
        <v>565</v>
      </c>
      <c r="I46" s="92" t="s">
        <v>180</v>
      </c>
      <c r="J46" s="92" t="s">
        <v>560</v>
      </c>
      <c r="K46" s="92" t="s">
        <v>638</v>
      </c>
      <c r="L46" s="28" t="s">
        <v>285</v>
      </c>
      <c r="M46" s="263">
        <f t="shared" si="53"/>
        <v>148499.6</v>
      </c>
      <c r="N46" s="27">
        <v>0</v>
      </c>
      <c r="O46" s="27">
        <v>148499.6</v>
      </c>
      <c r="P46" s="27">
        <v>0</v>
      </c>
      <c r="Q46" s="27">
        <v>0</v>
      </c>
      <c r="R46" s="27">
        <v>0</v>
      </c>
      <c r="S46" s="264">
        <f>T46+U46+W46+X46</f>
        <v>146839.79999999999</v>
      </c>
      <c r="T46" s="27">
        <v>0</v>
      </c>
      <c r="U46" s="27">
        <v>146839.79999999999</v>
      </c>
      <c r="V46" s="27">
        <v>0</v>
      </c>
      <c r="W46" s="27">
        <v>0</v>
      </c>
      <c r="X46" s="27">
        <v>0</v>
      </c>
      <c r="Y46" s="23">
        <f>S46/M46*100</f>
        <v>98.882286551613589</v>
      </c>
      <c r="Z46" s="264">
        <f>AA46+AB46+AD46+AE46</f>
        <v>146839.79999999999</v>
      </c>
      <c r="AA46" s="27">
        <v>0</v>
      </c>
      <c r="AB46" s="27">
        <v>146839.79999999999</v>
      </c>
      <c r="AC46" s="27">
        <v>0</v>
      </c>
      <c r="AD46" s="27">
        <v>0</v>
      </c>
      <c r="AE46" s="27">
        <v>0</v>
      </c>
      <c r="AF46" s="23">
        <f>Z46/M46*100</f>
        <v>98.882286551613589</v>
      </c>
      <c r="AG46" s="264">
        <f>AH46+AI46+AK46+AL46</f>
        <v>146839.79999999999</v>
      </c>
      <c r="AH46" s="27">
        <v>0</v>
      </c>
      <c r="AI46" s="27">
        <v>146839.79999999999</v>
      </c>
      <c r="AJ46" s="27">
        <v>0</v>
      </c>
      <c r="AK46" s="27">
        <v>0</v>
      </c>
      <c r="AL46" s="27">
        <v>0</v>
      </c>
      <c r="AM46" s="23">
        <f t="shared" si="37"/>
        <v>98.882286551613589</v>
      </c>
      <c r="AN46" s="72"/>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row>
    <row r="47" spans="1:71" s="235" customFormat="1" ht="115.5" customHeight="1" x14ac:dyDescent="0.25">
      <c r="A47" s="392">
        <v>30</v>
      </c>
      <c r="B47" s="401"/>
      <c r="C47" s="401"/>
      <c r="D47" s="401" t="s">
        <v>582</v>
      </c>
      <c r="E47" s="401"/>
      <c r="F47" s="401"/>
      <c r="G47" s="401" t="s">
        <v>142</v>
      </c>
      <c r="H47" s="336" t="s">
        <v>624</v>
      </c>
      <c r="I47" s="336" t="s">
        <v>625</v>
      </c>
      <c r="J47" s="336" t="s">
        <v>560</v>
      </c>
      <c r="K47" s="287" t="s">
        <v>640</v>
      </c>
      <c r="L47" s="253" t="s">
        <v>608</v>
      </c>
      <c r="M47" s="263">
        <f t="shared" si="53"/>
        <v>250776</v>
      </c>
      <c r="N47" s="230">
        <v>243252.7</v>
      </c>
      <c r="O47" s="230">
        <v>5015.5</v>
      </c>
      <c r="P47" s="230">
        <v>0</v>
      </c>
      <c r="Q47" s="230">
        <v>2507.8000000000002</v>
      </c>
      <c r="R47" s="230">
        <v>0</v>
      </c>
      <c r="S47" s="264">
        <f>T47+U47+W47+X47</f>
        <v>250776</v>
      </c>
      <c r="T47" s="230">
        <v>243252.7</v>
      </c>
      <c r="U47" s="230">
        <v>5015.5</v>
      </c>
      <c r="V47" s="230">
        <v>0</v>
      </c>
      <c r="W47" s="230">
        <v>2507.8000000000002</v>
      </c>
      <c r="X47" s="230">
        <v>0</v>
      </c>
      <c r="Y47" s="229">
        <f>S47/M47*100</f>
        <v>100</v>
      </c>
      <c r="Z47" s="264">
        <f>AA47+AB47+AD47+AE47</f>
        <v>250776</v>
      </c>
      <c r="AA47" s="230">
        <v>243252.7</v>
      </c>
      <c r="AB47" s="230">
        <v>5015.5</v>
      </c>
      <c r="AC47" s="230">
        <v>0</v>
      </c>
      <c r="AD47" s="230">
        <v>2507.8000000000002</v>
      </c>
      <c r="AE47" s="230">
        <v>0</v>
      </c>
      <c r="AF47" s="229">
        <f>Z47/M47*100</f>
        <v>100</v>
      </c>
      <c r="AG47" s="264">
        <f>AH47+AI47+AK47+AL47</f>
        <v>0</v>
      </c>
      <c r="AH47" s="230">
        <v>0</v>
      </c>
      <c r="AI47" s="230">
        <v>0</v>
      </c>
      <c r="AJ47" s="230">
        <v>0</v>
      </c>
      <c r="AK47" s="230">
        <v>0</v>
      </c>
      <c r="AL47" s="230">
        <v>0</v>
      </c>
      <c r="AM47" s="229">
        <f t="shared" si="37"/>
        <v>0</v>
      </c>
      <c r="AN47" s="238"/>
      <c r="AO47" s="234"/>
      <c r="AP47" s="234"/>
      <c r="AQ47" s="234"/>
      <c r="AR47" s="234"/>
      <c r="AS47" s="234"/>
      <c r="AT47" s="234"/>
      <c r="AU47" s="234"/>
      <c r="AV47" s="234"/>
      <c r="AW47" s="234"/>
      <c r="AX47" s="234"/>
      <c r="AY47" s="234"/>
      <c r="AZ47" s="234"/>
      <c r="BA47" s="234"/>
      <c r="BB47" s="234"/>
      <c r="BC47" s="234"/>
      <c r="BD47" s="234"/>
      <c r="BE47" s="234"/>
      <c r="BF47" s="234"/>
      <c r="BG47" s="234"/>
      <c r="BH47" s="234"/>
      <c r="BI47" s="234"/>
      <c r="BJ47" s="234"/>
      <c r="BK47" s="234"/>
      <c r="BL47" s="234"/>
      <c r="BM47" s="234"/>
      <c r="BN47" s="234"/>
      <c r="BO47" s="234"/>
      <c r="BP47" s="234"/>
      <c r="BQ47" s="234"/>
      <c r="BR47" s="234"/>
      <c r="BS47" s="234"/>
    </row>
    <row r="48" spans="1:71" s="235" customFormat="1" ht="70.5" customHeight="1" x14ac:dyDescent="0.25">
      <c r="A48" s="393"/>
      <c r="B48" s="402"/>
      <c r="C48" s="402"/>
      <c r="D48" s="402"/>
      <c r="E48" s="402"/>
      <c r="F48" s="402"/>
      <c r="G48" s="402"/>
      <c r="H48" s="337"/>
      <c r="I48" s="337"/>
      <c r="J48" s="337"/>
      <c r="K48" s="291" t="s">
        <v>641</v>
      </c>
      <c r="L48" s="253"/>
      <c r="M48" s="263">
        <f t="shared" si="53"/>
        <v>70776</v>
      </c>
      <c r="N48" s="230">
        <v>68652.7</v>
      </c>
      <c r="O48" s="230">
        <v>1415.5</v>
      </c>
      <c r="P48" s="230">
        <v>0</v>
      </c>
      <c r="Q48" s="230">
        <v>707.8</v>
      </c>
      <c r="R48" s="230">
        <v>0</v>
      </c>
      <c r="S48" s="229">
        <f t="shared" ref="S48:S49" si="54">SUM(T48:X48)</f>
        <v>0</v>
      </c>
      <c r="T48" s="230"/>
      <c r="U48" s="230"/>
      <c r="V48" s="230"/>
      <c r="W48" s="230"/>
      <c r="X48" s="230"/>
      <c r="Y48" s="229"/>
      <c r="Z48" s="229"/>
      <c r="AA48" s="230"/>
      <c r="AB48" s="230"/>
      <c r="AC48" s="230"/>
      <c r="AD48" s="230"/>
      <c r="AE48" s="230"/>
      <c r="AF48" s="229"/>
      <c r="AG48" s="229"/>
      <c r="AH48" s="230"/>
      <c r="AI48" s="230"/>
      <c r="AJ48" s="230"/>
      <c r="AK48" s="230"/>
      <c r="AL48" s="230"/>
      <c r="AM48" s="229"/>
      <c r="AN48" s="238"/>
      <c r="AO48" s="234"/>
      <c r="AP48" s="234"/>
      <c r="AQ48" s="234"/>
      <c r="AR48" s="234"/>
      <c r="AS48" s="234"/>
      <c r="AT48" s="234"/>
      <c r="AU48" s="234"/>
      <c r="AV48" s="234"/>
      <c r="AW48" s="234"/>
      <c r="AX48" s="234"/>
      <c r="AY48" s="234"/>
      <c r="AZ48" s="234"/>
      <c r="BA48" s="234"/>
      <c r="BB48" s="234"/>
      <c r="BC48" s="234"/>
      <c r="BD48" s="234"/>
      <c r="BE48" s="234"/>
      <c r="BF48" s="234"/>
      <c r="BG48" s="234"/>
      <c r="BH48" s="234"/>
      <c r="BI48" s="234"/>
      <c r="BJ48" s="234"/>
      <c r="BK48" s="234"/>
      <c r="BL48" s="234"/>
      <c r="BM48" s="234"/>
      <c r="BN48" s="234"/>
      <c r="BO48" s="234"/>
      <c r="BP48" s="234"/>
      <c r="BQ48" s="234"/>
      <c r="BR48" s="234"/>
      <c r="BS48" s="234"/>
    </row>
    <row r="49" spans="1:71" s="292" customFormat="1" ht="169.5" customHeight="1" x14ac:dyDescent="0.25">
      <c r="A49" s="394"/>
      <c r="B49" s="403"/>
      <c r="C49" s="403"/>
      <c r="D49" s="403"/>
      <c r="E49" s="403"/>
      <c r="F49" s="403"/>
      <c r="G49" s="403"/>
      <c r="H49" s="338"/>
      <c r="I49" s="338"/>
      <c r="J49" s="338"/>
      <c r="K49" s="291" t="s">
        <v>642</v>
      </c>
      <c r="L49" s="319"/>
      <c r="M49" s="263">
        <f t="shared" si="53"/>
        <v>180000</v>
      </c>
      <c r="N49" s="231">
        <v>174600</v>
      </c>
      <c r="O49" s="231">
        <v>3600</v>
      </c>
      <c r="P49" s="231">
        <v>0</v>
      </c>
      <c r="Q49" s="231">
        <v>1800</v>
      </c>
      <c r="R49" s="231">
        <v>0</v>
      </c>
      <c r="S49" s="237">
        <f t="shared" si="54"/>
        <v>0</v>
      </c>
      <c r="T49" s="289"/>
      <c r="U49" s="289"/>
      <c r="V49" s="289"/>
      <c r="W49" s="289"/>
      <c r="X49" s="289"/>
      <c r="Y49" s="320"/>
      <c r="Z49" s="320"/>
      <c r="AA49" s="289"/>
      <c r="AB49" s="289"/>
      <c r="AC49" s="289"/>
      <c r="AD49" s="289"/>
      <c r="AE49" s="289"/>
      <c r="AF49" s="320"/>
      <c r="AG49" s="320"/>
      <c r="AH49" s="289"/>
      <c r="AI49" s="289"/>
      <c r="AJ49" s="289"/>
      <c r="AK49" s="289"/>
      <c r="AL49" s="289"/>
      <c r="AM49" s="320"/>
      <c r="AN49" s="236"/>
    </row>
    <row r="50" spans="1:71" s="11" customFormat="1" ht="195.75" customHeight="1" x14ac:dyDescent="0.25">
      <c r="A50" s="2">
        <v>31</v>
      </c>
      <c r="B50" s="222"/>
      <c r="C50" s="92" t="s">
        <v>709</v>
      </c>
      <c r="D50" s="311" t="s">
        <v>707</v>
      </c>
      <c r="E50" s="72" t="s">
        <v>708</v>
      </c>
      <c r="F50" s="222"/>
      <c r="G50" s="92" t="s">
        <v>557</v>
      </c>
      <c r="H50" s="92" t="s">
        <v>558</v>
      </c>
      <c r="I50" s="222" t="s">
        <v>187</v>
      </c>
      <c r="J50" s="222"/>
      <c r="K50" s="92" t="s">
        <v>643</v>
      </c>
      <c r="L50" s="98" t="s">
        <v>607</v>
      </c>
      <c r="M50" s="263">
        <f>SUM(N50:R50)</f>
        <v>6914.9</v>
      </c>
      <c r="N50" s="27">
        <v>4999.2</v>
      </c>
      <c r="O50" s="27">
        <v>1500.8</v>
      </c>
      <c r="P50" s="27">
        <v>0</v>
      </c>
      <c r="Q50" s="27">
        <v>414.9</v>
      </c>
      <c r="R50" s="27">
        <v>0</v>
      </c>
      <c r="S50" s="264">
        <f>SUM(T50:X50)</f>
        <v>6914.9</v>
      </c>
      <c r="T50" s="27">
        <v>4999.2</v>
      </c>
      <c r="U50" s="27">
        <v>1500.8</v>
      </c>
      <c r="V50" s="27">
        <v>0</v>
      </c>
      <c r="W50" s="27">
        <v>414.9</v>
      </c>
      <c r="X50" s="27">
        <v>0</v>
      </c>
      <c r="Y50" s="23">
        <f>S50/M50*100</f>
        <v>100</v>
      </c>
      <c r="Z50" s="264">
        <f>AA50+AB50+AD50</f>
        <v>6914.9</v>
      </c>
      <c r="AA50" s="27">
        <v>4999.2</v>
      </c>
      <c r="AB50" s="27">
        <v>1500.8</v>
      </c>
      <c r="AC50" s="27">
        <v>0</v>
      </c>
      <c r="AD50" s="27">
        <v>414.9</v>
      </c>
      <c r="AE50" s="27">
        <v>0</v>
      </c>
      <c r="AF50" s="23">
        <v>0</v>
      </c>
      <c r="AG50" s="264">
        <f>AH50+AI50+AK50</f>
        <v>6914.9</v>
      </c>
      <c r="AH50" s="27">
        <v>4999.2</v>
      </c>
      <c r="AI50" s="27">
        <v>1500.8</v>
      </c>
      <c r="AJ50" s="27">
        <v>0</v>
      </c>
      <c r="AK50" s="27">
        <v>414.9</v>
      </c>
      <c r="AL50" s="27">
        <v>0</v>
      </c>
      <c r="AM50" s="54">
        <f t="shared" si="37"/>
        <v>100</v>
      </c>
      <c r="AN50" s="72"/>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row>
    <row r="51" spans="1:71" s="11" customFormat="1" ht="135.75" customHeight="1" x14ac:dyDescent="0.25">
      <c r="A51" s="2">
        <v>32</v>
      </c>
      <c r="B51" s="222"/>
      <c r="C51" s="222"/>
      <c r="D51" s="222"/>
      <c r="E51" s="222"/>
      <c r="F51" s="222"/>
      <c r="G51" s="92" t="s">
        <v>188</v>
      </c>
      <c r="H51" s="92" t="s">
        <v>556</v>
      </c>
      <c r="I51" s="222" t="s">
        <v>190</v>
      </c>
      <c r="J51" s="92" t="s">
        <v>559</v>
      </c>
      <c r="K51" s="92" t="s">
        <v>644</v>
      </c>
      <c r="L51" s="28" t="s">
        <v>284</v>
      </c>
      <c r="M51" s="263">
        <f>SUM(N51:R51)</f>
        <v>2281.2000000000003</v>
      </c>
      <c r="N51" s="27">
        <v>0</v>
      </c>
      <c r="O51" s="27">
        <v>2144.3000000000002</v>
      </c>
      <c r="P51" s="27">
        <v>0</v>
      </c>
      <c r="Q51" s="27">
        <v>136.9</v>
      </c>
      <c r="R51" s="27">
        <v>0</v>
      </c>
      <c r="S51" s="264">
        <f t="shared" si="38"/>
        <v>2281.2000000000003</v>
      </c>
      <c r="T51" s="27">
        <v>0</v>
      </c>
      <c r="U51" s="27">
        <v>2144.3000000000002</v>
      </c>
      <c r="V51" s="27">
        <v>0</v>
      </c>
      <c r="W51" s="27">
        <v>136.9</v>
      </c>
      <c r="X51" s="27">
        <v>0</v>
      </c>
      <c r="Y51" s="23">
        <f t="shared" si="34"/>
        <v>100</v>
      </c>
      <c r="Z51" s="264">
        <f t="shared" si="35"/>
        <v>2281.2000000000003</v>
      </c>
      <c r="AA51" s="27">
        <v>0</v>
      </c>
      <c r="AB51" s="27">
        <v>2144.3000000000002</v>
      </c>
      <c r="AC51" s="27">
        <v>0</v>
      </c>
      <c r="AD51" s="27">
        <v>136.9</v>
      </c>
      <c r="AE51" s="27">
        <v>0</v>
      </c>
      <c r="AF51" s="23">
        <f t="shared" si="30"/>
        <v>100</v>
      </c>
      <c r="AG51" s="264">
        <f>SUM(AH51:AL51)</f>
        <v>2281.2000000000003</v>
      </c>
      <c r="AH51" s="27">
        <v>0</v>
      </c>
      <c r="AI51" s="27">
        <v>2144.3000000000002</v>
      </c>
      <c r="AJ51" s="27">
        <v>0</v>
      </c>
      <c r="AK51" s="27">
        <v>136.9</v>
      </c>
      <c r="AL51" s="27">
        <v>0</v>
      </c>
      <c r="AM51" s="23">
        <f t="shared" si="37"/>
        <v>100</v>
      </c>
      <c r="AN51" s="72"/>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row>
    <row r="52" spans="1:71" s="235" customFormat="1" ht="250.5" customHeight="1" x14ac:dyDescent="0.25">
      <c r="A52" s="226">
        <v>33</v>
      </c>
      <c r="B52" s="248"/>
      <c r="C52" s="248"/>
      <c r="D52" s="248"/>
      <c r="E52" s="248"/>
      <c r="F52" s="248"/>
      <c r="G52" s="248" t="s">
        <v>199</v>
      </c>
      <c r="H52" s="243" t="s">
        <v>554</v>
      </c>
      <c r="I52" s="248" t="s">
        <v>190</v>
      </c>
      <c r="J52" s="243" t="s">
        <v>552</v>
      </c>
      <c r="K52" s="271" t="s">
        <v>645</v>
      </c>
      <c r="L52" s="253" t="s">
        <v>608</v>
      </c>
      <c r="M52" s="263">
        <f>N52+O52+Q52+R52</f>
        <v>11786.8</v>
      </c>
      <c r="N52" s="230">
        <v>0</v>
      </c>
      <c r="O52" s="230">
        <v>3031.3</v>
      </c>
      <c r="P52" s="230">
        <v>3031.3</v>
      </c>
      <c r="Q52" s="230">
        <v>8755.5</v>
      </c>
      <c r="R52" s="230">
        <v>0</v>
      </c>
      <c r="S52" s="264">
        <f>T52+U52+W52+X52</f>
        <v>11765</v>
      </c>
      <c r="T52" s="230">
        <v>0</v>
      </c>
      <c r="U52" s="230">
        <v>3031.3</v>
      </c>
      <c r="V52" s="230">
        <v>3031.3</v>
      </c>
      <c r="W52" s="230">
        <v>8733.7000000000007</v>
      </c>
      <c r="X52" s="230">
        <v>0</v>
      </c>
      <c r="Y52" s="229">
        <f t="shared" si="34"/>
        <v>99.815047341093432</v>
      </c>
      <c r="Z52" s="264">
        <f>AA52+AB52+AD52+AE52</f>
        <v>11765</v>
      </c>
      <c r="AA52" s="230">
        <v>0</v>
      </c>
      <c r="AB52" s="230">
        <v>3031.3</v>
      </c>
      <c r="AC52" s="230">
        <v>3031.3</v>
      </c>
      <c r="AD52" s="230">
        <v>8733.7000000000007</v>
      </c>
      <c r="AE52" s="230">
        <v>0</v>
      </c>
      <c r="AF52" s="229">
        <f t="shared" si="30"/>
        <v>99.815047341093432</v>
      </c>
      <c r="AG52" s="264">
        <f>AH52+AI52+AK52+AL52</f>
        <v>11765</v>
      </c>
      <c r="AH52" s="230">
        <v>0</v>
      </c>
      <c r="AI52" s="230">
        <v>3031.3</v>
      </c>
      <c r="AJ52" s="230">
        <v>3031.3</v>
      </c>
      <c r="AK52" s="230">
        <v>8733.7000000000007</v>
      </c>
      <c r="AL52" s="230">
        <v>0</v>
      </c>
      <c r="AM52" s="229">
        <f>AG52/M52*100</f>
        <v>99.815047341093432</v>
      </c>
      <c r="AN52" s="72"/>
      <c r="AO52" s="234"/>
      <c r="AP52" s="234"/>
      <c r="AQ52" s="234"/>
      <c r="AR52" s="234"/>
      <c r="AS52" s="234"/>
      <c r="AT52" s="234"/>
      <c r="AU52" s="234"/>
      <c r="AV52" s="234"/>
      <c r="AW52" s="234"/>
      <c r="AX52" s="234"/>
      <c r="AY52" s="234"/>
      <c r="AZ52" s="234"/>
      <c r="BA52" s="234"/>
      <c r="BB52" s="234"/>
      <c r="BC52" s="234"/>
      <c r="BD52" s="234"/>
      <c r="BE52" s="234"/>
      <c r="BF52" s="234"/>
      <c r="BG52" s="234"/>
      <c r="BH52" s="234"/>
      <c r="BI52" s="234"/>
      <c r="BJ52" s="234"/>
      <c r="BK52" s="234"/>
      <c r="BL52" s="234"/>
      <c r="BM52" s="234"/>
      <c r="BN52" s="234"/>
      <c r="BO52" s="234"/>
      <c r="BP52" s="234"/>
      <c r="BQ52" s="234"/>
      <c r="BR52" s="234"/>
      <c r="BS52" s="234"/>
    </row>
    <row r="53" spans="1:71" s="235" customFormat="1" ht="374.25" customHeight="1" x14ac:dyDescent="0.25">
      <c r="A53" s="226">
        <v>34</v>
      </c>
      <c r="B53" s="248"/>
      <c r="C53" s="248"/>
      <c r="D53" s="248" t="s">
        <v>197</v>
      </c>
      <c r="E53" s="243" t="s">
        <v>577</v>
      </c>
      <c r="F53" s="248"/>
      <c r="G53" s="248" t="s">
        <v>199</v>
      </c>
      <c r="H53" s="243" t="s">
        <v>554</v>
      </c>
      <c r="I53" s="248" t="s">
        <v>196</v>
      </c>
      <c r="J53" s="243" t="s">
        <v>552</v>
      </c>
      <c r="K53" s="271" t="s">
        <v>646</v>
      </c>
      <c r="L53" s="228" t="s">
        <v>0</v>
      </c>
      <c r="M53" s="263">
        <f>SUM(N53:R53)-P53</f>
        <v>11308.8</v>
      </c>
      <c r="N53" s="230">
        <v>0</v>
      </c>
      <c r="O53" s="230">
        <v>10630.3</v>
      </c>
      <c r="P53" s="231">
        <v>10630.3</v>
      </c>
      <c r="Q53" s="231">
        <v>678.5</v>
      </c>
      <c r="R53" s="231">
        <v>0</v>
      </c>
      <c r="S53" s="263">
        <f>SUM(T53:X53)-V53</f>
        <v>11308.8</v>
      </c>
      <c r="T53" s="231">
        <v>0</v>
      </c>
      <c r="U53" s="230">
        <v>10630.3</v>
      </c>
      <c r="V53" s="231">
        <v>10630.3</v>
      </c>
      <c r="W53" s="231">
        <v>678.5</v>
      </c>
      <c r="X53" s="231">
        <v>0</v>
      </c>
      <c r="Y53" s="237">
        <f>S53/M53*100</f>
        <v>100</v>
      </c>
      <c r="Z53" s="263">
        <f>SUM(AA53:AE53)-AC53</f>
        <v>11308.8</v>
      </c>
      <c r="AA53" s="231">
        <v>0</v>
      </c>
      <c r="AB53" s="230">
        <v>10630.3</v>
      </c>
      <c r="AC53" s="231">
        <v>10630.3</v>
      </c>
      <c r="AD53" s="231">
        <v>678.5</v>
      </c>
      <c r="AE53" s="231">
        <v>0</v>
      </c>
      <c r="AF53" s="237">
        <f>Z53/M53*100</f>
        <v>100</v>
      </c>
      <c r="AG53" s="263">
        <f>SUM(AH53:AL53)-AJ53</f>
        <v>11308.8</v>
      </c>
      <c r="AH53" s="231">
        <v>0</v>
      </c>
      <c r="AI53" s="230">
        <v>10630.3</v>
      </c>
      <c r="AJ53" s="231">
        <v>10630.3</v>
      </c>
      <c r="AK53" s="231">
        <v>678.5</v>
      </c>
      <c r="AL53" s="231">
        <v>0</v>
      </c>
      <c r="AM53" s="237">
        <f>AG53/M53*100</f>
        <v>100</v>
      </c>
      <c r="AN53" s="72"/>
      <c r="AO53" s="234"/>
      <c r="AP53" s="234"/>
      <c r="AQ53" s="234"/>
      <c r="AR53" s="234"/>
      <c r="AS53" s="234"/>
      <c r="AT53" s="234"/>
      <c r="AU53" s="234"/>
      <c r="AV53" s="234"/>
      <c r="AW53" s="234"/>
      <c r="AX53" s="234"/>
      <c r="AY53" s="234"/>
      <c r="AZ53" s="234"/>
      <c r="BA53" s="234"/>
      <c r="BB53" s="234"/>
      <c r="BC53" s="234"/>
      <c r="BD53" s="234"/>
      <c r="BE53" s="234"/>
      <c r="BF53" s="234"/>
      <c r="BG53" s="234"/>
      <c r="BH53" s="234"/>
      <c r="BI53" s="234"/>
      <c r="BJ53" s="234"/>
      <c r="BK53" s="234"/>
      <c r="BL53" s="234"/>
      <c r="BM53" s="234"/>
      <c r="BN53" s="234"/>
      <c r="BO53" s="234"/>
      <c r="BP53" s="234"/>
      <c r="BQ53" s="234"/>
      <c r="BR53" s="234"/>
      <c r="BS53" s="234"/>
    </row>
    <row r="54" spans="1:71" s="11" customFormat="1" ht="212.25" customHeight="1" x14ac:dyDescent="0.25">
      <c r="A54" s="2">
        <v>35</v>
      </c>
      <c r="B54" s="222"/>
      <c r="C54" s="222"/>
      <c r="D54" s="222"/>
      <c r="E54" s="222"/>
      <c r="F54" s="222"/>
      <c r="G54" s="92" t="s">
        <v>193</v>
      </c>
      <c r="H54" s="92" t="s">
        <v>555</v>
      </c>
      <c r="I54" s="222" t="s">
        <v>196</v>
      </c>
      <c r="J54" s="92" t="s">
        <v>552</v>
      </c>
      <c r="K54" s="92" t="s">
        <v>706</v>
      </c>
      <c r="L54" s="28" t="s">
        <v>285</v>
      </c>
      <c r="M54" s="263">
        <f>SUM(N54:R54)</f>
        <v>16366.5</v>
      </c>
      <c r="N54" s="27">
        <v>0</v>
      </c>
      <c r="O54" s="27">
        <v>16366.5</v>
      </c>
      <c r="P54" s="27">
        <v>0</v>
      </c>
      <c r="Q54" s="27">
        <v>0</v>
      </c>
      <c r="R54" s="27">
        <v>0</v>
      </c>
      <c r="S54" s="264">
        <f t="shared" si="38"/>
        <v>15943.2</v>
      </c>
      <c r="T54" s="27">
        <v>0</v>
      </c>
      <c r="U54" s="27">
        <v>15943.2</v>
      </c>
      <c r="V54" s="27">
        <v>0</v>
      </c>
      <c r="W54" s="27">
        <v>0</v>
      </c>
      <c r="X54" s="27">
        <v>0</v>
      </c>
      <c r="Y54" s="23">
        <f t="shared" si="34"/>
        <v>97.413619283292093</v>
      </c>
      <c r="Z54" s="264">
        <f t="shared" si="35"/>
        <v>15943.2</v>
      </c>
      <c r="AA54" s="27">
        <v>0</v>
      </c>
      <c r="AB54" s="27">
        <v>15943.2</v>
      </c>
      <c r="AC54" s="27">
        <v>0</v>
      </c>
      <c r="AD54" s="27">
        <v>0</v>
      </c>
      <c r="AE54" s="27">
        <v>0</v>
      </c>
      <c r="AF54" s="23">
        <f t="shared" si="30"/>
        <v>97.413619283292093</v>
      </c>
      <c r="AG54" s="264">
        <f t="shared" si="36"/>
        <v>15943.2</v>
      </c>
      <c r="AH54" s="27">
        <v>0</v>
      </c>
      <c r="AI54" s="27">
        <v>15943.2</v>
      </c>
      <c r="AJ54" s="27">
        <v>0</v>
      </c>
      <c r="AK54" s="27">
        <v>0</v>
      </c>
      <c r="AL54" s="27">
        <v>0</v>
      </c>
      <c r="AM54" s="23">
        <f t="shared" si="37"/>
        <v>97.413619283292093</v>
      </c>
      <c r="AN54" s="72"/>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row>
    <row r="55" spans="1:71" s="11" customFormat="1" ht="277.5" customHeight="1" x14ac:dyDescent="0.25">
      <c r="A55" s="2">
        <v>36</v>
      </c>
      <c r="B55" s="222"/>
      <c r="C55" s="222"/>
      <c r="D55" s="222"/>
      <c r="E55" s="222"/>
      <c r="F55" s="222"/>
      <c r="G55" s="92" t="s">
        <v>617</v>
      </c>
      <c r="H55" s="92" t="s">
        <v>618</v>
      </c>
      <c r="I55" s="92" t="s">
        <v>215</v>
      </c>
      <c r="J55" s="92" t="s">
        <v>619</v>
      </c>
      <c r="K55" s="72" t="s">
        <v>647</v>
      </c>
      <c r="L55" s="98" t="s">
        <v>620</v>
      </c>
      <c r="M55" s="263">
        <f>SUM(N55:R55)</f>
        <v>18753.900000000001</v>
      </c>
      <c r="N55" s="27">
        <v>0</v>
      </c>
      <c r="O55" s="27">
        <v>10200.9</v>
      </c>
      <c r="P55" s="27">
        <v>0</v>
      </c>
      <c r="Q55" s="27">
        <v>8553</v>
      </c>
      <c r="R55" s="27">
        <v>0</v>
      </c>
      <c r="S55" s="264">
        <f t="shared" si="38"/>
        <v>18753.900000000001</v>
      </c>
      <c r="T55" s="27">
        <v>0</v>
      </c>
      <c r="U55" s="27">
        <v>10200.9</v>
      </c>
      <c r="V55" s="27">
        <v>0</v>
      </c>
      <c r="W55" s="27">
        <v>8553</v>
      </c>
      <c r="X55" s="27">
        <v>0</v>
      </c>
      <c r="Y55" s="23">
        <f t="shared" si="34"/>
        <v>100</v>
      </c>
      <c r="Z55" s="264">
        <f t="shared" si="35"/>
        <v>18753.900000000001</v>
      </c>
      <c r="AA55" s="27">
        <v>0</v>
      </c>
      <c r="AB55" s="27">
        <v>10200.9</v>
      </c>
      <c r="AC55" s="27">
        <v>0</v>
      </c>
      <c r="AD55" s="27">
        <v>8553</v>
      </c>
      <c r="AE55" s="27">
        <v>0</v>
      </c>
      <c r="AF55" s="23">
        <f t="shared" si="30"/>
        <v>100</v>
      </c>
      <c r="AG55" s="264">
        <f t="shared" si="36"/>
        <v>4999.8999999999996</v>
      </c>
      <c r="AH55" s="27">
        <v>0</v>
      </c>
      <c r="AI55" s="27">
        <v>2719.6</v>
      </c>
      <c r="AJ55" s="27">
        <v>0</v>
      </c>
      <c r="AK55" s="27">
        <v>2280.3000000000002</v>
      </c>
      <c r="AL55" s="27">
        <v>0</v>
      </c>
      <c r="AM55" s="23">
        <f t="shared" si="37"/>
        <v>26.660587931043672</v>
      </c>
      <c r="AN55" s="72"/>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row>
    <row r="56" spans="1:71" s="235" customFormat="1" ht="182.25" customHeight="1" x14ac:dyDescent="0.25">
      <c r="A56" s="2">
        <v>37</v>
      </c>
      <c r="B56" s="92" t="s">
        <v>490</v>
      </c>
      <c r="C56" s="92" t="s">
        <v>489</v>
      </c>
      <c r="D56" s="92" t="s">
        <v>491</v>
      </c>
      <c r="E56" s="92" t="s">
        <v>553</v>
      </c>
      <c r="F56" s="92" t="s">
        <v>686</v>
      </c>
      <c r="G56" s="92" t="s">
        <v>206</v>
      </c>
      <c r="H56" s="101" t="s">
        <v>550</v>
      </c>
      <c r="I56" s="92" t="s">
        <v>215</v>
      </c>
      <c r="J56" s="92" t="s">
        <v>551</v>
      </c>
      <c r="K56" s="92" t="s">
        <v>661</v>
      </c>
      <c r="L56" s="98" t="s">
        <v>609</v>
      </c>
      <c r="M56" s="263">
        <f t="shared" ref="M56:M84" si="55">SUM(N56:R56)</f>
        <v>8080.8</v>
      </c>
      <c r="N56" s="27">
        <v>7760</v>
      </c>
      <c r="O56" s="27">
        <v>240</v>
      </c>
      <c r="P56" s="27">
        <v>0</v>
      </c>
      <c r="Q56" s="27">
        <v>80.8</v>
      </c>
      <c r="R56" s="27">
        <v>0</v>
      </c>
      <c r="S56" s="264">
        <f>SUM(T56:X56)</f>
        <v>8080.8</v>
      </c>
      <c r="T56" s="27">
        <v>7760</v>
      </c>
      <c r="U56" s="27">
        <v>240</v>
      </c>
      <c r="V56" s="27">
        <v>0</v>
      </c>
      <c r="W56" s="27">
        <v>80.8</v>
      </c>
      <c r="X56" s="27">
        <v>0</v>
      </c>
      <c r="Y56" s="23">
        <f t="shared" ref="Y56:Y57" si="56">S56/M56*100</f>
        <v>100</v>
      </c>
      <c r="Z56" s="264">
        <f t="shared" si="35"/>
        <v>8080.8</v>
      </c>
      <c r="AA56" s="27">
        <v>7760</v>
      </c>
      <c r="AB56" s="27">
        <v>240</v>
      </c>
      <c r="AC56" s="27">
        <v>0</v>
      </c>
      <c r="AD56" s="27">
        <v>80.8</v>
      </c>
      <c r="AE56" s="27">
        <v>0</v>
      </c>
      <c r="AF56" s="23">
        <f t="shared" ref="AF56:AF85" si="57">Z56/M56*100</f>
        <v>100</v>
      </c>
      <c r="AG56" s="264">
        <f t="shared" si="36"/>
        <v>8080.8</v>
      </c>
      <c r="AH56" s="27">
        <v>7760</v>
      </c>
      <c r="AI56" s="27">
        <v>240</v>
      </c>
      <c r="AJ56" s="27">
        <v>0</v>
      </c>
      <c r="AK56" s="27">
        <v>80.8</v>
      </c>
      <c r="AL56" s="27">
        <v>0</v>
      </c>
      <c r="AM56" s="23">
        <f t="shared" ref="AM56:AM85" si="58">AG56/M56*100</f>
        <v>100</v>
      </c>
      <c r="AN56" s="72"/>
      <c r="AO56" s="234"/>
      <c r="AP56" s="234"/>
      <c r="AQ56" s="234"/>
      <c r="AR56" s="234"/>
      <c r="AS56" s="234"/>
      <c r="AT56" s="234"/>
      <c r="AU56" s="234"/>
      <c r="AV56" s="234"/>
      <c r="AW56" s="234"/>
      <c r="AX56" s="234"/>
      <c r="AY56" s="234"/>
      <c r="AZ56" s="234"/>
      <c r="BA56" s="234"/>
      <c r="BB56" s="234"/>
      <c r="BC56" s="234"/>
      <c r="BD56" s="234"/>
      <c r="BE56" s="234"/>
      <c r="BF56" s="234"/>
      <c r="BG56" s="234"/>
      <c r="BH56" s="234"/>
      <c r="BI56" s="234"/>
      <c r="BJ56" s="234"/>
      <c r="BK56" s="234"/>
      <c r="BL56" s="234"/>
      <c r="BM56" s="234"/>
      <c r="BN56" s="234"/>
      <c r="BO56" s="234"/>
      <c r="BP56" s="234"/>
      <c r="BQ56" s="234"/>
      <c r="BR56" s="234"/>
      <c r="BS56" s="234"/>
    </row>
    <row r="57" spans="1:71" s="235" customFormat="1" ht="231" customHeight="1" x14ac:dyDescent="0.25">
      <c r="A57" s="2">
        <v>38</v>
      </c>
      <c r="B57" s="92"/>
      <c r="C57" s="92"/>
      <c r="D57" s="92"/>
      <c r="E57" s="92"/>
      <c r="F57" s="92"/>
      <c r="G57" s="92" t="s">
        <v>615</v>
      </c>
      <c r="H57" s="101" t="s">
        <v>616</v>
      </c>
      <c r="I57" s="92" t="s">
        <v>613</v>
      </c>
      <c r="J57" s="92" t="s">
        <v>614</v>
      </c>
      <c r="K57" s="92" t="s">
        <v>648</v>
      </c>
      <c r="L57" s="98" t="s">
        <v>291</v>
      </c>
      <c r="M57" s="263">
        <f>SUM(N57:R57)</f>
        <v>6179.5</v>
      </c>
      <c r="N57" s="27">
        <v>0</v>
      </c>
      <c r="O57" s="27">
        <v>4725</v>
      </c>
      <c r="P57" s="27">
        <v>0</v>
      </c>
      <c r="Q57" s="27">
        <v>1454.5</v>
      </c>
      <c r="R57" s="27">
        <v>0</v>
      </c>
      <c r="S57" s="265">
        <f>SUM(T57:X57)</f>
        <v>3706.3999999999996</v>
      </c>
      <c r="T57" s="27">
        <v>0</v>
      </c>
      <c r="U57" s="27">
        <v>2665.6</v>
      </c>
      <c r="V57" s="27">
        <v>0</v>
      </c>
      <c r="W57" s="27">
        <v>1040.8</v>
      </c>
      <c r="X57" s="27">
        <v>0</v>
      </c>
      <c r="Y57" s="23">
        <f t="shared" si="56"/>
        <v>59.978962699247504</v>
      </c>
      <c r="Z57" s="265">
        <f>SUM(AA57:AE57)</f>
        <v>3706.3999999999996</v>
      </c>
      <c r="AA57" s="27">
        <v>0</v>
      </c>
      <c r="AB57" s="27">
        <v>2665.6</v>
      </c>
      <c r="AC57" s="27">
        <v>0</v>
      </c>
      <c r="AD57" s="27">
        <v>1040.8</v>
      </c>
      <c r="AE57" s="27">
        <v>0</v>
      </c>
      <c r="AF57" s="23">
        <f t="shared" si="57"/>
        <v>59.978962699247504</v>
      </c>
      <c r="AG57" s="265">
        <f>SUM(AH57:AL57)</f>
        <v>3706.3999999999996</v>
      </c>
      <c r="AH57" s="27">
        <v>0</v>
      </c>
      <c r="AI57" s="27">
        <v>2665.6</v>
      </c>
      <c r="AJ57" s="27">
        <v>0</v>
      </c>
      <c r="AK57" s="27">
        <v>1040.8</v>
      </c>
      <c r="AL57" s="27">
        <v>0</v>
      </c>
      <c r="AM57" s="23">
        <f t="shared" si="58"/>
        <v>59.978962699247504</v>
      </c>
      <c r="AN57" s="72"/>
      <c r="AO57" s="234"/>
      <c r="AP57" s="234"/>
      <c r="AQ57" s="234"/>
      <c r="AR57" s="234"/>
      <c r="AS57" s="234"/>
      <c r="AT57" s="234"/>
      <c r="AU57" s="234"/>
      <c r="AV57" s="234"/>
      <c r="AW57" s="234"/>
      <c r="AX57" s="234"/>
      <c r="AY57" s="234"/>
      <c r="AZ57" s="234"/>
      <c r="BA57" s="234"/>
      <c r="BB57" s="234"/>
      <c r="BC57" s="234"/>
      <c r="BD57" s="234"/>
      <c r="BE57" s="234"/>
      <c r="BF57" s="234"/>
      <c r="BG57" s="234"/>
      <c r="BH57" s="234"/>
      <c r="BI57" s="234"/>
      <c r="BJ57" s="234"/>
      <c r="BK57" s="234"/>
      <c r="BL57" s="234"/>
      <c r="BM57" s="234"/>
      <c r="BN57" s="234"/>
      <c r="BO57" s="234"/>
      <c r="BP57" s="234"/>
      <c r="BQ57" s="234"/>
      <c r="BR57" s="234"/>
      <c r="BS57" s="234"/>
    </row>
    <row r="58" spans="1:71" s="11" customFormat="1" ht="200.25" customHeight="1" x14ac:dyDescent="0.25">
      <c r="A58" s="2">
        <v>39</v>
      </c>
      <c r="B58" s="222"/>
      <c r="C58" s="222"/>
      <c r="D58" s="222"/>
      <c r="E58" s="222"/>
      <c r="F58" s="222"/>
      <c r="G58" s="222" t="s">
        <v>225</v>
      </c>
      <c r="H58" s="92" t="s">
        <v>549</v>
      </c>
      <c r="I58" s="92" t="s">
        <v>229</v>
      </c>
      <c r="J58" s="92" t="s">
        <v>506</v>
      </c>
      <c r="K58" s="92" t="s">
        <v>649</v>
      </c>
      <c r="L58" s="28" t="s">
        <v>294</v>
      </c>
      <c r="M58" s="263">
        <f t="shared" si="55"/>
        <v>148163.5</v>
      </c>
      <c r="N58" s="27">
        <v>0</v>
      </c>
      <c r="O58" s="27">
        <v>148163.5</v>
      </c>
      <c r="P58" s="27">
        <v>0</v>
      </c>
      <c r="Q58" s="27">
        <v>0</v>
      </c>
      <c r="R58" s="27">
        <v>0</v>
      </c>
      <c r="S58" s="264">
        <f t="shared" si="38"/>
        <v>147905.1</v>
      </c>
      <c r="T58" s="27">
        <v>0</v>
      </c>
      <c r="U58" s="27">
        <v>147905.1</v>
      </c>
      <c r="V58" s="27">
        <v>0</v>
      </c>
      <c r="W58" s="27">
        <v>0</v>
      </c>
      <c r="X58" s="27">
        <v>0</v>
      </c>
      <c r="Y58" s="23">
        <f t="shared" ref="Y58:Y84" si="59">S58/M58*100</f>
        <v>99.825598072399742</v>
      </c>
      <c r="Z58" s="264">
        <f t="shared" si="35"/>
        <v>147905.1</v>
      </c>
      <c r="AA58" s="27">
        <v>0</v>
      </c>
      <c r="AB58" s="27">
        <v>147905.1</v>
      </c>
      <c r="AC58" s="27">
        <v>0</v>
      </c>
      <c r="AD58" s="27">
        <v>0</v>
      </c>
      <c r="AE58" s="27">
        <v>0</v>
      </c>
      <c r="AF58" s="23">
        <f t="shared" si="57"/>
        <v>99.825598072399742</v>
      </c>
      <c r="AG58" s="264">
        <f t="shared" si="36"/>
        <v>147905.1</v>
      </c>
      <c r="AH58" s="27">
        <v>0</v>
      </c>
      <c r="AI58" s="27">
        <v>147905.1</v>
      </c>
      <c r="AJ58" s="27">
        <v>0</v>
      </c>
      <c r="AK58" s="27">
        <v>0</v>
      </c>
      <c r="AL58" s="27">
        <v>0</v>
      </c>
      <c r="AM58" s="23">
        <f t="shared" si="58"/>
        <v>99.825598072399742</v>
      </c>
      <c r="AN58" s="72"/>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row>
    <row r="59" spans="1:71" s="11" customFormat="1" ht="354.75" customHeight="1" x14ac:dyDescent="0.25">
      <c r="A59" s="2">
        <v>40</v>
      </c>
      <c r="B59" s="222"/>
      <c r="C59" s="222"/>
      <c r="D59" s="222"/>
      <c r="E59" s="222"/>
      <c r="F59" s="222"/>
      <c r="G59" s="222" t="s">
        <v>228</v>
      </c>
      <c r="H59" s="92" t="s">
        <v>549</v>
      </c>
      <c r="I59" s="222" t="s">
        <v>229</v>
      </c>
      <c r="J59" s="92" t="s">
        <v>507</v>
      </c>
      <c r="K59" s="92" t="s">
        <v>650</v>
      </c>
      <c r="L59" s="28" t="s">
        <v>294</v>
      </c>
      <c r="M59" s="263">
        <f t="shared" si="55"/>
        <v>2633317.2000000002</v>
      </c>
      <c r="N59" s="27">
        <v>0</v>
      </c>
      <c r="O59" s="27">
        <v>2633317.2000000002</v>
      </c>
      <c r="P59" s="27">
        <v>0</v>
      </c>
      <c r="Q59" s="27">
        <v>0</v>
      </c>
      <c r="R59" s="27">
        <v>0</v>
      </c>
      <c r="S59" s="264">
        <f t="shared" si="38"/>
        <v>2633317.2000000002</v>
      </c>
      <c r="T59" s="27">
        <v>0</v>
      </c>
      <c r="U59" s="27">
        <v>2633317.2000000002</v>
      </c>
      <c r="V59" s="27">
        <v>0</v>
      </c>
      <c r="W59" s="27">
        <v>0</v>
      </c>
      <c r="X59" s="27">
        <v>0</v>
      </c>
      <c r="Y59" s="23">
        <f t="shared" si="59"/>
        <v>100</v>
      </c>
      <c r="Z59" s="264">
        <f t="shared" si="35"/>
        <v>2633317.2000000002</v>
      </c>
      <c r="AA59" s="27">
        <v>0</v>
      </c>
      <c r="AB59" s="27">
        <v>2633317.2000000002</v>
      </c>
      <c r="AC59" s="27">
        <v>0</v>
      </c>
      <c r="AD59" s="27">
        <v>0</v>
      </c>
      <c r="AE59" s="27">
        <v>0</v>
      </c>
      <c r="AF59" s="23">
        <f t="shared" si="57"/>
        <v>100</v>
      </c>
      <c r="AG59" s="264">
        <f t="shared" si="36"/>
        <v>2619143.4</v>
      </c>
      <c r="AH59" s="27">
        <v>0</v>
      </c>
      <c r="AI59" s="27">
        <v>2619143.4</v>
      </c>
      <c r="AJ59" s="27">
        <v>0</v>
      </c>
      <c r="AK59" s="27">
        <v>0</v>
      </c>
      <c r="AL59" s="27">
        <v>0</v>
      </c>
      <c r="AM59" s="23">
        <f t="shared" si="58"/>
        <v>99.461751132753761</v>
      </c>
      <c r="AN59" s="72"/>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row>
    <row r="60" spans="1:71" s="11" customFormat="1" ht="147.75" customHeight="1" x14ac:dyDescent="0.25">
      <c r="A60" s="2">
        <v>41</v>
      </c>
      <c r="B60" s="222"/>
      <c r="C60" s="222"/>
      <c r="D60" s="222"/>
      <c r="E60" s="222"/>
      <c r="F60" s="222"/>
      <c r="G60" s="222" t="s">
        <v>228</v>
      </c>
      <c r="H60" s="92" t="s">
        <v>548</v>
      </c>
      <c r="I60" s="222" t="s">
        <v>231</v>
      </c>
      <c r="J60" s="92" t="s">
        <v>507</v>
      </c>
      <c r="K60" s="92" t="s">
        <v>651</v>
      </c>
      <c r="L60" s="28" t="s">
        <v>294</v>
      </c>
      <c r="M60" s="263">
        <f t="shared" si="55"/>
        <v>5293.6</v>
      </c>
      <c r="N60" s="27">
        <v>0</v>
      </c>
      <c r="O60" s="27">
        <v>4976</v>
      </c>
      <c r="P60" s="27">
        <v>0</v>
      </c>
      <c r="Q60" s="27">
        <v>317.60000000000002</v>
      </c>
      <c r="R60" s="27">
        <v>0</v>
      </c>
      <c r="S60" s="264">
        <f t="shared" si="38"/>
        <v>5210.8</v>
      </c>
      <c r="T60" s="27">
        <v>0</v>
      </c>
      <c r="U60" s="27">
        <v>4898.2</v>
      </c>
      <c r="V60" s="27">
        <v>0</v>
      </c>
      <c r="W60" s="27">
        <v>312.60000000000002</v>
      </c>
      <c r="X60" s="27">
        <v>0</v>
      </c>
      <c r="Y60" s="23">
        <f t="shared" si="59"/>
        <v>98.435847060601475</v>
      </c>
      <c r="Z60" s="264">
        <f t="shared" si="35"/>
        <v>5210.8</v>
      </c>
      <c r="AA60" s="27">
        <v>0</v>
      </c>
      <c r="AB60" s="27">
        <v>4898.2</v>
      </c>
      <c r="AC60" s="27">
        <v>0</v>
      </c>
      <c r="AD60" s="27">
        <v>312.60000000000002</v>
      </c>
      <c r="AE60" s="27">
        <v>0</v>
      </c>
      <c r="AF60" s="23">
        <f t="shared" si="57"/>
        <v>98.435847060601475</v>
      </c>
      <c r="AG60" s="264">
        <f t="shared" si="36"/>
        <v>4872.8</v>
      </c>
      <c r="AH60" s="27">
        <v>0</v>
      </c>
      <c r="AI60" s="27">
        <v>4581.8</v>
      </c>
      <c r="AJ60" s="27">
        <v>0</v>
      </c>
      <c r="AK60" s="27">
        <v>291</v>
      </c>
      <c r="AL60" s="27">
        <v>0</v>
      </c>
      <c r="AM60" s="23">
        <f t="shared" si="58"/>
        <v>92.050778298322498</v>
      </c>
      <c r="AN60" s="72"/>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row>
    <row r="61" spans="1:71" s="11" customFormat="1" ht="152.25" customHeight="1" x14ac:dyDescent="0.25">
      <c r="A61" s="95">
        <v>42</v>
      </c>
      <c r="B61" s="224"/>
      <c r="C61" s="224"/>
      <c r="D61" s="224"/>
      <c r="E61" s="224"/>
      <c r="F61" s="224"/>
      <c r="G61" s="72" t="s">
        <v>547</v>
      </c>
      <c r="H61" s="72" t="s">
        <v>546</v>
      </c>
      <c r="I61" s="222" t="s">
        <v>231</v>
      </c>
      <c r="J61" s="92" t="s">
        <v>506</v>
      </c>
      <c r="K61" s="72" t="s">
        <v>652</v>
      </c>
      <c r="L61" s="28" t="s">
        <v>294</v>
      </c>
      <c r="M61" s="263">
        <f t="shared" ref="M61" si="60">SUM(N61:R61)</f>
        <v>10021.4</v>
      </c>
      <c r="N61" s="27">
        <v>0</v>
      </c>
      <c r="O61" s="27">
        <v>9420.1</v>
      </c>
      <c r="P61" s="27">
        <v>0</v>
      </c>
      <c r="Q61" s="27">
        <v>601.29999999999995</v>
      </c>
      <c r="R61" s="27">
        <v>0</v>
      </c>
      <c r="S61" s="264">
        <f t="shared" ref="S61" si="61">SUM(T61:X61)</f>
        <v>10021.4</v>
      </c>
      <c r="T61" s="27">
        <v>0</v>
      </c>
      <c r="U61" s="27">
        <v>9420.1</v>
      </c>
      <c r="V61" s="27">
        <v>0</v>
      </c>
      <c r="W61" s="27">
        <v>601.29999999999995</v>
      </c>
      <c r="X61" s="27">
        <v>0</v>
      </c>
      <c r="Y61" s="23">
        <f t="shared" ref="Y61" si="62">S61/M61*100</f>
        <v>100</v>
      </c>
      <c r="Z61" s="264">
        <f t="shared" ref="Z61" si="63">SUM(AA61:AE61)</f>
        <v>10021.4</v>
      </c>
      <c r="AA61" s="27">
        <v>0</v>
      </c>
      <c r="AB61" s="27">
        <v>9420.1</v>
      </c>
      <c r="AC61" s="27">
        <v>0</v>
      </c>
      <c r="AD61" s="27">
        <v>601.29999999999995</v>
      </c>
      <c r="AE61" s="27">
        <v>0</v>
      </c>
      <c r="AF61" s="23">
        <f t="shared" ref="AF61" si="64">Z61/M61*100</f>
        <v>100</v>
      </c>
      <c r="AG61" s="264">
        <f t="shared" ref="AG61" si="65">SUM(AH61:AL61)</f>
        <v>10021.4</v>
      </c>
      <c r="AH61" s="27">
        <v>0</v>
      </c>
      <c r="AI61" s="27">
        <v>9420.1</v>
      </c>
      <c r="AJ61" s="27">
        <v>0</v>
      </c>
      <c r="AK61" s="27">
        <v>601.29999999999995</v>
      </c>
      <c r="AL61" s="27">
        <v>0</v>
      </c>
      <c r="AM61" s="23">
        <f t="shared" ref="AM61" si="66">AG61/M61*100</f>
        <v>100</v>
      </c>
      <c r="AN61" s="72"/>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row>
    <row r="62" spans="1:71" s="11" customFormat="1" ht="204" customHeight="1" x14ac:dyDescent="0.25">
      <c r="A62" s="2">
        <v>43</v>
      </c>
      <c r="B62" s="222"/>
      <c r="C62" s="222"/>
      <c r="D62" s="92" t="s">
        <v>492</v>
      </c>
      <c r="E62" s="92" t="s">
        <v>493</v>
      </c>
      <c r="F62" s="222"/>
      <c r="G62" s="222" t="s">
        <v>228</v>
      </c>
      <c r="H62" s="92" t="s">
        <v>680</v>
      </c>
      <c r="I62" s="222" t="s">
        <v>231</v>
      </c>
      <c r="J62" s="92" t="s">
        <v>507</v>
      </c>
      <c r="K62" s="92" t="s">
        <v>653</v>
      </c>
      <c r="L62" s="28" t="s">
        <v>294</v>
      </c>
      <c r="M62" s="263">
        <f>SUM(N62:R62)</f>
        <v>132049</v>
      </c>
      <c r="N62" s="27">
        <v>122570.2</v>
      </c>
      <c r="O62" s="27">
        <v>9478.7999999999993</v>
      </c>
      <c r="P62" s="27">
        <v>0</v>
      </c>
      <c r="Q62" s="27">
        <v>0</v>
      </c>
      <c r="R62" s="27">
        <v>0</v>
      </c>
      <c r="S62" s="264">
        <f t="shared" si="38"/>
        <v>131670.6</v>
      </c>
      <c r="T62" s="27">
        <v>122570.2</v>
      </c>
      <c r="U62" s="27">
        <v>9100.4</v>
      </c>
      <c r="V62" s="27">
        <v>0</v>
      </c>
      <c r="W62" s="27">
        <v>0</v>
      </c>
      <c r="X62" s="27">
        <v>0</v>
      </c>
      <c r="Y62" s="23">
        <f t="shared" si="59"/>
        <v>99.713439707987192</v>
      </c>
      <c r="Z62" s="264">
        <f t="shared" si="35"/>
        <v>131670.6</v>
      </c>
      <c r="AA62" s="27">
        <v>122570.2</v>
      </c>
      <c r="AB62" s="27">
        <v>9100.4</v>
      </c>
      <c r="AC62" s="27">
        <v>0</v>
      </c>
      <c r="AD62" s="27">
        <v>0</v>
      </c>
      <c r="AE62" s="27">
        <v>0</v>
      </c>
      <c r="AF62" s="23">
        <f t="shared" si="57"/>
        <v>99.713439707987192</v>
      </c>
      <c r="AG62" s="264">
        <f t="shared" si="36"/>
        <v>130097.3</v>
      </c>
      <c r="AH62" s="27">
        <v>121034.8</v>
      </c>
      <c r="AI62" s="27">
        <v>9062.5</v>
      </c>
      <c r="AJ62" s="27">
        <v>0</v>
      </c>
      <c r="AK62" s="27">
        <v>0</v>
      </c>
      <c r="AL62" s="27">
        <v>0</v>
      </c>
      <c r="AM62" s="23">
        <f>AG62/M62*100</f>
        <v>98.521988049890581</v>
      </c>
      <c r="AN62" s="72"/>
      <c r="AO62" s="55"/>
      <c r="AP62" s="55"/>
      <c r="AQ62" s="55"/>
      <c r="AR62" s="55"/>
      <c r="AS62" s="55"/>
      <c r="AT62" s="55"/>
      <c r="AU62" s="55"/>
      <c r="AV62" s="55"/>
      <c r="AW62" s="55"/>
      <c r="AX62" s="55"/>
      <c r="AY62" s="55"/>
      <c r="AZ62" s="55"/>
      <c r="BA62" s="55"/>
      <c r="BB62" s="55"/>
      <c r="BC62" s="55"/>
      <c r="BD62" s="55"/>
      <c r="BE62" s="55"/>
      <c r="BF62" s="55"/>
      <c r="BG62" s="55"/>
      <c r="BH62" s="55"/>
      <c r="BI62" s="55"/>
      <c r="BJ62" s="55"/>
      <c r="BK62" s="55"/>
      <c r="BL62" s="55"/>
      <c r="BM62" s="55"/>
      <c r="BN62" s="55"/>
      <c r="BO62" s="55"/>
      <c r="BP62" s="55"/>
      <c r="BQ62" s="55"/>
      <c r="BR62" s="55"/>
      <c r="BS62" s="55"/>
    </row>
    <row r="63" spans="1:71" s="11" customFormat="1" ht="150" customHeight="1" x14ac:dyDescent="0.25">
      <c r="A63" s="2">
        <v>44</v>
      </c>
      <c r="B63" s="222"/>
      <c r="C63" s="222"/>
      <c r="D63" s="222"/>
      <c r="E63" s="222"/>
      <c r="F63" s="222"/>
      <c r="G63" s="222" t="s">
        <v>228</v>
      </c>
      <c r="H63" s="92" t="s">
        <v>545</v>
      </c>
      <c r="I63" s="222" t="s">
        <v>231</v>
      </c>
      <c r="J63" s="92" t="s">
        <v>507</v>
      </c>
      <c r="K63" s="92" t="s">
        <v>654</v>
      </c>
      <c r="L63" s="28" t="s">
        <v>294</v>
      </c>
      <c r="M63" s="263">
        <f>SUM(N63:R63)</f>
        <v>18160</v>
      </c>
      <c r="N63" s="27">
        <v>0</v>
      </c>
      <c r="O63" s="27">
        <v>17070.400000000001</v>
      </c>
      <c r="P63" s="27">
        <v>0</v>
      </c>
      <c r="Q63" s="27">
        <v>1089.5999999999999</v>
      </c>
      <c r="R63" s="27">
        <v>0</v>
      </c>
      <c r="S63" s="264">
        <f t="shared" si="38"/>
        <v>17830</v>
      </c>
      <c r="T63" s="27">
        <v>0</v>
      </c>
      <c r="U63" s="27">
        <v>16760.2</v>
      </c>
      <c r="V63" s="27">
        <v>0</v>
      </c>
      <c r="W63" s="27">
        <v>1069.8</v>
      </c>
      <c r="X63" s="27">
        <v>0</v>
      </c>
      <c r="Y63" s="23">
        <f t="shared" si="59"/>
        <v>98.182819383259911</v>
      </c>
      <c r="Z63" s="264">
        <f t="shared" si="35"/>
        <v>17830</v>
      </c>
      <c r="AA63" s="27">
        <v>0</v>
      </c>
      <c r="AB63" s="27">
        <v>16760.2</v>
      </c>
      <c r="AC63" s="27">
        <v>0</v>
      </c>
      <c r="AD63" s="27">
        <v>1069.8</v>
      </c>
      <c r="AE63" s="27">
        <v>0</v>
      </c>
      <c r="AF63" s="23">
        <f t="shared" si="57"/>
        <v>98.182819383259911</v>
      </c>
      <c r="AG63" s="264">
        <f t="shared" si="36"/>
        <v>17830</v>
      </c>
      <c r="AH63" s="27">
        <v>0</v>
      </c>
      <c r="AI63" s="27">
        <v>16760.2</v>
      </c>
      <c r="AJ63" s="27">
        <v>0</v>
      </c>
      <c r="AK63" s="27">
        <v>1069.8</v>
      </c>
      <c r="AL63" s="27">
        <v>0</v>
      </c>
      <c r="AM63" s="23">
        <f t="shared" si="58"/>
        <v>98.182819383259911</v>
      </c>
      <c r="AN63" s="72"/>
      <c r="AO63" s="55"/>
      <c r="AP63" s="55"/>
      <c r="AQ63" s="55"/>
      <c r="AR63" s="55"/>
      <c r="AS63" s="55"/>
      <c r="AT63" s="55"/>
      <c r="AU63" s="55"/>
      <c r="AV63" s="55"/>
      <c r="AW63" s="55"/>
      <c r="AX63" s="55"/>
      <c r="AY63" s="55"/>
      <c r="AZ63" s="55"/>
      <c r="BA63" s="55"/>
      <c r="BB63" s="55"/>
      <c r="BC63" s="55"/>
      <c r="BD63" s="55"/>
      <c r="BE63" s="55"/>
      <c r="BF63" s="55"/>
      <c r="BG63" s="55"/>
      <c r="BH63" s="55"/>
      <c r="BI63" s="55"/>
      <c r="BJ63" s="55"/>
      <c r="BK63" s="55"/>
      <c r="BL63" s="55"/>
      <c r="BM63" s="55"/>
      <c r="BN63" s="55"/>
      <c r="BO63" s="55"/>
      <c r="BP63" s="55"/>
      <c r="BQ63" s="55"/>
      <c r="BR63" s="55"/>
      <c r="BS63" s="55"/>
    </row>
    <row r="64" spans="1:71" s="11" customFormat="1" ht="201" customHeight="1" x14ac:dyDescent="0.25">
      <c r="A64" s="2">
        <v>45</v>
      </c>
      <c r="B64" s="222"/>
      <c r="C64" s="222"/>
      <c r="D64" s="92" t="s">
        <v>494</v>
      </c>
      <c r="E64" s="92" t="s">
        <v>235</v>
      </c>
      <c r="F64" s="222"/>
      <c r="G64" s="222" t="s">
        <v>228</v>
      </c>
      <c r="H64" s="92" t="s">
        <v>544</v>
      </c>
      <c r="I64" s="222" t="s">
        <v>229</v>
      </c>
      <c r="J64" s="92" t="s">
        <v>507</v>
      </c>
      <c r="K64" s="92" t="s">
        <v>655</v>
      </c>
      <c r="L64" s="28" t="s">
        <v>294</v>
      </c>
      <c r="M64" s="263">
        <f>SUM(N64:R64)</f>
        <v>146774</v>
      </c>
      <c r="N64" s="27">
        <v>146774</v>
      </c>
      <c r="O64" s="27">
        <v>0</v>
      </c>
      <c r="P64" s="27">
        <v>0</v>
      </c>
      <c r="Q64" s="27">
        <v>0</v>
      </c>
      <c r="R64" s="27">
        <v>0</v>
      </c>
      <c r="S64" s="264">
        <f t="shared" si="38"/>
        <v>146774</v>
      </c>
      <c r="T64" s="27">
        <v>146774</v>
      </c>
      <c r="U64" s="27">
        <v>0</v>
      </c>
      <c r="V64" s="27">
        <v>0</v>
      </c>
      <c r="W64" s="27">
        <v>0</v>
      </c>
      <c r="X64" s="27">
        <v>0</v>
      </c>
      <c r="Y64" s="23">
        <f>S64/M64*100</f>
        <v>100</v>
      </c>
      <c r="Z64" s="264">
        <f>SUM(AA64:AE64)</f>
        <v>146774</v>
      </c>
      <c r="AA64" s="27">
        <v>146774</v>
      </c>
      <c r="AB64" s="27">
        <v>0</v>
      </c>
      <c r="AC64" s="27">
        <v>0</v>
      </c>
      <c r="AD64" s="27">
        <v>0</v>
      </c>
      <c r="AE64" s="27">
        <v>0</v>
      </c>
      <c r="AF64" s="23">
        <f t="shared" si="57"/>
        <v>100</v>
      </c>
      <c r="AG64" s="264">
        <f t="shared" si="36"/>
        <v>124486.1</v>
      </c>
      <c r="AH64" s="27">
        <v>124486.1</v>
      </c>
      <c r="AI64" s="27">
        <v>0</v>
      </c>
      <c r="AJ64" s="27">
        <v>0</v>
      </c>
      <c r="AK64" s="27">
        <v>0</v>
      </c>
      <c r="AL64" s="27">
        <v>0</v>
      </c>
      <c r="AM64" s="23">
        <f t="shared" si="58"/>
        <v>84.814817338220678</v>
      </c>
      <c r="AN64" s="72"/>
      <c r="AO64" s="55"/>
      <c r="AP64" s="55"/>
      <c r="AQ64" s="55"/>
      <c r="AR64" s="55"/>
      <c r="AS64" s="55"/>
      <c r="AT64" s="55"/>
      <c r="AU64" s="55"/>
      <c r="AV64" s="55"/>
      <c r="AW64" s="55"/>
      <c r="AX64" s="55"/>
      <c r="AY64" s="55"/>
      <c r="AZ64" s="55"/>
      <c r="BA64" s="55"/>
      <c r="BB64" s="55"/>
      <c r="BC64" s="55"/>
      <c r="BD64" s="55"/>
      <c r="BE64" s="55"/>
      <c r="BF64" s="55"/>
      <c r="BG64" s="55"/>
      <c r="BH64" s="55"/>
      <c r="BI64" s="55"/>
      <c r="BJ64" s="55"/>
      <c r="BK64" s="55"/>
      <c r="BL64" s="55"/>
      <c r="BM64" s="55"/>
      <c r="BN64" s="55"/>
      <c r="BO64" s="55"/>
      <c r="BP64" s="55"/>
      <c r="BQ64" s="55"/>
      <c r="BR64" s="55"/>
      <c r="BS64" s="55"/>
    </row>
    <row r="65" spans="1:71" s="11" customFormat="1" ht="135.75" customHeight="1" x14ac:dyDescent="0.25">
      <c r="A65" s="2">
        <v>46</v>
      </c>
      <c r="B65" s="222"/>
      <c r="C65" s="222"/>
      <c r="D65" s="92"/>
      <c r="E65" s="92"/>
      <c r="F65" s="222"/>
      <c r="G65" s="222" t="s">
        <v>228</v>
      </c>
      <c r="H65" s="92" t="s">
        <v>681</v>
      </c>
      <c r="I65" s="222" t="s">
        <v>229</v>
      </c>
      <c r="J65" s="92" t="s">
        <v>506</v>
      </c>
      <c r="K65" s="72" t="s">
        <v>719</v>
      </c>
      <c r="L65" s="28" t="s">
        <v>294</v>
      </c>
      <c r="M65" s="263">
        <f>SUM(N65:R65)</f>
        <v>183.8</v>
      </c>
      <c r="N65" s="27">
        <v>0</v>
      </c>
      <c r="O65" s="27">
        <v>183.8</v>
      </c>
      <c r="P65" s="27">
        <v>0</v>
      </c>
      <c r="Q65" s="27">
        <v>0</v>
      </c>
      <c r="R65" s="27">
        <v>0</v>
      </c>
      <c r="S65" s="264">
        <f t="shared" si="38"/>
        <v>0</v>
      </c>
      <c r="T65" s="27">
        <v>0</v>
      </c>
      <c r="U65" s="27">
        <v>0</v>
      </c>
      <c r="V65" s="27">
        <v>0</v>
      </c>
      <c r="W65" s="27">
        <v>0</v>
      </c>
      <c r="X65" s="27">
        <v>0</v>
      </c>
      <c r="Y65" s="23">
        <f>S65/M65*100</f>
        <v>0</v>
      </c>
      <c r="Z65" s="264">
        <f>SUM(AA65:AE65)</f>
        <v>0</v>
      </c>
      <c r="AA65" s="27">
        <v>0</v>
      </c>
      <c r="AB65" s="27">
        <v>0</v>
      </c>
      <c r="AC65" s="27">
        <v>0</v>
      </c>
      <c r="AD65" s="27">
        <v>0</v>
      </c>
      <c r="AE65" s="27">
        <v>0</v>
      </c>
      <c r="AF65" s="23">
        <f t="shared" ref="AF65" si="67">Z65/M65*100</f>
        <v>0</v>
      </c>
      <c r="AG65" s="264">
        <f t="shared" ref="AG65" si="68">SUM(AH65:AL65)</f>
        <v>0</v>
      </c>
      <c r="AH65" s="27">
        <v>0</v>
      </c>
      <c r="AI65" s="27">
        <v>0</v>
      </c>
      <c r="AJ65" s="27">
        <v>0</v>
      </c>
      <c r="AK65" s="27">
        <v>0</v>
      </c>
      <c r="AL65" s="27">
        <v>0</v>
      </c>
      <c r="AM65" s="23">
        <f t="shared" si="58"/>
        <v>0</v>
      </c>
      <c r="AN65" s="72"/>
      <c r="AO65" s="55"/>
      <c r="AP65" s="55"/>
      <c r="AQ65" s="55"/>
      <c r="AR65" s="55"/>
      <c r="AS65" s="55"/>
      <c r="AT65" s="55"/>
      <c r="AU65" s="55"/>
      <c r="AV65" s="55"/>
      <c r="AW65" s="55"/>
      <c r="AX65" s="55"/>
      <c r="AY65" s="55"/>
      <c r="AZ65" s="55"/>
      <c r="BA65" s="55"/>
      <c r="BB65" s="55"/>
      <c r="BC65" s="55"/>
      <c r="BD65" s="55"/>
      <c r="BE65" s="55"/>
      <c r="BF65" s="55"/>
      <c r="BG65" s="55"/>
      <c r="BH65" s="55"/>
      <c r="BI65" s="55"/>
      <c r="BJ65" s="55"/>
      <c r="BK65" s="55"/>
      <c r="BL65" s="55"/>
      <c r="BM65" s="55"/>
      <c r="BN65" s="55"/>
      <c r="BO65" s="55"/>
      <c r="BP65" s="55"/>
      <c r="BQ65" s="55"/>
      <c r="BR65" s="55"/>
      <c r="BS65" s="55"/>
    </row>
    <row r="66" spans="1:71" s="11" customFormat="1" ht="199.5" customHeight="1" x14ac:dyDescent="0.25">
      <c r="A66" s="2">
        <v>47</v>
      </c>
      <c r="B66" s="222"/>
      <c r="C66" s="222"/>
      <c r="D66" s="222"/>
      <c r="E66" s="222"/>
      <c r="F66" s="222"/>
      <c r="G66" s="222" t="s">
        <v>228</v>
      </c>
      <c r="H66" s="92" t="s">
        <v>543</v>
      </c>
      <c r="I66" s="222" t="s">
        <v>229</v>
      </c>
      <c r="J66" s="92" t="s">
        <v>506</v>
      </c>
      <c r="K66" s="92" t="s">
        <v>656</v>
      </c>
      <c r="L66" s="28" t="s">
        <v>294</v>
      </c>
      <c r="M66" s="263">
        <f t="shared" si="55"/>
        <v>1657</v>
      </c>
      <c r="N66" s="27">
        <v>0</v>
      </c>
      <c r="O66" s="27">
        <v>1657</v>
      </c>
      <c r="P66" s="27">
        <v>0</v>
      </c>
      <c r="Q66" s="27">
        <v>0</v>
      </c>
      <c r="R66" s="27">
        <v>0</v>
      </c>
      <c r="S66" s="264">
        <f t="shared" si="38"/>
        <v>1372.1</v>
      </c>
      <c r="T66" s="27">
        <v>0</v>
      </c>
      <c r="U66" s="27">
        <v>1372.1</v>
      </c>
      <c r="V66" s="27">
        <v>0</v>
      </c>
      <c r="W66" s="27">
        <v>0</v>
      </c>
      <c r="X66" s="27">
        <v>0</v>
      </c>
      <c r="Y66" s="23">
        <f t="shared" si="59"/>
        <v>82.806276403138199</v>
      </c>
      <c r="Z66" s="264">
        <f t="shared" si="35"/>
        <v>1372.1</v>
      </c>
      <c r="AA66" s="27">
        <v>0</v>
      </c>
      <c r="AB66" s="27">
        <v>1372.1</v>
      </c>
      <c r="AC66" s="27">
        <v>0</v>
      </c>
      <c r="AD66" s="27">
        <v>0</v>
      </c>
      <c r="AE66" s="27">
        <v>0</v>
      </c>
      <c r="AF66" s="23">
        <f t="shared" si="57"/>
        <v>82.806276403138199</v>
      </c>
      <c r="AG66" s="264">
        <f t="shared" si="36"/>
        <v>1372.1</v>
      </c>
      <c r="AH66" s="27">
        <v>0</v>
      </c>
      <c r="AI66" s="27">
        <v>1372.1</v>
      </c>
      <c r="AJ66" s="27">
        <v>0</v>
      </c>
      <c r="AK66" s="27">
        <v>0</v>
      </c>
      <c r="AL66" s="27">
        <v>0</v>
      </c>
      <c r="AM66" s="23">
        <f>AG66/M66*100</f>
        <v>82.806276403138199</v>
      </c>
      <c r="AN66" s="72"/>
      <c r="AO66" s="55"/>
      <c r="AP66" s="55"/>
      <c r="AQ66" s="55"/>
      <c r="AR66" s="55"/>
      <c r="AS66" s="55"/>
      <c r="AT66" s="55"/>
      <c r="AU66" s="55"/>
      <c r="AV66" s="55"/>
      <c r="AW66" s="55"/>
      <c r="AX66" s="55"/>
      <c r="AY66" s="55"/>
      <c r="AZ66" s="55"/>
      <c r="BA66" s="55"/>
      <c r="BB66" s="55"/>
      <c r="BC66" s="55"/>
      <c r="BD66" s="55"/>
      <c r="BE66" s="55"/>
      <c r="BF66" s="55"/>
      <c r="BG66" s="55"/>
      <c r="BH66" s="55"/>
      <c r="BI66" s="55"/>
      <c r="BJ66" s="55"/>
      <c r="BK66" s="55"/>
      <c r="BL66" s="55"/>
      <c r="BM66" s="55"/>
      <c r="BN66" s="55"/>
      <c r="BO66" s="55"/>
      <c r="BP66" s="55"/>
      <c r="BQ66" s="55"/>
      <c r="BR66" s="55"/>
      <c r="BS66" s="55"/>
    </row>
    <row r="67" spans="1:71" s="11" customFormat="1" ht="328.5" customHeight="1" x14ac:dyDescent="0.25">
      <c r="A67" s="2">
        <v>48</v>
      </c>
      <c r="B67" s="222"/>
      <c r="C67" s="222"/>
      <c r="D67" s="222"/>
      <c r="E67" s="222"/>
      <c r="F67" s="222"/>
      <c r="G67" s="92" t="s">
        <v>228</v>
      </c>
      <c r="H67" s="92" t="s">
        <v>542</v>
      </c>
      <c r="I67" s="222" t="s">
        <v>229</v>
      </c>
      <c r="J67" s="92" t="s">
        <v>507</v>
      </c>
      <c r="K67" s="92" t="s">
        <v>657</v>
      </c>
      <c r="L67" s="28" t="s">
        <v>294</v>
      </c>
      <c r="M67" s="263">
        <f>SUM(N67:R67)</f>
        <v>16083</v>
      </c>
      <c r="N67" s="27">
        <v>0</v>
      </c>
      <c r="O67" s="27">
        <v>16083</v>
      </c>
      <c r="P67" s="27">
        <v>0</v>
      </c>
      <c r="Q67" s="27">
        <v>0</v>
      </c>
      <c r="R67" s="27">
        <v>0</v>
      </c>
      <c r="S67" s="264">
        <f t="shared" si="38"/>
        <v>10889</v>
      </c>
      <c r="T67" s="27">
        <v>0</v>
      </c>
      <c r="U67" s="27">
        <v>10889</v>
      </c>
      <c r="V67" s="27">
        <v>0</v>
      </c>
      <c r="W67" s="27">
        <v>0</v>
      </c>
      <c r="X67" s="27">
        <v>0</v>
      </c>
      <c r="Y67" s="23">
        <f t="shared" si="59"/>
        <v>67.705030156065419</v>
      </c>
      <c r="Z67" s="264">
        <f t="shared" si="35"/>
        <v>10889</v>
      </c>
      <c r="AA67" s="27">
        <v>0</v>
      </c>
      <c r="AB67" s="27">
        <v>10889</v>
      </c>
      <c r="AC67" s="27">
        <v>0</v>
      </c>
      <c r="AD67" s="27">
        <v>0</v>
      </c>
      <c r="AE67" s="27">
        <v>0</v>
      </c>
      <c r="AF67" s="23">
        <f>Z67/M67*100</f>
        <v>67.705030156065419</v>
      </c>
      <c r="AG67" s="264">
        <f t="shared" si="36"/>
        <v>10086.200000000001</v>
      </c>
      <c r="AH67" s="27">
        <v>0</v>
      </c>
      <c r="AI67" s="27">
        <v>10086.200000000001</v>
      </c>
      <c r="AJ67" s="27">
        <v>0</v>
      </c>
      <c r="AK67" s="27">
        <v>0</v>
      </c>
      <c r="AL67" s="27">
        <v>0</v>
      </c>
      <c r="AM67" s="23">
        <f>AG67/M67*100</f>
        <v>62.713424112416838</v>
      </c>
      <c r="AN67" s="72"/>
      <c r="AO67" s="55"/>
      <c r="AP67" s="55"/>
      <c r="AQ67" s="55"/>
      <c r="AR67" s="55"/>
      <c r="AS67" s="55"/>
      <c r="AT67" s="55"/>
      <c r="AU67" s="55"/>
      <c r="AV67" s="55"/>
      <c r="AW67" s="55"/>
      <c r="AX67" s="55"/>
      <c r="AY67" s="55"/>
      <c r="AZ67" s="55"/>
      <c r="BA67" s="55"/>
      <c r="BB67" s="55"/>
      <c r="BC67" s="55"/>
      <c r="BD67" s="55"/>
      <c r="BE67" s="55"/>
      <c r="BF67" s="55"/>
      <c r="BG67" s="55"/>
      <c r="BH67" s="55"/>
      <c r="BI67" s="55"/>
      <c r="BJ67" s="55"/>
      <c r="BK67" s="55"/>
      <c r="BL67" s="55"/>
      <c r="BM67" s="55"/>
      <c r="BN67" s="55"/>
      <c r="BO67" s="55"/>
      <c r="BP67" s="55"/>
      <c r="BQ67" s="55"/>
      <c r="BR67" s="55"/>
      <c r="BS67" s="55"/>
    </row>
    <row r="68" spans="1:71" s="11" customFormat="1" ht="150.75" customHeight="1" x14ac:dyDescent="0.25">
      <c r="A68" s="2">
        <v>49</v>
      </c>
      <c r="B68" s="222"/>
      <c r="C68" s="222"/>
      <c r="D68" s="222"/>
      <c r="E68" s="222"/>
      <c r="F68" s="222"/>
      <c r="G68" s="92" t="s">
        <v>228</v>
      </c>
      <c r="H68" s="92" t="s">
        <v>541</v>
      </c>
      <c r="I68" s="222" t="s">
        <v>229</v>
      </c>
      <c r="J68" s="92" t="s">
        <v>506</v>
      </c>
      <c r="K68" s="72" t="s">
        <v>658</v>
      </c>
      <c r="L68" s="28" t="s">
        <v>294</v>
      </c>
      <c r="M68" s="263">
        <f>SUM(N68:R68)</f>
        <v>12652.300000000001</v>
      </c>
      <c r="N68" s="27">
        <v>0</v>
      </c>
      <c r="O68" s="27">
        <v>11893.2</v>
      </c>
      <c r="P68" s="27">
        <v>0</v>
      </c>
      <c r="Q68" s="27">
        <v>759.1</v>
      </c>
      <c r="R68" s="27">
        <v>0</v>
      </c>
      <c r="S68" s="264">
        <f t="shared" si="38"/>
        <v>12650.5</v>
      </c>
      <c r="T68" s="27">
        <v>0</v>
      </c>
      <c r="U68" s="27">
        <v>11891.5</v>
      </c>
      <c r="V68" s="27">
        <v>0</v>
      </c>
      <c r="W68" s="27">
        <v>759</v>
      </c>
      <c r="X68" s="27">
        <v>0</v>
      </c>
      <c r="Y68" s="23">
        <f t="shared" ref="Y68" si="69">S68/M68*100</f>
        <v>99.98577333765401</v>
      </c>
      <c r="Z68" s="264">
        <f t="shared" ref="Z68" si="70">SUM(AA68:AE68)</f>
        <v>12650.5</v>
      </c>
      <c r="AA68" s="27">
        <v>0</v>
      </c>
      <c r="AB68" s="27">
        <v>11891.5</v>
      </c>
      <c r="AC68" s="27">
        <v>0</v>
      </c>
      <c r="AD68" s="27">
        <v>759</v>
      </c>
      <c r="AE68" s="27">
        <v>0</v>
      </c>
      <c r="AF68" s="23">
        <f>Z68/M68*100</f>
        <v>99.98577333765401</v>
      </c>
      <c r="AG68" s="264">
        <f t="shared" si="36"/>
        <v>12650.5</v>
      </c>
      <c r="AH68" s="27">
        <v>0</v>
      </c>
      <c r="AI68" s="27">
        <v>11891.5</v>
      </c>
      <c r="AJ68" s="27">
        <v>0</v>
      </c>
      <c r="AK68" s="27">
        <v>759</v>
      </c>
      <c r="AL68" s="27">
        <v>0</v>
      </c>
      <c r="AM68" s="23">
        <v>0</v>
      </c>
      <c r="AN68" s="72"/>
      <c r="AO68" s="55"/>
      <c r="AP68" s="55"/>
      <c r="AQ68" s="55"/>
      <c r="AR68" s="55"/>
      <c r="AS68" s="55"/>
      <c r="AT68" s="55"/>
      <c r="AU68" s="55"/>
      <c r="AV68" s="55"/>
      <c r="AW68" s="55"/>
      <c r="AX68" s="55"/>
      <c r="AY68" s="55"/>
      <c r="AZ68" s="55"/>
      <c r="BA68" s="55"/>
      <c r="BB68" s="55"/>
      <c r="BC68" s="55"/>
      <c r="BD68" s="55"/>
      <c r="BE68" s="55"/>
      <c r="BF68" s="55"/>
      <c r="BG68" s="55"/>
      <c r="BH68" s="55"/>
      <c r="BI68" s="55"/>
      <c r="BJ68" s="55"/>
      <c r="BK68" s="55"/>
      <c r="BL68" s="55"/>
      <c r="BM68" s="55"/>
      <c r="BN68" s="55"/>
      <c r="BO68" s="55"/>
      <c r="BP68" s="55"/>
      <c r="BQ68" s="55"/>
      <c r="BR68" s="55"/>
      <c r="BS68" s="55"/>
    </row>
    <row r="69" spans="1:71" s="11" customFormat="1" ht="150" customHeight="1" x14ac:dyDescent="0.25">
      <c r="A69" s="2">
        <v>50</v>
      </c>
      <c r="B69" s="92" t="s">
        <v>311</v>
      </c>
      <c r="C69" s="92" t="s">
        <v>710</v>
      </c>
      <c r="D69" s="92" t="s">
        <v>494</v>
      </c>
      <c r="E69" s="92" t="s">
        <v>495</v>
      </c>
      <c r="F69" s="92" t="s">
        <v>711</v>
      </c>
      <c r="G69" s="92" t="s">
        <v>228</v>
      </c>
      <c r="H69" s="92" t="s">
        <v>540</v>
      </c>
      <c r="I69" s="222" t="s">
        <v>229</v>
      </c>
      <c r="J69" s="92" t="s">
        <v>508</v>
      </c>
      <c r="K69" s="92" t="s">
        <v>663</v>
      </c>
      <c r="L69" s="28" t="s">
        <v>294</v>
      </c>
      <c r="M69" s="263">
        <f>SUM(N69:R69)</f>
        <v>7762</v>
      </c>
      <c r="N69" s="27">
        <v>7529.1</v>
      </c>
      <c r="O69" s="27">
        <v>232.9</v>
      </c>
      <c r="P69" s="27">
        <v>0</v>
      </c>
      <c r="Q69" s="27">
        <v>0</v>
      </c>
      <c r="R69" s="27">
        <v>0</v>
      </c>
      <c r="S69" s="264">
        <f t="shared" si="38"/>
        <v>7762</v>
      </c>
      <c r="T69" s="27">
        <v>7529.1</v>
      </c>
      <c r="U69" s="27">
        <v>232.9</v>
      </c>
      <c r="V69" s="27">
        <v>0</v>
      </c>
      <c r="W69" s="27">
        <v>0</v>
      </c>
      <c r="X69" s="27">
        <v>0</v>
      </c>
      <c r="Y69" s="23">
        <f>S69/M69*100</f>
        <v>100</v>
      </c>
      <c r="Z69" s="264">
        <f t="shared" si="35"/>
        <v>7762</v>
      </c>
      <c r="AA69" s="27">
        <v>7529.1</v>
      </c>
      <c r="AB69" s="27">
        <v>232.9</v>
      </c>
      <c r="AC69" s="27">
        <v>0</v>
      </c>
      <c r="AD69" s="27">
        <v>0</v>
      </c>
      <c r="AE69" s="27">
        <v>0</v>
      </c>
      <c r="AF69" s="23">
        <f>Z69/M69*100</f>
        <v>100</v>
      </c>
      <c r="AG69" s="264">
        <f t="shared" si="36"/>
        <v>7762</v>
      </c>
      <c r="AH69" s="27">
        <v>7529.1</v>
      </c>
      <c r="AI69" s="27">
        <v>232.9</v>
      </c>
      <c r="AJ69" s="27">
        <v>0</v>
      </c>
      <c r="AK69" s="27">
        <v>0</v>
      </c>
      <c r="AL69" s="27">
        <v>0</v>
      </c>
      <c r="AM69" s="23">
        <f>AG69/M69*100</f>
        <v>100</v>
      </c>
      <c r="AN69" s="72"/>
      <c r="AO69" s="55"/>
      <c r="AP69" s="55"/>
      <c r="AQ69" s="55"/>
      <c r="AR69" s="55"/>
      <c r="AS69" s="55"/>
      <c r="AT69" s="55"/>
      <c r="AU69" s="55"/>
      <c r="AV69" s="55"/>
      <c r="AW69" s="55"/>
      <c r="AX69" s="55"/>
      <c r="AY69" s="55"/>
      <c r="AZ69" s="55"/>
      <c r="BA69" s="55"/>
      <c r="BB69" s="55"/>
      <c r="BC69" s="55"/>
      <c r="BD69" s="55"/>
      <c r="BE69" s="55"/>
      <c r="BF69" s="55"/>
      <c r="BG69" s="55"/>
      <c r="BH69" s="55"/>
      <c r="BI69" s="55"/>
      <c r="BJ69" s="55"/>
      <c r="BK69" s="55"/>
      <c r="BL69" s="55"/>
      <c r="BM69" s="55"/>
      <c r="BN69" s="55"/>
      <c r="BO69" s="55"/>
      <c r="BP69" s="55"/>
      <c r="BQ69" s="55"/>
      <c r="BR69" s="55"/>
      <c r="BS69" s="55"/>
    </row>
    <row r="70" spans="1:71" s="11" customFormat="1" ht="247.5" customHeight="1" x14ac:dyDescent="0.25">
      <c r="A70" s="2">
        <v>51</v>
      </c>
      <c r="B70" s="92"/>
      <c r="C70" s="92"/>
      <c r="D70" s="92" t="s">
        <v>494</v>
      </c>
      <c r="E70" s="92" t="s">
        <v>622</v>
      </c>
      <c r="F70" s="92"/>
      <c r="G70" s="92" t="s">
        <v>228</v>
      </c>
      <c r="H70" s="92" t="s">
        <v>682</v>
      </c>
      <c r="I70" s="222" t="s">
        <v>229</v>
      </c>
      <c r="J70" s="92" t="s">
        <v>508</v>
      </c>
      <c r="K70" s="72" t="s">
        <v>662</v>
      </c>
      <c r="L70" s="28" t="s">
        <v>294</v>
      </c>
      <c r="M70" s="263">
        <f>SUM(N70:R70)</f>
        <v>820.3</v>
      </c>
      <c r="N70" s="27">
        <v>820.3</v>
      </c>
      <c r="O70" s="27">
        <v>0</v>
      </c>
      <c r="P70" s="27">
        <v>0</v>
      </c>
      <c r="Q70" s="27">
        <v>0</v>
      </c>
      <c r="R70" s="27">
        <v>0</v>
      </c>
      <c r="S70" s="264">
        <f t="shared" si="38"/>
        <v>820.3</v>
      </c>
      <c r="T70" s="27">
        <v>820.3</v>
      </c>
      <c r="U70" s="27">
        <v>0</v>
      </c>
      <c r="V70" s="27">
        <v>0</v>
      </c>
      <c r="W70" s="27">
        <v>0</v>
      </c>
      <c r="X70" s="27">
        <v>0</v>
      </c>
      <c r="Y70" s="23">
        <f>S70/M70*100</f>
        <v>100</v>
      </c>
      <c r="Z70" s="264">
        <f t="shared" si="35"/>
        <v>820.3</v>
      </c>
      <c r="AA70" s="27">
        <v>820.3</v>
      </c>
      <c r="AB70" s="27">
        <v>0</v>
      </c>
      <c r="AC70" s="27">
        <v>0</v>
      </c>
      <c r="AD70" s="27">
        <v>0</v>
      </c>
      <c r="AE70" s="27">
        <v>0</v>
      </c>
      <c r="AF70" s="23">
        <f>Z70/M70*100</f>
        <v>100</v>
      </c>
      <c r="AG70" s="264">
        <f t="shared" si="36"/>
        <v>820.3</v>
      </c>
      <c r="AH70" s="27">
        <v>820.3</v>
      </c>
      <c r="AI70" s="27">
        <v>0</v>
      </c>
      <c r="AJ70" s="27">
        <v>0</v>
      </c>
      <c r="AK70" s="27">
        <v>0</v>
      </c>
      <c r="AL70" s="27">
        <v>0</v>
      </c>
      <c r="AM70" s="23">
        <f>AG70/M70*100</f>
        <v>100</v>
      </c>
      <c r="AN70" s="72"/>
      <c r="AO70" s="55"/>
      <c r="AP70" s="55"/>
      <c r="AQ70" s="55"/>
      <c r="AR70" s="55"/>
      <c r="AS70" s="55"/>
      <c r="AT70" s="55"/>
      <c r="AU70" s="55"/>
      <c r="AV70" s="55"/>
      <c r="AW70" s="55"/>
      <c r="AX70" s="55"/>
      <c r="AY70" s="55"/>
      <c r="AZ70" s="55"/>
      <c r="BA70" s="55"/>
      <c r="BB70" s="55"/>
      <c r="BC70" s="55"/>
      <c r="BD70" s="55"/>
      <c r="BE70" s="55"/>
      <c r="BF70" s="55"/>
      <c r="BG70" s="55"/>
      <c r="BH70" s="55"/>
      <c r="BI70" s="55"/>
      <c r="BJ70" s="55"/>
      <c r="BK70" s="55"/>
      <c r="BL70" s="55"/>
      <c r="BM70" s="55"/>
      <c r="BN70" s="55"/>
      <c r="BO70" s="55"/>
      <c r="BP70" s="55"/>
      <c r="BQ70" s="55"/>
      <c r="BR70" s="55"/>
      <c r="BS70" s="55"/>
    </row>
    <row r="71" spans="1:71" s="11" customFormat="1" ht="180.75" customHeight="1" x14ac:dyDescent="0.25">
      <c r="A71" s="2">
        <v>52</v>
      </c>
      <c r="B71" s="92"/>
      <c r="C71" s="92"/>
      <c r="D71" s="92"/>
      <c r="E71" s="92"/>
      <c r="F71" s="92"/>
      <c r="G71" s="92" t="s">
        <v>228</v>
      </c>
      <c r="H71" s="92" t="s">
        <v>621</v>
      </c>
      <c r="I71" s="222" t="s">
        <v>229</v>
      </c>
      <c r="J71" s="92" t="s">
        <v>508</v>
      </c>
      <c r="K71" s="72" t="s">
        <v>664</v>
      </c>
      <c r="L71" s="28" t="s">
        <v>294</v>
      </c>
      <c r="M71" s="263">
        <f>SUM(N71:R71)</f>
        <v>63.4</v>
      </c>
      <c r="N71" s="27">
        <v>0</v>
      </c>
      <c r="O71" s="27">
        <v>63.4</v>
      </c>
      <c r="P71" s="27">
        <v>0</v>
      </c>
      <c r="Q71" s="27">
        <v>0</v>
      </c>
      <c r="R71" s="27">
        <v>0</v>
      </c>
      <c r="S71" s="264">
        <f t="shared" si="38"/>
        <v>63.4</v>
      </c>
      <c r="T71" s="27">
        <v>0</v>
      </c>
      <c r="U71" s="27">
        <v>63.4</v>
      </c>
      <c r="V71" s="27">
        <v>0</v>
      </c>
      <c r="W71" s="27">
        <v>0</v>
      </c>
      <c r="X71" s="27">
        <v>0</v>
      </c>
      <c r="Y71" s="23">
        <f>S71/M71*100</f>
        <v>100</v>
      </c>
      <c r="Z71" s="264">
        <f t="shared" si="35"/>
        <v>63.4</v>
      </c>
      <c r="AA71" s="27">
        <v>0</v>
      </c>
      <c r="AB71" s="27">
        <v>63.4</v>
      </c>
      <c r="AC71" s="27">
        <v>0</v>
      </c>
      <c r="AD71" s="27">
        <v>0</v>
      </c>
      <c r="AE71" s="27">
        <v>0</v>
      </c>
      <c r="AF71" s="23">
        <f>Z71/M71*100</f>
        <v>100</v>
      </c>
      <c r="AG71" s="264">
        <f t="shared" si="36"/>
        <v>63.4</v>
      </c>
      <c r="AH71" s="27">
        <v>0</v>
      </c>
      <c r="AI71" s="27">
        <v>63.4</v>
      </c>
      <c r="AJ71" s="27">
        <v>0</v>
      </c>
      <c r="AK71" s="27">
        <v>0</v>
      </c>
      <c r="AL71" s="27">
        <v>0</v>
      </c>
      <c r="AM71" s="23">
        <f>AG71/M71*100</f>
        <v>100</v>
      </c>
      <c r="AN71" s="72"/>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row>
    <row r="72" spans="1:71" s="11" customFormat="1" ht="278.25" customHeight="1" x14ac:dyDescent="0.25">
      <c r="A72" s="2">
        <v>53</v>
      </c>
      <c r="B72" s="92"/>
      <c r="C72" s="92"/>
      <c r="D72" s="92"/>
      <c r="E72" s="222"/>
      <c r="F72" s="92"/>
      <c r="G72" s="222" t="s">
        <v>228</v>
      </c>
      <c r="H72" s="92" t="s">
        <v>537</v>
      </c>
      <c r="I72" s="222" t="s">
        <v>231</v>
      </c>
      <c r="J72" s="92" t="s">
        <v>507</v>
      </c>
      <c r="K72" s="92" t="s">
        <v>665</v>
      </c>
      <c r="L72" s="28" t="s">
        <v>294</v>
      </c>
      <c r="M72" s="263">
        <f t="shared" si="55"/>
        <v>2836.5</v>
      </c>
      <c r="N72" s="27">
        <v>0</v>
      </c>
      <c r="O72" s="27">
        <v>2836.5</v>
      </c>
      <c r="P72" s="27">
        <v>0</v>
      </c>
      <c r="Q72" s="27">
        <v>0</v>
      </c>
      <c r="R72" s="27">
        <v>0</v>
      </c>
      <c r="S72" s="264">
        <f t="shared" si="38"/>
        <v>2836.5</v>
      </c>
      <c r="T72" s="27">
        <v>0</v>
      </c>
      <c r="U72" s="27">
        <v>2836.5</v>
      </c>
      <c r="V72" s="27">
        <v>0</v>
      </c>
      <c r="W72" s="27">
        <v>0</v>
      </c>
      <c r="X72" s="27">
        <v>0</v>
      </c>
      <c r="Y72" s="23">
        <f t="shared" si="59"/>
        <v>100</v>
      </c>
      <c r="Z72" s="264">
        <f t="shared" si="35"/>
        <v>2836.5</v>
      </c>
      <c r="AA72" s="27">
        <v>0</v>
      </c>
      <c r="AB72" s="27">
        <v>2836.5</v>
      </c>
      <c r="AC72" s="27">
        <v>0</v>
      </c>
      <c r="AD72" s="27">
        <v>0</v>
      </c>
      <c r="AE72" s="27">
        <v>0</v>
      </c>
      <c r="AF72" s="23">
        <f t="shared" si="57"/>
        <v>100</v>
      </c>
      <c r="AG72" s="264">
        <f t="shared" si="36"/>
        <v>2498.5</v>
      </c>
      <c r="AH72" s="27">
        <v>0</v>
      </c>
      <c r="AI72" s="27">
        <v>2498.5</v>
      </c>
      <c r="AJ72" s="27">
        <v>0</v>
      </c>
      <c r="AK72" s="27">
        <v>0</v>
      </c>
      <c r="AL72" s="27">
        <v>0</v>
      </c>
      <c r="AM72" s="23">
        <f t="shared" si="58"/>
        <v>88.083906222457259</v>
      </c>
      <c r="AN72" s="72"/>
      <c r="AO72" s="55"/>
      <c r="AP72" s="55"/>
      <c r="AQ72" s="55"/>
      <c r="AR72" s="55"/>
      <c r="AS72" s="55"/>
      <c r="AT72" s="55"/>
      <c r="AU72" s="55"/>
      <c r="AV72" s="55"/>
      <c r="AW72" s="55"/>
      <c r="AX72" s="55"/>
      <c r="AY72" s="55"/>
      <c r="AZ72" s="55"/>
      <c r="BA72" s="55"/>
      <c r="BB72" s="55"/>
      <c r="BC72" s="55"/>
      <c r="BD72" s="55"/>
      <c r="BE72" s="55"/>
      <c r="BF72" s="55"/>
      <c r="BG72" s="55"/>
      <c r="BH72" s="55"/>
      <c r="BI72" s="55"/>
      <c r="BJ72" s="55"/>
      <c r="BK72" s="55"/>
      <c r="BL72" s="55"/>
      <c r="BM72" s="55"/>
      <c r="BN72" s="55"/>
      <c r="BO72" s="55"/>
      <c r="BP72" s="55"/>
      <c r="BQ72" s="55"/>
      <c r="BR72" s="55"/>
      <c r="BS72" s="55"/>
    </row>
    <row r="73" spans="1:71" s="11" customFormat="1" ht="102" customHeight="1" x14ac:dyDescent="0.25">
      <c r="A73" s="2">
        <v>54</v>
      </c>
      <c r="B73" s="92" t="s">
        <v>535</v>
      </c>
      <c r="C73" s="92" t="s">
        <v>539</v>
      </c>
      <c r="D73" s="92" t="s">
        <v>536</v>
      </c>
      <c r="E73" s="222"/>
      <c r="F73" s="92" t="s">
        <v>687</v>
      </c>
      <c r="G73" s="76" t="s">
        <v>534</v>
      </c>
      <c r="H73" s="223" t="s">
        <v>538</v>
      </c>
      <c r="I73" s="222" t="s">
        <v>231</v>
      </c>
      <c r="J73" s="92" t="s">
        <v>506</v>
      </c>
      <c r="K73" s="92" t="s">
        <v>666</v>
      </c>
      <c r="L73" s="91" t="s">
        <v>294</v>
      </c>
      <c r="M73" s="263">
        <f t="shared" ref="M73" si="71">SUM(N73:R73)</f>
        <v>751.5</v>
      </c>
      <c r="N73" s="27">
        <v>579.29999999999995</v>
      </c>
      <c r="O73" s="27">
        <v>127.1</v>
      </c>
      <c r="P73" s="27">
        <v>0</v>
      </c>
      <c r="Q73" s="27">
        <v>45.1</v>
      </c>
      <c r="R73" s="27">
        <v>0</v>
      </c>
      <c r="S73" s="264">
        <f t="shared" ref="S73" si="72">SUM(T73:X73)</f>
        <v>751.5</v>
      </c>
      <c r="T73" s="27">
        <v>579.29999999999995</v>
      </c>
      <c r="U73" s="27">
        <v>127.1</v>
      </c>
      <c r="V73" s="27">
        <v>0</v>
      </c>
      <c r="W73" s="27">
        <v>45.1</v>
      </c>
      <c r="X73" s="27">
        <v>0</v>
      </c>
      <c r="Y73" s="23">
        <f t="shared" ref="Y73" si="73">S73/M73*100</f>
        <v>100</v>
      </c>
      <c r="Z73" s="264">
        <f t="shared" ref="Z73" si="74">SUM(AA73:AE73)</f>
        <v>751.5</v>
      </c>
      <c r="AA73" s="27">
        <v>579.29999999999995</v>
      </c>
      <c r="AB73" s="27">
        <v>127.1</v>
      </c>
      <c r="AC73" s="27">
        <v>0</v>
      </c>
      <c r="AD73" s="27">
        <v>45.1</v>
      </c>
      <c r="AE73" s="27">
        <v>0</v>
      </c>
      <c r="AF73" s="23">
        <f t="shared" ref="AF73" si="75">Z73/M73*100</f>
        <v>100</v>
      </c>
      <c r="AG73" s="264">
        <f t="shared" ref="AG73" si="76">SUM(AH73:AL73)</f>
        <v>751.5</v>
      </c>
      <c r="AH73" s="27">
        <v>579.29999999999995</v>
      </c>
      <c r="AI73" s="27">
        <v>127.1</v>
      </c>
      <c r="AJ73" s="27">
        <v>0</v>
      </c>
      <c r="AK73" s="27">
        <v>45.1</v>
      </c>
      <c r="AL73" s="27">
        <v>0</v>
      </c>
      <c r="AM73" s="23">
        <f t="shared" ref="AM73" si="77">AG73/M73*100</f>
        <v>100</v>
      </c>
      <c r="AN73" s="72"/>
      <c r="AO73" s="55"/>
      <c r="AP73" s="55"/>
      <c r="AQ73" s="55"/>
      <c r="AR73" s="55"/>
      <c r="AS73" s="55"/>
      <c r="AT73" s="55"/>
      <c r="AU73" s="55"/>
      <c r="AV73" s="55"/>
      <c r="AW73" s="55"/>
      <c r="AX73" s="55"/>
      <c r="AY73" s="55"/>
      <c r="AZ73" s="55"/>
      <c r="BA73" s="55"/>
      <c r="BB73" s="55"/>
      <c r="BC73" s="55"/>
      <c r="BD73" s="55"/>
      <c r="BE73" s="55"/>
      <c r="BF73" s="55"/>
      <c r="BG73" s="55"/>
      <c r="BH73" s="55"/>
      <c r="BI73" s="55"/>
      <c r="BJ73" s="55"/>
      <c r="BK73" s="55"/>
      <c r="BL73" s="55"/>
      <c r="BM73" s="55"/>
      <c r="BN73" s="55"/>
      <c r="BO73" s="55"/>
      <c r="BP73" s="55"/>
      <c r="BQ73" s="55"/>
      <c r="BR73" s="55"/>
      <c r="BS73" s="55"/>
    </row>
    <row r="74" spans="1:71" s="11" customFormat="1" ht="145.5" customHeight="1" x14ac:dyDescent="0.25">
      <c r="A74" s="2">
        <v>55</v>
      </c>
      <c r="B74" s="222"/>
      <c r="C74" s="222"/>
      <c r="D74" s="222"/>
      <c r="E74" s="222"/>
      <c r="F74" s="222"/>
      <c r="G74" s="222" t="s">
        <v>228</v>
      </c>
      <c r="H74" s="92" t="s">
        <v>533</v>
      </c>
      <c r="I74" s="222" t="s">
        <v>229</v>
      </c>
      <c r="J74" s="92" t="s">
        <v>507</v>
      </c>
      <c r="K74" s="92" t="s">
        <v>667</v>
      </c>
      <c r="L74" s="28" t="s">
        <v>294</v>
      </c>
      <c r="M74" s="263">
        <f t="shared" si="55"/>
        <v>2127.6595699999998</v>
      </c>
      <c r="N74" s="27">
        <v>0</v>
      </c>
      <c r="O74" s="27">
        <v>2000</v>
      </c>
      <c r="P74" s="27">
        <v>0</v>
      </c>
      <c r="Q74" s="27">
        <v>127.65957</v>
      </c>
      <c r="R74" s="27">
        <v>0</v>
      </c>
      <c r="S74" s="264">
        <f t="shared" si="38"/>
        <v>2127.6595699999998</v>
      </c>
      <c r="T74" s="27">
        <v>0</v>
      </c>
      <c r="U74" s="27">
        <v>2000</v>
      </c>
      <c r="V74" s="27">
        <v>0</v>
      </c>
      <c r="W74" s="27">
        <v>127.65957</v>
      </c>
      <c r="X74" s="27">
        <v>0</v>
      </c>
      <c r="Y74" s="23">
        <f t="shared" si="59"/>
        <v>100</v>
      </c>
      <c r="Z74" s="264">
        <f t="shared" si="35"/>
        <v>2127.6595699999998</v>
      </c>
      <c r="AA74" s="27">
        <v>0</v>
      </c>
      <c r="AB74" s="27">
        <v>2000</v>
      </c>
      <c r="AC74" s="27">
        <v>0</v>
      </c>
      <c r="AD74" s="27">
        <v>127.65957</v>
      </c>
      <c r="AE74" s="27">
        <v>0</v>
      </c>
      <c r="AF74" s="23">
        <f t="shared" si="57"/>
        <v>100</v>
      </c>
      <c r="AG74" s="264">
        <f t="shared" si="36"/>
        <v>1167.3000000000002</v>
      </c>
      <c r="AH74" s="27">
        <v>0</v>
      </c>
      <c r="AI74" s="27">
        <v>1100.9000000000001</v>
      </c>
      <c r="AJ74" s="27">
        <v>0</v>
      </c>
      <c r="AK74" s="27">
        <v>66.400000000000006</v>
      </c>
      <c r="AL74" s="27">
        <v>0</v>
      </c>
      <c r="AM74" s="23">
        <f>AG74/M74*100</f>
        <v>54.863100115212525</v>
      </c>
      <c r="AN74" s="72"/>
      <c r="AO74" s="55"/>
      <c r="AP74" s="55"/>
      <c r="AQ74" s="55"/>
      <c r="AR74" s="55"/>
      <c r="AS74" s="55"/>
      <c r="AT74" s="55"/>
      <c r="AU74" s="55"/>
      <c r="AV74" s="55"/>
      <c r="AW74" s="55"/>
      <c r="AX74" s="55"/>
      <c r="AY74" s="55"/>
      <c r="AZ74" s="55"/>
      <c r="BA74" s="55"/>
      <c r="BB74" s="55"/>
      <c r="BC74" s="55"/>
      <c r="BD74" s="55"/>
      <c r="BE74" s="55"/>
      <c r="BF74" s="55"/>
      <c r="BG74" s="55"/>
      <c r="BH74" s="55"/>
      <c r="BI74" s="55"/>
      <c r="BJ74" s="55"/>
      <c r="BK74" s="55"/>
      <c r="BL74" s="55"/>
      <c r="BM74" s="55"/>
      <c r="BN74" s="55"/>
      <c r="BO74" s="55"/>
      <c r="BP74" s="55"/>
      <c r="BQ74" s="55"/>
      <c r="BR74" s="55"/>
      <c r="BS74" s="55"/>
    </row>
    <row r="75" spans="1:71" s="11" customFormat="1" ht="147" customHeight="1" x14ac:dyDescent="0.25">
      <c r="A75" s="2">
        <v>56</v>
      </c>
      <c r="B75" s="222"/>
      <c r="C75" s="222"/>
      <c r="D75" s="222"/>
      <c r="E75" s="222"/>
      <c r="F75" s="222"/>
      <c r="G75" s="222" t="s">
        <v>228</v>
      </c>
      <c r="H75" s="92" t="s">
        <v>532</v>
      </c>
      <c r="I75" s="222" t="s">
        <v>229</v>
      </c>
      <c r="J75" s="92" t="s">
        <v>507</v>
      </c>
      <c r="K75" s="92" t="s">
        <v>668</v>
      </c>
      <c r="L75" s="28" t="s">
        <v>294</v>
      </c>
      <c r="M75" s="263">
        <f t="shared" si="55"/>
        <v>4255.3</v>
      </c>
      <c r="N75" s="27">
        <v>0</v>
      </c>
      <c r="O75" s="27">
        <v>4000</v>
      </c>
      <c r="P75" s="27">
        <v>0</v>
      </c>
      <c r="Q75" s="27">
        <v>255.3</v>
      </c>
      <c r="R75" s="27">
        <v>0</v>
      </c>
      <c r="S75" s="264">
        <f t="shared" si="38"/>
        <v>4255.3</v>
      </c>
      <c r="T75" s="27">
        <v>0</v>
      </c>
      <c r="U75" s="27">
        <v>4000</v>
      </c>
      <c r="V75" s="27">
        <v>0</v>
      </c>
      <c r="W75" s="27">
        <v>255.3</v>
      </c>
      <c r="X75" s="27">
        <v>0</v>
      </c>
      <c r="Y75" s="23">
        <f t="shared" si="59"/>
        <v>100</v>
      </c>
      <c r="Z75" s="264">
        <f t="shared" si="35"/>
        <v>4255.3</v>
      </c>
      <c r="AA75" s="27">
        <v>0</v>
      </c>
      <c r="AB75" s="27">
        <v>4000</v>
      </c>
      <c r="AC75" s="27">
        <v>0</v>
      </c>
      <c r="AD75" s="27">
        <v>255.3</v>
      </c>
      <c r="AE75" s="27">
        <v>0</v>
      </c>
      <c r="AF75" s="23">
        <f t="shared" si="57"/>
        <v>100</v>
      </c>
      <c r="AG75" s="264">
        <f t="shared" si="36"/>
        <v>4255.3</v>
      </c>
      <c r="AH75" s="27">
        <v>0</v>
      </c>
      <c r="AI75" s="27">
        <v>4000</v>
      </c>
      <c r="AJ75" s="27">
        <v>0</v>
      </c>
      <c r="AK75" s="27">
        <v>255.3</v>
      </c>
      <c r="AL75" s="27">
        <v>0</v>
      </c>
      <c r="AM75" s="23">
        <f t="shared" si="58"/>
        <v>100</v>
      </c>
      <c r="AN75" s="72"/>
      <c r="AO75" s="55"/>
      <c r="AP75" s="55"/>
      <c r="AQ75" s="55"/>
      <c r="AR75" s="55"/>
      <c r="AS75" s="55"/>
      <c r="AT75" s="55"/>
      <c r="AU75" s="55"/>
      <c r="AV75" s="55"/>
      <c r="AW75" s="55"/>
      <c r="AX75" s="55"/>
      <c r="AY75" s="55"/>
      <c r="AZ75" s="55"/>
      <c r="BA75" s="55"/>
      <c r="BB75" s="55"/>
      <c r="BC75" s="55"/>
      <c r="BD75" s="55"/>
      <c r="BE75" s="55"/>
      <c r="BF75" s="55"/>
      <c r="BG75" s="55"/>
      <c r="BH75" s="55"/>
      <c r="BI75" s="55"/>
      <c r="BJ75" s="55"/>
      <c r="BK75" s="55"/>
      <c r="BL75" s="55"/>
      <c r="BM75" s="55"/>
      <c r="BN75" s="55"/>
      <c r="BO75" s="55"/>
      <c r="BP75" s="55"/>
      <c r="BQ75" s="55"/>
      <c r="BR75" s="55"/>
      <c r="BS75" s="55"/>
    </row>
    <row r="76" spans="1:71" s="235" customFormat="1" ht="246.75" customHeight="1" x14ac:dyDescent="0.25">
      <c r="A76" s="226">
        <v>57</v>
      </c>
      <c r="B76" s="243" t="s">
        <v>311</v>
      </c>
      <c r="C76" s="243" t="s">
        <v>496</v>
      </c>
      <c r="D76" s="243" t="s">
        <v>494</v>
      </c>
      <c r="E76" s="243" t="s">
        <v>497</v>
      </c>
      <c r="F76" s="243" t="s">
        <v>688</v>
      </c>
      <c r="G76" s="248" t="s">
        <v>241</v>
      </c>
      <c r="H76" s="243" t="s">
        <v>531</v>
      </c>
      <c r="I76" s="248" t="s">
        <v>229</v>
      </c>
      <c r="J76" s="243" t="s">
        <v>509</v>
      </c>
      <c r="K76" s="271" t="s">
        <v>669</v>
      </c>
      <c r="L76" s="253" t="s">
        <v>610</v>
      </c>
      <c r="M76" s="263">
        <f>SUM(N76:R76)</f>
        <v>709102.29999999993</v>
      </c>
      <c r="N76" s="230">
        <v>590774</v>
      </c>
      <c r="O76" s="230">
        <v>85943.1</v>
      </c>
      <c r="P76" s="230">
        <v>0</v>
      </c>
      <c r="Q76" s="230">
        <v>32385.200000000001</v>
      </c>
      <c r="R76" s="230">
        <v>0</v>
      </c>
      <c r="S76" s="264">
        <f t="shared" si="38"/>
        <v>683552.6</v>
      </c>
      <c r="T76" s="230">
        <v>590774</v>
      </c>
      <c r="U76" s="230">
        <v>85943.1</v>
      </c>
      <c r="V76" s="230">
        <v>0</v>
      </c>
      <c r="W76" s="230">
        <v>6835.5</v>
      </c>
      <c r="X76" s="230">
        <v>0</v>
      </c>
      <c r="Y76" s="229">
        <f t="shared" si="59"/>
        <v>96.396895060134497</v>
      </c>
      <c r="Z76" s="264">
        <f>SUM(AA76:AE76)</f>
        <v>683552.6</v>
      </c>
      <c r="AA76" s="230">
        <v>590774</v>
      </c>
      <c r="AB76" s="230">
        <v>85943.1</v>
      </c>
      <c r="AC76" s="230">
        <v>0</v>
      </c>
      <c r="AD76" s="230">
        <v>6835.5</v>
      </c>
      <c r="AE76" s="230">
        <v>0</v>
      </c>
      <c r="AF76" s="229">
        <f t="shared" si="57"/>
        <v>96.396895060134497</v>
      </c>
      <c r="AG76" s="264">
        <f>SUM(AH76:AL76)</f>
        <v>0</v>
      </c>
      <c r="AH76" s="230">
        <v>0</v>
      </c>
      <c r="AI76" s="230">
        <v>0</v>
      </c>
      <c r="AJ76" s="230">
        <v>0</v>
      </c>
      <c r="AK76" s="230">
        <v>0</v>
      </c>
      <c r="AL76" s="230">
        <v>0</v>
      </c>
      <c r="AM76" s="229">
        <f t="shared" si="58"/>
        <v>0</v>
      </c>
      <c r="AN76" s="72"/>
      <c r="AO76" s="234"/>
      <c r="AP76" s="234"/>
      <c r="AQ76" s="234"/>
      <c r="AR76" s="234"/>
      <c r="AS76" s="234"/>
      <c r="AT76" s="234"/>
      <c r="AU76" s="234"/>
      <c r="AV76" s="234"/>
      <c r="AW76" s="234"/>
      <c r="AX76" s="234"/>
      <c r="AY76" s="234"/>
      <c r="AZ76" s="234"/>
      <c r="BA76" s="234"/>
      <c r="BB76" s="234"/>
      <c r="BC76" s="234"/>
      <c r="BD76" s="234"/>
      <c r="BE76" s="234"/>
      <c r="BF76" s="234"/>
      <c r="BG76" s="234"/>
      <c r="BH76" s="234"/>
      <c r="BI76" s="234"/>
      <c r="BJ76" s="234"/>
      <c r="BK76" s="234"/>
      <c r="BL76" s="234"/>
      <c r="BM76" s="234"/>
      <c r="BN76" s="234"/>
      <c r="BO76" s="234"/>
      <c r="BP76" s="234"/>
      <c r="BQ76" s="234"/>
      <c r="BR76" s="234"/>
      <c r="BS76" s="234"/>
    </row>
    <row r="77" spans="1:71" s="11" customFormat="1" ht="213.75" customHeight="1" x14ac:dyDescent="0.25">
      <c r="A77" s="2">
        <v>58</v>
      </c>
      <c r="B77" s="222"/>
      <c r="C77" s="222"/>
      <c r="D77" s="222"/>
      <c r="E77" s="222"/>
      <c r="F77" s="222"/>
      <c r="G77" s="222" t="s">
        <v>245</v>
      </c>
      <c r="H77" s="92" t="s">
        <v>529</v>
      </c>
      <c r="I77" s="92" t="s">
        <v>229</v>
      </c>
      <c r="J77" s="92" t="s">
        <v>510</v>
      </c>
      <c r="K77" s="92" t="s">
        <v>670</v>
      </c>
      <c r="L77" s="28" t="s">
        <v>294</v>
      </c>
      <c r="M77" s="263">
        <f>SUM(N77:R77)</f>
        <v>19917.3</v>
      </c>
      <c r="N77" s="27">
        <v>0</v>
      </c>
      <c r="O77" s="27">
        <v>19917.3</v>
      </c>
      <c r="P77" s="27">
        <v>0</v>
      </c>
      <c r="Q77" s="27">
        <v>0</v>
      </c>
      <c r="R77" s="27">
        <v>0</v>
      </c>
      <c r="S77" s="264">
        <f t="shared" si="38"/>
        <v>19917.3</v>
      </c>
      <c r="T77" s="27">
        <v>0</v>
      </c>
      <c r="U77" s="27">
        <v>19917.3</v>
      </c>
      <c r="V77" s="27">
        <v>0</v>
      </c>
      <c r="W77" s="27">
        <v>0</v>
      </c>
      <c r="X77" s="27">
        <v>0</v>
      </c>
      <c r="Y77" s="23">
        <f t="shared" si="59"/>
        <v>100</v>
      </c>
      <c r="Z77" s="264">
        <f t="shared" si="35"/>
        <v>19917.3</v>
      </c>
      <c r="AA77" s="27">
        <v>0</v>
      </c>
      <c r="AB77" s="27">
        <v>19917.3</v>
      </c>
      <c r="AC77" s="27">
        <v>0</v>
      </c>
      <c r="AD77" s="27">
        <v>0</v>
      </c>
      <c r="AE77" s="27">
        <v>0</v>
      </c>
      <c r="AF77" s="23">
        <f t="shared" si="57"/>
        <v>100</v>
      </c>
      <c r="AG77" s="264">
        <f t="shared" si="36"/>
        <v>19917.3</v>
      </c>
      <c r="AH77" s="27">
        <v>0</v>
      </c>
      <c r="AI77" s="27">
        <v>19917.3</v>
      </c>
      <c r="AJ77" s="27">
        <v>0</v>
      </c>
      <c r="AK77" s="27">
        <v>0</v>
      </c>
      <c r="AL77" s="27">
        <v>0</v>
      </c>
      <c r="AM77" s="23">
        <f t="shared" si="58"/>
        <v>100</v>
      </c>
      <c r="AN77" s="72"/>
      <c r="AO77" s="55"/>
      <c r="AP77" s="55"/>
      <c r="AQ77" s="55"/>
      <c r="AR77" s="55"/>
      <c r="AS77" s="55"/>
      <c r="AT77" s="55"/>
      <c r="AU77" s="55"/>
      <c r="AV77" s="55"/>
      <c r="AW77" s="55"/>
      <c r="AX77" s="55"/>
      <c r="AY77" s="55"/>
      <c r="AZ77" s="55"/>
      <c r="BA77" s="55"/>
      <c r="BB77" s="55"/>
      <c r="BC77" s="55"/>
      <c r="BD77" s="55"/>
      <c r="BE77" s="55"/>
      <c r="BF77" s="55"/>
      <c r="BG77" s="55"/>
      <c r="BH77" s="55"/>
      <c r="BI77" s="55"/>
      <c r="BJ77" s="55"/>
      <c r="BK77" s="55"/>
      <c r="BL77" s="55"/>
      <c r="BM77" s="55"/>
      <c r="BN77" s="55"/>
      <c r="BO77" s="55"/>
      <c r="BP77" s="55"/>
      <c r="BQ77" s="55"/>
      <c r="BR77" s="55"/>
      <c r="BS77" s="55"/>
    </row>
    <row r="78" spans="1:71" s="11" customFormat="1" ht="211.5" customHeight="1" x14ac:dyDescent="0.25">
      <c r="A78" s="2">
        <v>59</v>
      </c>
      <c r="B78" s="222"/>
      <c r="C78" s="222"/>
      <c r="D78" s="222"/>
      <c r="E78" s="222" t="s">
        <v>22</v>
      </c>
      <c r="F78" s="222"/>
      <c r="G78" s="222" t="s">
        <v>245</v>
      </c>
      <c r="H78" s="92" t="s">
        <v>529</v>
      </c>
      <c r="I78" s="222" t="s">
        <v>229</v>
      </c>
      <c r="J78" s="92" t="s">
        <v>511</v>
      </c>
      <c r="K78" s="92" t="s">
        <v>671</v>
      </c>
      <c r="L78" s="28" t="s">
        <v>294</v>
      </c>
      <c r="M78" s="263">
        <f t="shared" si="55"/>
        <v>4911.7</v>
      </c>
      <c r="N78" s="27">
        <v>0</v>
      </c>
      <c r="O78" s="27">
        <v>4911.7</v>
      </c>
      <c r="P78" s="27">
        <v>0</v>
      </c>
      <c r="Q78" s="27">
        <v>0</v>
      </c>
      <c r="R78" s="27">
        <v>0</v>
      </c>
      <c r="S78" s="264">
        <f t="shared" si="38"/>
        <v>4911.7</v>
      </c>
      <c r="T78" s="27">
        <v>0</v>
      </c>
      <c r="U78" s="27">
        <v>4911.7</v>
      </c>
      <c r="V78" s="27">
        <v>0</v>
      </c>
      <c r="W78" s="27">
        <v>0</v>
      </c>
      <c r="X78" s="27">
        <v>0</v>
      </c>
      <c r="Y78" s="23">
        <f t="shared" si="59"/>
        <v>100</v>
      </c>
      <c r="Z78" s="264">
        <f t="shared" si="35"/>
        <v>4911.7</v>
      </c>
      <c r="AA78" s="27">
        <v>0</v>
      </c>
      <c r="AB78" s="27">
        <v>4911.7</v>
      </c>
      <c r="AC78" s="27">
        <v>0</v>
      </c>
      <c r="AD78" s="27">
        <v>0</v>
      </c>
      <c r="AE78" s="27">
        <v>0</v>
      </c>
      <c r="AF78" s="23">
        <f t="shared" si="57"/>
        <v>100</v>
      </c>
      <c r="AG78" s="264">
        <f t="shared" si="36"/>
        <v>4911.7</v>
      </c>
      <c r="AH78" s="27">
        <v>0</v>
      </c>
      <c r="AI78" s="27">
        <v>4911.7</v>
      </c>
      <c r="AJ78" s="27">
        <v>0</v>
      </c>
      <c r="AK78" s="27">
        <v>0</v>
      </c>
      <c r="AL78" s="27">
        <v>0</v>
      </c>
      <c r="AM78" s="23">
        <f t="shared" si="58"/>
        <v>100</v>
      </c>
      <c r="AN78" s="72"/>
      <c r="AO78" s="55"/>
      <c r="AP78" s="55"/>
      <c r="AQ78" s="55"/>
      <c r="AR78" s="55"/>
      <c r="AS78" s="55"/>
      <c r="AT78" s="55"/>
      <c r="AU78" s="55"/>
      <c r="AV78" s="55"/>
      <c r="AW78" s="55"/>
      <c r="AX78" s="55"/>
      <c r="AY78" s="55"/>
      <c r="AZ78" s="55"/>
      <c r="BA78" s="55"/>
      <c r="BB78" s="55"/>
      <c r="BC78" s="55"/>
      <c r="BD78" s="55"/>
      <c r="BE78" s="55"/>
      <c r="BF78" s="55"/>
      <c r="BG78" s="55"/>
      <c r="BH78" s="55"/>
      <c r="BI78" s="55"/>
      <c r="BJ78" s="55"/>
      <c r="BK78" s="55"/>
      <c r="BL78" s="55"/>
      <c r="BM78" s="55"/>
      <c r="BN78" s="55"/>
      <c r="BO78" s="55"/>
      <c r="BP78" s="55"/>
      <c r="BQ78" s="55"/>
      <c r="BR78" s="55"/>
      <c r="BS78" s="55"/>
    </row>
    <row r="79" spans="1:71" s="11" customFormat="1" ht="291" customHeight="1" x14ac:dyDescent="0.25">
      <c r="A79" s="2">
        <v>60</v>
      </c>
      <c r="B79" s="222"/>
      <c r="C79" s="222"/>
      <c r="D79" s="222"/>
      <c r="E79" s="222"/>
      <c r="F79" s="222"/>
      <c r="G79" s="222" t="s">
        <v>245</v>
      </c>
      <c r="H79" s="92" t="s">
        <v>530</v>
      </c>
      <c r="I79" s="222" t="s">
        <v>231</v>
      </c>
      <c r="J79" s="92" t="s">
        <v>510</v>
      </c>
      <c r="K79" s="92" t="s">
        <v>672</v>
      </c>
      <c r="L79" s="28" t="s">
        <v>294</v>
      </c>
      <c r="M79" s="263">
        <f t="shared" si="55"/>
        <v>281.10000000000002</v>
      </c>
      <c r="N79" s="27">
        <v>0</v>
      </c>
      <c r="O79" s="27">
        <v>281.10000000000002</v>
      </c>
      <c r="P79" s="27">
        <v>0</v>
      </c>
      <c r="Q79" s="27">
        <v>0</v>
      </c>
      <c r="R79" s="27">
        <v>0</v>
      </c>
      <c r="S79" s="264">
        <f t="shared" si="38"/>
        <v>278.89999999999998</v>
      </c>
      <c r="T79" s="27">
        <v>0</v>
      </c>
      <c r="U79" s="27">
        <v>278.89999999999998</v>
      </c>
      <c r="V79" s="27">
        <v>0</v>
      </c>
      <c r="W79" s="27">
        <v>0</v>
      </c>
      <c r="X79" s="27">
        <v>0</v>
      </c>
      <c r="Y79" s="23">
        <f t="shared" si="59"/>
        <v>99.217360369975083</v>
      </c>
      <c r="Z79" s="264">
        <f t="shared" si="35"/>
        <v>278.89999999999998</v>
      </c>
      <c r="AA79" s="27">
        <v>0</v>
      </c>
      <c r="AB79" s="27">
        <v>278.89999999999998</v>
      </c>
      <c r="AC79" s="27">
        <v>0</v>
      </c>
      <c r="AD79" s="27">
        <v>0</v>
      </c>
      <c r="AE79" s="27">
        <v>0</v>
      </c>
      <c r="AF79" s="23">
        <f t="shared" si="57"/>
        <v>99.217360369975083</v>
      </c>
      <c r="AG79" s="264">
        <f t="shared" si="36"/>
        <v>278.89999999999998</v>
      </c>
      <c r="AH79" s="27">
        <v>0</v>
      </c>
      <c r="AI79" s="27">
        <v>278.89999999999998</v>
      </c>
      <c r="AJ79" s="27">
        <v>0</v>
      </c>
      <c r="AK79" s="27">
        <v>0</v>
      </c>
      <c r="AL79" s="27">
        <v>0</v>
      </c>
      <c r="AM79" s="23">
        <f t="shared" si="58"/>
        <v>99.217360369975083</v>
      </c>
      <c r="AN79" s="72"/>
      <c r="AO79" s="55"/>
      <c r="AP79" s="55"/>
      <c r="AQ79" s="55"/>
      <c r="AR79" s="55"/>
      <c r="AS79" s="55"/>
      <c r="AT79" s="55"/>
      <c r="AU79" s="55"/>
      <c r="AV79" s="55"/>
      <c r="AW79" s="55"/>
      <c r="AX79" s="55"/>
      <c r="AY79" s="55"/>
      <c r="AZ79" s="55"/>
      <c r="BA79" s="55"/>
      <c r="BB79" s="55"/>
      <c r="BC79" s="55"/>
      <c r="BD79" s="55"/>
      <c r="BE79" s="55"/>
      <c r="BF79" s="55"/>
      <c r="BG79" s="55"/>
      <c r="BH79" s="55"/>
      <c r="BI79" s="55"/>
      <c r="BJ79" s="55"/>
      <c r="BK79" s="55"/>
      <c r="BL79" s="55"/>
      <c r="BM79" s="55"/>
      <c r="BN79" s="55"/>
      <c r="BO79" s="55"/>
      <c r="BP79" s="55"/>
      <c r="BQ79" s="55"/>
      <c r="BR79" s="55"/>
      <c r="BS79" s="55"/>
    </row>
    <row r="80" spans="1:71" s="11" customFormat="1" ht="212.25" customHeight="1" x14ac:dyDescent="0.25">
      <c r="A80" s="2">
        <v>61</v>
      </c>
      <c r="B80" s="222"/>
      <c r="C80" s="222"/>
      <c r="D80" s="222"/>
      <c r="E80" s="222"/>
      <c r="F80" s="222"/>
      <c r="G80" s="92" t="s">
        <v>248</v>
      </c>
      <c r="H80" s="92" t="s">
        <v>683</v>
      </c>
      <c r="I80" s="222" t="s">
        <v>229</v>
      </c>
      <c r="J80" s="92" t="s">
        <v>512</v>
      </c>
      <c r="K80" s="92" t="s">
        <v>673</v>
      </c>
      <c r="L80" s="28" t="s">
        <v>294</v>
      </c>
      <c r="M80" s="263">
        <f t="shared" si="55"/>
        <v>51074.2</v>
      </c>
      <c r="N80" s="27">
        <v>0</v>
      </c>
      <c r="O80" s="27">
        <v>51074.2</v>
      </c>
      <c r="P80" s="27">
        <v>0</v>
      </c>
      <c r="Q80" s="27">
        <v>0</v>
      </c>
      <c r="R80" s="27">
        <v>0</v>
      </c>
      <c r="S80" s="264">
        <f t="shared" si="38"/>
        <v>50886.3</v>
      </c>
      <c r="T80" s="27">
        <v>0</v>
      </c>
      <c r="U80" s="27">
        <v>50886.3</v>
      </c>
      <c r="V80" s="27">
        <v>0</v>
      </c>
      <c r="W80" s="27">
        <v>0</v>
      </c>
      <c r="X80" s="27">
        <v>0</v>
      </c>
      <c r="Y80" s="23">
        <f t="shared" si="59"/>
        <v>99.632103880236997</v>
      </c>
      <c r="Z80" s="264">
        <f t="shared" si="35"/>
        <v>50886.3</v>
      </c>
      <c r="AA80" s="27">
        <v>0</v>
      </c>
      <c r="AB80" s="27">
        <v>50886.3</v>
      </c>
      <c r="AC80" s="27">
        <v>0</v>
      </c>
      <c r="AD80" s="27">
        <v>0</v>
      </c>
      <c r="AE80" s="27">
        <v>0</v>
      </c>
      <c r="AF80" s="23">
        <f t="shared" si="57"/>
        <v>99.632103880236997</v>
      </c>
      <c r="AG80" s="264">
        <f t="shared" si="36"/>
        <v>50886.3</v>
      </c>
      <c r="AH80" s="27">
        <v>0</v>
      </c>
      <c r="AI80" s="27">
        <v>50886.3</v>
      </c>
      <c r="AJ80" s="27">
        <v>0</v>
      </c>
      <c r="AK80" s="27">
        <v>0</v>
      </c>
      <c r="AL80" s="27">
        <v>0</v>
      </c>
      <c r="AM80" s="23">
        <f t="shared" si="58"/>
        <v>99.632103880236997</v>
      </c>
      <c r="AN80" s="72"/>
      <c r="AO80" s="55"/>
      <c r="AP80" s="55"/>
      <c r="AQ80" s="55"/>
      <c r="AR80" s="55"/>
      <c r="AS80" s="55"/>
      <c r="AT80" s="55"/>
      <c r="AU80" s="55"/>
      <c r="AV80" s="55"/>
      <c r="AW80" s="55"/>
      <c r="AX80" s="55"/>
      <c r="AY80" s="55"/>
      <c r="AZ80" s="55"/>
      <c r="BA80" s="55"/>
      <c r="BB80" s="55"/>
      <c r="BC80" s="55"/>
      <c r="BD80" s="55"/>
      <c r="BE80" s="55"/>
      <c r="BF80" s="55"/>
      <c r="BG80" s="55"/>
      <c r="BH80" s="55"/>
      <c r="BI80" s="55"/>
      <c r="BJ80" s="55"/>
      <c r="BK80" s="55"/>
      <c r="BL80" s="55"/>
      <c r="BM80" s="55"/>
      <c r="BN80" s="55"/>
      <c r="BO80" s="55"/>
      <c r="BP80" s="55"/>
      <c r="BQ80" s="55"/>
      <c r="BR80" s="55"/>
      <c r="BS80" s="55"/>
    </row>
    <row r="81" spans="1:71" s="11" customFormat="1" ht="199.5" customHeight="1" x14ac:dyDescent="0.25">
      <c r="A81" s="2">
        <v>62</v>
      </c>
      <c r="B81" s="222"/>
      <c r="C81" s="222"/>
      <c r="D81" s="222"/>
      <c r="E81" s="222"/>
      <c r="F81" s="222"/>
      <c r="G81" s="222" t="s">
        <v>228</v>
      </c>
      <c r="H81" s="92" t="s">
        <v>528</v>
      </c>
      <c r="I81" s="222" t="s">
        <v>229</v>
      </c>
      <c r="J81" s="92" t="s">
        <v>510</v>
      </c>
      <c r="K81" s="92" t="s">
        <v>674</v>
      </c>
      <c r="L81" s="28" t="s">
        <v>294</v>
      </c>
      <c r="M81" s="263">
        <f t="shared" si="55"/>
        <v>14508.8</v>
      </c>
      <c r="N81" s="27">
        <v>0</v>
      </c>
      <c r="O81" s="27">
        <v>12366.9</v>
      </c>
      <c r="P81" s="27">
        <v>0</v>
      </c>
      <c r="Q81" s="27">
        <v>2141.9</v>
      </c>
      <c r="R81" s="27">
        <v>0</v>
      </c>
      <c r="S81" s="264">
        <f t="shared" si="38"/>
        <v>14508.8</v>
      </c>
      <c r="T81" s="27">
        <v>0</v>
      </c>
      <c r="U81" s="27">
        <v>12366.9</v>
      </c>
      <c r="V81" s="27">
        <v>0</v>
      </c>
      <c r="W81" s="27">
        <v>2141.9</v>
      </c>
      <c r="X81" s="27">
        <v>0</v>
      </c>
      <c r="Y81" s="23">
        <f t="shared" si="59"/>
        <v>100</v>
      </c>
      <c r="Z81" s="264">
        <f t="shared" si="35"/>
        <v>14369.6</v>
      </c>
      <c r="AA81" s="27">
        <v>0</v>
      </c>
      <c r="AB81" s="27">
        <v>12366.9</v>
      </c>
      <c r="AC81" s="27">
        <v>0</v>
      </c>
      <c r="AD81" s="27">
        <v>2002.7</v>
      </c>
      <c r="AE81" s="27">
        <v>0</v>
      </c>
      <c r="AF81" s="23">
        <f t="shared" si="57"/>
        <v>99.040582267313638</v>
      </c>
      <c r="AG81" s="264">
        <f t="shared" si="36"/>
        <v>14369.6</v>
      </c>
      <c r="AH81" s="27">
        <v>0</v>
      </c>
      <c r="AI81" s="27">
        <v>12366.9</v>
      </c>
      <c r="AJ81" s="27">
        <v>0</v>
      </c>
      <c r="AK81" s="27">
        <v>2002.7</v>
      </c>
      <c r="AL81" s="27">
        <v>0</v>
      </c>
      <c r="AM81" s="23">
        <f t="shared" si="58"/>
        <v>99.040582267313638</v>
      </c>
      <c r="AN81" s="72"/>
      <c r="AO81" s="55"/>
      <c r="AP81" s="55"/>
      <c r="AQ81" s="55"/>
      <c r="AR81" s="55"/>
      <c r="AS81" s="55"/>
      <c r="AT81" s="55"/>
      <c r="AU81" s="55"/>
      <c r="AV81" s="55"/>
      <c r="AW81" s="55"/>
      <c r="AX81" s="55"/>
      <c r="AY81" s="55"/>
      <c r="AZ81" s="55"/>
      <c r="BA81" s="55"/>
      <c r="BB81" s="55"/>
      <c r="BC81" s="55"/>
      <c r="BD81" s="55"/>
      <c r="BE81" s="55"/>
      <c r="BF81" s="55"/>
      <c r="BG81" s="55"/>
      <c r="BH81" s="55"/>
      <c r="BI81" s="55"/>
      <c r="BJ81" s="55"/>
      <c r="BK81" s="55"/>
      <c r="BL81" s="55"/>
      <c r="BM81" s="55"/>
      <c r="BN81" s="55"/>
      <c r="BO81" s="55"/>
      <c r="BP81" s="55"/>
      <c r="BQ81" s="55"/>
      <c r="BR81" s="55"/>
      <c r="BS81" s="55"/>
    </row>
    <row r="82" spans="1:71" s="11" customFormat="1" ht="180" customHeight="1" x14ac:dyDescent="0.25">
      <c r="A82" s="2">
        <v>63</v>
      </c>
      <c r="B82" s="222"/>
      <c r="C82" s="222"/>
      <c r="D82" s="222"/>
      <c r="E82" s="222"/>
      <c r="F82" s="222"/>
      <c r="G82" s="72" t="s">
        <v>250</v>
      </c>
      <c r="H82" s="72" t="s">
        <v>527</v>
      </c>
      <c r="I82" s="321" t="s">
        <v>43</v>
      </c>
      <c r="J82" s="322"/>
      <c r="K82" s="222" t="s">
        <v>19</v>
      </c>
      <c r="L82" s="28" t="s">
        <v>278</v>
      </c>
      <c r="M82" s="263">
        <f t="shared" si="55"/>
        <v>3799.1</v>
      </c>
      <c r="N82" s="27">
        <v>0</v>
      </c>
      <c r="O82" s="27">
        <v>3799.1</v>
      </c>
      <c r="P82" s="27">
        <v>0</v>
      </c>
      <c r="Q82" s="27">
        <v>0</v>
      </c>
      <c r="R82" s="27">
        <v>0</v>
      </c>
      <c r="S82" s="264">
        <f>SUM(T82:X82)</f>
        <v>3665.1</v>
      </c>
      <c r="T82" s="27">
        <v>0</v>
      </c>
      <c r="U82" s="27">
        <v>3665.1</v>
      </c>
      <c r="V82" s="27">
        <v>0</v>
      </c>
      <c r="W82" s="27">
        <v>0</v>
      </c>
      <c r="X82" s="27">
        <v>0</v>
      </c>
      <c r="Y82" s="23">
        <f t="shared" si="59"/>
        <v>96.472848832618254</v>
      </c>
      <c r="Z82" s="264">
        <f t="shared" si="35"/>
        <v>3665.1</v>
      </c>
      <c r="AA82" s="27">
        <v>0</v>
      </c>
      <c r="AB82" s="27">
        <v>3665.1</v>
      </c>
      <c r="AC82" s="27">
        <v>0</v>
      </c>
      <c r="AD82" s="27">
        <v>0</v>
      </c>
      <c r="AE82" s="27">
        <v>0</v>
      </c>
      <c r="AF82" s="23">
        <f t="shared" si="57"/>
        <v>96.472848832618254</v>
      </c>
      <c r="AG82" s="264">
        <f t="shared" si="36"/>
        <v>3665.1</v>
      </c>
      <c r="AH82" s="27">
        <v>0</v>
      </c>
      <c r="AI82" s="27">
        <v>3665.1</v>
      </c>
      <c r="AJ82" s="27">
        <v>0</v>
      </c>
      <c r="AK82" s="27">
        <v>0</v>
      </c>
      <c r="AL82" s="27">
        <v>0</v>
      </c>
      <c r="AM82" s="23">
        <f t="shared" si="58"/>
        <v>96.472848832618254</v>
      </c>
      <c r="AN82" s="72"/>
      <c r="AO82" s="55"/>
      <c r="AP82" s="55"/>
      <c r="AQ82" s="55"/>
      <c r="AR82" s="55"/>
      <c r="AS82" s="55"/>
      <c r="AT82" s="55"/>
      <c r="AU82" s="55"/>
      <c r="AV82" s="55"/>
      <c r="AW82" s="55"/>
      <c r="AX82" s="55"/>
      <c r="AY82" s="55"/>
      <c r="AZ82" s="55"/>
      <c r="BA82" s="55"/>
      <c r="BB82" s="55"/>
      <c r="BC82" s="55"/>
      <c r="BD82" s="55"/>
      <c r="BE82" s="55"/>
      <c r="BF82" s="55"/>
      <c r="BG82" s="55"/>
      <c r="BH82" s="55"/>
      <c r="BI82" s="55"/>
      <c r="BJ82" s="55"/>
      <c r="BK82" s="55"/>
      <c r="BL82" s="55"/>
      <c r="BM82" s="55"/>
      <c r="BN82" s="55"/>
      <c r="BO82" s="55"/>
      <c r="BP82" s="55"/>
      <c r="BQ82" s="55"/>
      <c r="BR82" s="55"/>
      <c r="BS82" s="55"/>
    </row>
    <row r="83" spans="1:71" s="11" customFormat="1" ht="168" customHeight="1" x14ac:dyDescent="0.25">
      <c r="A83" s="2">
        <v>64</v>
      </c>
      <c r="B83" s="222"/>
      <c r="C83" s="222"/>
      <c r="D83" s="222"/>
      <c r="E83" s="222"/>
      <c r="F83" s="222"/>
      <c r="G83" s="72" t="s">
        <v>524</v>
      </c>
      <c r="H83" s="72" t="s">
        <v>684</v>
      </c>
      <c r="I83" s="321" t="s">
        <v>43</v>
      </c>
      <c r="J83" s="322"/>
      <c r="K83" s="222" t="s">
        <v>20</v>
      </c>
      <c r="L83" s="28" t="s">
        <v>278</v>
      </c>
      <c r="M83" s="263">
        <f>SUM(N83:R83)</f>
        <v>5346.7</v>
      </c>
      <c r="N83" s="27">
        <v>0</v>
      </c>
      <c r="O83" s="27">
        <v>5346.7</v>
      </c>
      <c r="P83" s="27">
        <v>0</v>
      </c>
      <c r="Q83" s="27">
        <v>0</v>
      </c>
      <c r="R83" s="27">
        <v>0</v>
      </c>
      <c r="S83" s="264">
        <f t="shared" si="38"/>
        <v>4879.5</v>
      </c>
      <c r="T83" s="27">
        <v>0</v>
      </c>
      <c r="U83" s="27">
        <v>4879.5</v>
      </c>
      <c r="V83" s="27">
        <v>0</v>
      </c>
      <c r="W83" s="27">
        <v>0</v>
      </c>
      <c r="X83" s="27">
        <v>0</v>
      </c>
      <c r="Y83" s="23">
        <f t="shared" si="59"/>
        <v>91.261899863467193</v>
      </c>
      <c r="Z83" s="264">
        <f t="shared" si="35"/>
        <v>4879.5</v>
      </c>
      <c r="AA83" s="27">
        <v>0</v>
      </c>
      <c r="AB83" s="27">
        <v>4879.5</v>
      </c>
      <c r="AC83" s="27">
        <v>0</v>
      </c>
      <c r="AD83" s="27">
        <v>0</v>
      </c>
      <c r="AE83" s="27">
        <v>0</v>
      </c>
      <c r="AF83" s="23">
        <f t="shared" si="57"/>
        <v>91.261899863467193</v>
      </c>
      <c r="AG83" s="264">
        <f t="shared" si="36"/>
        <v>4879.5</v>
      </c>
      <c r="AH83" s="27">
        <v>0</v>
      </c>
      <c r="AI83" s="27">
        <v>4879.5</v>
      </c>
      <c r="AJ83" s="27">
        <v>0</v>
      </c>
      <c r="AK83" s="27">
        <v>0</v>
      </c>
      <c r="AL83" s="27">
        <v>0</v>
      </c>
      <c r="AM83" s="23">
        <f t="shared" si="58"/>
        <v>91.261899863467193</v>
      </c>
      <c r="AN83" s="72"/>
      <c r="AO83" s="55"/>
      <c r="AP83" s="55"/>
      <c r="AQ83" s="55"/>
      <c r="AR83" s="55"/>
      <c r="AS83" s="55"/>
      <c r="AT83" s="55"/>
      <c r="AU83" s="55"/>
      <c r="AV83" s="55"/>
      <c r="AW83" s="55"/>
      <c r="AX83" s="55"/>
      <c r="AY83" s="55"/>
      <c r="AZ83" s="55"/>
      <c r="BA83" s="55"/>
      <c r="BB83" s="55"/>
      <c r="BC83" s="55"/>
      <c r="BD83" s="55"/>
      <c r="BE83" s="55"/>
      <c r="BF83" s="55"/>
      <c r="BG83" s="55"/>
      <c r="BH83" s="55"/>
      <c r="BI83" s="55"/>
      <c r="BJ83" s="55"/>
      <c r="BK83" s="55"/>
      <c r="BL83" s="55"/>
      <c r="BM83" s="55"/>
      <c r="BN83" s="55"/>
      <c r="BO83" s="55"/>
      <c r="BP83" s="55"/>
      <c r="BQ83" s="55"/>
      <c r="BR83" s="55"/>
      <c r="BS83" s="55"/>
    </row>
    <row r="84" spans="1:71" s="11" customFormat="1" ht="117" customHeight="1" x14ac:dyDescent="0.25">
      <c r="A84" s="2">
        <v>65</v>
      </c>
      <c r="B84" s="222"/>
      <c r="C84" s="222"/>
      <c r="D84" s="222"/>
      <c r="E84" s="222"/>
      <c r="F84" s="222"/>
      <c r="G84" s="72" t="s">
        <v>254</v>
      </c>
      <c r="H84" s="72" t="s">
        <v>525</v>
      </c>
      <c r="I84" s="321" t="s">
        <v>43</v>
      </c>
      <c r="J84" s="322"/>
      <c r="K84" s="222" t="s">
        <v>21</v>
      </c>
      <c r="L84" s="28" t="s">
        <v>278</v>
      </c>
      <c r="M84" s="263">
        <f t="shared" si="55"/>
        <v>6869.7</v>
      </c>
      <c r="N84" s="27">
        <v>0</v>
      </c>
      <c r="O84" s="27">
        <v>6869.7</v>
      </c>
      <c r="P84" s="27">
        <v>0</v>
      </c>
      <c r="Q84" s="27">
        <v>0</v>
      </c>
      <c r="R84" s="27">
        <v>0</v>
      </c>
      <c r="S84" s="264">
        <f t="shared" si="38"/>
        <v>5801.6</v>
      </c>
      <c r="T84" s="27">
        <v>0</v>
      </c>
      <c r="U84" s="27">
        <v>5801.6</v>
      </c>
      <c r="V84" s="27">
        <v>0</v>
      </c>
      <c r="W84" s="27">
        <v>0</v>
      </c>
      <c r="X84" s="27">
        <v>0</v>
      </c>
      <c r="Y84" s="23">
        <f t="shared" si="59"/>
        <v>84.452013916182665</v>
      </c>
      <c r="Z84" s="264">
        <f t="shared" si="35"/>
        <v>5801.6</v>
      </c>
      <c r="AA84" s="27">
        <v>0</v>
      </c>
      <c r="AB84" s="27">
        <v>5801.6</v>
      </c>
      <c r="AC84" s="27">
        <v>0</v>
      </c>
      <c r="AD84" s="27">
        <v>0</v>
      </c>
      <c r="AE84" s="27">
        <v>0</v>
      </c>
      <c r="AF84" s="23">
        <f t="shared" si="57"/>
        <v>84.452013916182665</v>
      </c>
      <c r="AG84" s="264">
        <f t="shared" si="36"/>
        <v>5801.6</v>
      </c>
      <c r="AH84" s="27">
        <v>0</v>
      </c>
      <c r="AI84" s="27">
        <v>5801.6</v>
      </c>
      <c r="AJ84" s="27">
        <v>0</v>
      </c>
      <c r="AK84" s="27">
        <v>0</v>
      </c>
      <c r="AL84" s="27">
        <v>0</v>
      </c>
      <c r="AM84" s="23">
        <f t="shared" si="58"/>
        <v>84.452013916182665</v>
      </c>
      <c r="AN84" s="72"/>
      <c r="AO84" s="55"/>
      <c r="AP84" s="55"/>
      <c r="AQ84" s="55"/>
      <c r="AR84" s="55"/>
      <c r="AS84" s="55"/>
      <c r="AT84" s="55"/>
      <c r="AU84" s="55"/>
      <c r="AV84" s="55"/>
      <c r="AW84" s="55"/>
      <c r="AX84" s="55"/>
      <c r="AY84" s="55"/>
      <c r="AZ84" s="55"/>
      <c r="BA84" s="55"/>
      <c r="BB84" s="55"/>
      <c r="BC84" s="55"/>
      <c r="BD84" s="55"/>
      <c r="BE84" s="55"/>
      <c r="BF84" s="55"/>
      <c r="BG84" s="55"/>
      <c r="BH84" s="55"/>
      <c r="BI84" s="55"/>
      <c r="BJ84" s="55"/>
      <c r="BK84" s="55"/>
      <c r="BL84" s="55"/>
      <c r="BM84" s="55"/>
      <c r="BN84" s="55"/>
      <c r="BO84" s="55"/>
      <c r="BP84" s="55"/>
      <c r="BQ84" s="55"/>
      <c r="BR84" s="55"/>
      <c r="BS84" s="55"/>
    </row>
    <row r="85" spans="1:71" s="11" customFormat="1" ht="159.75" customHeight="1" x14ac:dyDescent="0.25">
      <c r="A85" s="2">
        <v>66</v>
      </c>
      <c r="B85" s="222"/>
      <c r="C85" s="92" t="s">
        <v>612</v>
      </c>
      <c r="D85" s="92" t="s">
        <v>611</v>
      </c>
      <c r="E85" s="92"/>
      <c r="F85" s="222"/>
      <c r="G85" s="72" t="s">
        <v>523</v>
      </c>
      <c r="H85" s="72" t="s">
        <v>526</v>
      </c>
      <c r="I85" s="321" t="s">
        <v>43</v>
      </c>
      <c r="J85" s="322"/>
      <c r="K85" s="92" t="s">
        <v>119</v>
      </c>
      <c r="L85" s="28" t="s">
        <v>42</v>
      </c>
      <c r="M85" s="263">
        <f>SUM(N85:R85)</f>
        <v>29</v>
      </c>
      <c r="N85" s="27">
        <v>29</v>
      </c>
      <c r="O85" s="27">
        <v>0</v>
      </c>
      <c r="P85" s="27">
        <v>0</v>
      </c>
      <c r="Q85" s="27">
        <v>0</v>
      </c>
      <c r="R85" s="27">
        <v>0</v>
      </c>
      <c r="S85" s="264">
        <f t="shared" si="38"/>
        <v>6.6</v>
      </c>
      <c r="T85" s="27">
        <v>6.6</v>
      </c>
      <c r="U85" s="27">
        <v>0</v>
      </c>
      <c r="V85" s="27">
        <v>0</v>
      </c>
      <c r="W85" s="27">
        <v>0</v>
      </c>
      <c r="X85" s="27">
        <v>0</v>
      </c>
      <c r="Y85" s="23">
        <f>S85/M85*100</f>
        <v>22.758620689655171</v>
      </c>
      <c r="Z85" s="264">
        <f>SUM(AA85:AE85)</f>
        <v>6.6</v>
      </c>
      <c r="AA85" s="27">
        <v>6.6</v>
      </c>
      <c r="AB85" s="27">
        <v>0</v>
      </c>
      <c r="AC85" s="27">
        <v>0</v>
      </c>
      <c r="AD85" s="27">
        <v>0</v>
      </c>
      <c r="AE85" s="27">
        <v>0</v>
      </c>
      <c r="AF85" s="23">
        <f t="shared" si="57"/>
        <v>22.758620689655171</v>
      </c>
      <c r="AG85" s="264">
        <f t="shared" si="36"/>
        <v>6.6</v>
      </c>
      <c r="AH85" s="27">
        <v>6.6</v>
      </c>
      <c r="AI85" s="27">
        <v>0</v>
      </c>
      <c r="AJ85" s="27">
        <v>0</v>
      </c>
      <c r="AK85" s="27">
        <v>0</v>
      </c>
      <c r="AL85" s="27">
        <v>0</v>
      </c>
      <c r="AM85" s="23">
        <f t="shared" si="58"/>
        <v>22.758620689655171</v>
      </c>
      <c r="AN85" s="72"/>
      <c r="AO85" s="55"/>
      <c r="AP85" s="55"/>
      <c r="AQ85" s="55"/>
      <c r="AR85" s="55"/>
      <c r="AS85" s="55"/>
      <c r="AT85" s="55"/>
      <c r="AU85" s="55"/>
      <c r="AV85" s="55"/>
      <c r="AW85" s="55"/>
      <c r="AX85" s="55"/>
      <c r="AY85" s="55"/>
      <c r="AZ85" s="55"/>
      <c r="BA85" s="55"/>
      <c r="BB85" s="55"/>
      <c r="BC85" s="55"/>
      <c r="BD85" s="55"/>
      <c r="BE85" s="55"/>
      <c r="BF85" s="55"/>
      <c r="BG85" s="55"/>
      <c r="BH85" s="55"/>
      <c r="BI85" s="55"/>
      <c r="BJ85" s="55"/>
      <c r="BK85" s="55"/>
      <c r="BL85" s="55"/>
      <c r="BM85" s="55"/>
      <c r="BN85" s="55"/>
      <c r="BO85" s="55"/>
      <c r="BP85" s="55"/>
      <c r="BQ85" s="55"/>
      <c r="BR85" s="55"/>
      <c r="BS85" s="55"/>
    </row>
    <row r="86" spans="1:71" x14ac:dyDescent="0.25">
      <c r="D86" s="58"/>
      <c r="E86" s="58"/>
      <c r="F86" s="58"/>
      <c r="G86" s="58"/>
      <c r="M86" s="266"/>
      <c r="S86" s="268"/>
      <c r="Y86" s="21"/>
      <c r="Z86" s="268"/>
      <c r="AF86" s="21"/>
      <c r="AG86" s="268"/>
      <c r="AM86" s="21"/>
      <c r="AO86" s="21"/>
      <c r="AP86" s="21"/>
      <c r="AQ86" s="21"/>
      <c r="AR86" s="21"/>
      <c r="AS86" s="21"/>
      <c r="AT86" s="21"/>
      <c r="AU86" s="21"/>
      <c r="AV86" s="21"/>
      <c r="AW86" s="21"/>
      <c r="AX86" s="21"/>
      <c r="AY86" s="21"/>
      <c r="AZ86" s="21"/>
      <c r="BA86" s="21"/>
      <c r="BB86" s="21"/>
      <c r="BC86" s="21"/>
      <c r="BD86" s="21"/>
      <c r="BE86" s="21"/>
      <c r="BF86" s="21"/>
      <c r="BG86" s="21"/>
      <c r="BH86" s="21"/>
      <c r="BI86" s="21"/>
      <c r="BJ86" s="21"/>
      <c r="BK86" s="21"/>
      <c r="BL86" s="21"/>
      <c r="BM86" s="21"/>
      <c r="BN86" s="21"/>
      <c r="BO86" s="21"/>
      <c r="BP86" s="21"/>
      <c r="BQ86" s="21"/>
      <c r="BR86" s="21"/>
      <c r="BS86" s="21"/>
    </row>
    <row r="87" spans="1:71" hidden="1" x14ac:dyDescent="0.25">
      <c r="D87" s="58"/>
      <c r="E87" s="58"/>
      <c r="F87" s="58"/>
      <c r="G87" s="58"/>
      <c r="M87" s="277"/>
      <c r="N87" s="225">
        <f>SUM(N11:N85)-N18-N19-N27-N28-N35-N36-N40-N41-N48-N49</f>
        <v>2025348.5</v>
      </c>
      <c r="O87" s="225">
        <f t="shared" ref="O87:R87" si="78">SUM(O11:O85)-O18-O19-O27-O28-O35-O36-O40-O41-O48-O49</f>
        <v>8890457.200000003</v>
      </c>
      <c r="P87" s="225">
        <f t="shared" si="78"/>
        <v>542611.60000000009</v>
      </c>
      <c r="Q87" s="225">
        <f t="shared" si="78"/>
        <v>309364.95957000001</v>
      </c>
      <c r="R87" s="225">
        <f t="shared" si="78"/>
        <v>7751</v>
      </c>
      <c r="S87" s="268"/>
      <c r="T87" s="225">
        <f>SUM(T11:T85)-T18-T19-T27-T28-T35-T36-T40-T41-T48-T49</f>
        <v>2025326.1000000003</v>
      </c>
      <c r="U87" s="225">
        <f t="shared" ref="U87:X87" si="79">SUM(U11:U85)-U18-U19-U27-U28-U35-U36-U40-U41-U48-U49</f>
        <v>8421383.4000000022</v>
      </c>
      <c r="V87" s="225">
        <f t="shared" si="79"/>
        <v>358607.5</v>
      </c>
      <c r="W87" s="225">
        <f t="shared" si="79"/>
        <v>232446.95956999998</v>
      </c>
      <c r="X87" s="225">
        <f t="shared" si="79"/>
        <v>7751</v>
      </c>
      <c r="Y87" s="21"/>
      <c r="Z87" s="268"/>
      <c r="AA87" s="225">
        <f>SUM(AA11:AA85)-AA18-AA19-AA27-AA28-AA35-AA36-AA40-AA41-AA48-AA49</f>
        <v>2025326.1000000003</v>
      </c>
      <c r="AB87" s="225">
        <f t="shared" ref="AB87:AE87" si="80">SUM(AB11:AB85)-AB18-AB19-AB27-AB28-AB35-AB36-AB40-AB41-AB48-AB49</f>
        <v>8421383.4000000022</v>
      </c>
      <c r="AC87" s="225">
        <f t="shared" si="80"/>
        <v>358607.5</v>
      </c>
      <c r="AD87" s="225">
        <f t="shared" si="80"/>
        <v>231617.75956999997</v>
      </c>
      <c r="AE87" s="225">
        <f t="shared" si="80"/>
        <v>7751</v>
      </c>
      <c r="AF87" s="21"/>
      <c r="AG87" s="268"/>
      <c r="AH87" s="225">
        <f>SUM(AH11:AH85)-AH18-AH19-AH27-AH28-AH35-AH36-AH40-AH41-AH48-AH49</f>
        <v>418031.19999999995</v>
      </c>
      <c r="AI87" s="225">
        <f t="shared" ref="AI87:AL87" si="81">SUM(AI11:AI85)-AI18-AI19-AI27-AI28-AI35-AI36-AI40-AI41-AI48-AI49</f>
        <v>5181382.5</v>
      </c>
      <c r="AJ87" s="225">
        <f t="shared" si="81"/>
        <v>358607.5</v>
      </c>
      <c r="AK87" s="225">
        <f t="shared" si="81"/>
        <v>175117.49999999994</v>
      </c>
      <c r="AL87" s="225">
        <f t="shared" si="81"/>
        <v>7751</v>
      </c>
      <c r="AM87" s="21"/>
      <c r="AO87" s="21"/>
      <c r="AP87" s="21"/>
      <c r="AQ87" s="21"/>
      <c r="AR87" s="21"/>
      <c r="AS87" s="21"/>
      <c r="AT87" s="21"/>
      <c r="AU87" s="21"/>
      <c r="AV87" s="21"/>
      <c r="AW87" s="21"/>
      <c r="AX87" s="21"/>
      <c r="AY87" s="21"/>
      <c r="AZ87" s="21"/>
      <c r="BA87" s="21"/>
      <c r="BB87" s="21"/>
      <c r="BC87" s="21"/>
      <c r="BD87" s="21"/>
      <c r="BE87" s="21"/>
      <c r="BF87" s="21"/>
      <c r="BG87" s="21"/>
      <c r="BH87" s="21"/>
      <c r="BI87" s="21"/>
      <c r="BJ87" s="21"/>
      <c r="BK87" s="21"/>
      <c r="BL87" s="21"/>
      <c r="BM87" s="21"/>
      <c r="BN87" s="21"/>
      <c r="BO87" s="21"/>
      <c r="BP87" s="21"/>
      <c r="BQ87" s="21"/>
      <c r="BR87" s="21"/>
      <c r="BS87" s="21"/>
    </row>
    <row r="88" spans="1:71" hidden="1" x14ac:dyDescent="0.25">
      <c r="D88" s="58"/>
      <c r="E88" s="58"/>
      <c r="F88" s="58"/>
      <c r="G88" s="58"/>
      <c r="M88" s="278"/>
      <c r="N88" s="65">
        <f>N82+N83+N84+N85</f>
        <v>29</v>
      </c>
      <c r="O88" s="65">
        <f>O82+O83+O84+O85</f>
        <v>16015.5</v>
      </c>
      <c r="P88" s="65">
        <f>P82+P83+P84+P85</f>
        <v>0</v>
      </c>
      <c r="Q88" s="65">
        <f>Q82+Q83+Q84+Q85</f>
        <v>0</v>
      </c>
      <c r="R88" s="65">
        <f>R82+R83+R84+R85</f>
        <v>0</v>
      </c>
      <c r="S88" s="268"/>
      <c r="T88" s="65">
        <f>T82+T83+T84+T85</f>
        <v>6.6</v>
      </c>
      <c r="U88" s="65">
        <f>U82+U83+U84+U85</f>
        <v>14346.2</v>
      </c>
      <c r="V88" s="65">
        <f>V82+V83+V84+V85</f>
        <v>0</v>
      </c>
      <c r="W88" s="65">
        <f>W82+W83+W84+W85</f>
        <v>0</v>
      </c>
      <c r="X88" s="65">
        <f>X82+X83+X84+X85</f>
        <v>0</v>
      </c>
      <c r="Y88" s="21"/>
      <c r="Z88" s="268"/>
      <c r="AA88" s="65">
        <f>AA82+AA83+AA84+AA85</f>
        <v>6.6</v>
      </c>
      <c r="AB88" s="65">
        <f>AB82+AB83+AB84+AB85</f>
        <v>14346.2</v>
      </c>
      <c r="AC88" s="65">
        <f>AC82+AC83+AC84+AC85</f>
        <v>0</v>
      </c>
      <c r="AD88" s="65">
        <f>AD82+AD83+AD84+AD85</f>
        <v>0</v>
      </c>
      <c r="AE88" s="65">
        <f>AE82+AE83+AE84+AE85</f>
        <v>0</v>
      </c>
      <c r="AF88" s="21"/>
      <c r="AG88" s="268"/>
      <c r="AH88" s="65">
        <f>AH82+AH83+AH84+AH85</f>
        <v>6.6</v>
      </c>
      <c r="AI88" s="65">
        <f>AI82+AI83+AI84+AI85</f>
        <v>14346.2</v>
      </c>
      <c r="AJ88" s="65">
        <f>AJ82+AJ83+AJ84+AJ85</f>
        <v>0</v>
      </c>
      <c r="AK88" s="65">
        <f>AK82+AK83+AK84+AK85</f>
        <v>0</v>
      </c>
      <c r="AL88" s="65">
        <f>AL82+AL83+AL84+AL85</f>
        <v>0</v>
      </c>
      <c r="AM88" s="21"/>
      <c r="AO88" s="21"/>
      <c r="AP88" s="21"/>
      <c r="AQ88" s="21"/>
      <c r="AR88" s="21"/>
      <c r="AS88" s="21"/>
      <c r="AT88" s="21"/>
      <c r="AU88" s="21"/>
      <c r="AV88" s="21"/>
      <c r="AW88" s="21"/>
      <c r="AX88" s="21"/>
      <c r="AY88" s="21"/>
      <c r="AZ88" s="21"/>
      <c r="BA88" s="21"/>
      <c r="BB88" s="21"/>
      <c r="BC88" s="21"/>
      <c r="BD88" s="21"/>
      <c r="BE88" s="21"/>
      <c r="BF88" s="21"/>
      <c r="BG88" s="21"/>
      <c r="BH88" s="21"/>
      <c r="BI88" s="21"/>
      <c r="BJ88" s="21"/>
      <c r="BK88" s="21"/>
      <c r="BL88" s="21"/>
      <c r="BM88" s="21"/>
      <c r="BN88" s="21"/>
      <c r="BO88" s="21"/>
      <c r="BP88" s="21"/>
      <c r="BQ88" s="21"/>
      <c r="BR88" s="21"/>
      <c r="BS88" s="21"/>
    </row>
    <row r="89" spans="1:71" hidden="1" x14ac:dyDescent="0.25">
      <c r="D89" s="58"/>
      <c r="E89" s="58"/>
      <c r="F89" s="58"/>
      <c r="G89" s="58"/>
      <c r="M89" s="278"/>
      <c r="N89" s="65">
        <f>N87-N88</f>
        <v>2025319.5</v>
      </c>
      <c r="O89" s="65">
        <f>O87-O88</f>
        <v>8874441.700000003</v>
      </c>
      <c r="P89" s="65">
        <f>P87-P88</f>
        <v>542611.60000000009</v>
      </c>
      <c r="Q89" s="65">
        <f>Q87-Q88</f>
        <v>309364.95957000001</v>
      </c>
      <c r="R89" s="65">
        <f>R87-R88</f>
        <v>7751</v>
      </c>
      <c r="S89" s="268"/>
      <c r="T89" s="65">
        <f>T87-T88</f>
        <v>2025319.5000000002</v>
      </c>
      <c r="U89" s="65">
        <f>U87-U88</f>
        <v>8407037.200000003</v>
      </c>
      <c r="V89" s="65">
        <f>V87-V88</f>
        <v>358607.5</v>
      </c>
      <c r="W89" s="65">
        <f>W87-W88</f>
        <v>232446.95956999998</v>
      </c>
      <c r="X89" s="65">
        <f>X87-X88</f>
        <v>7751</v>
      </c>
      <c r="Y89" s="21"/>
      <c r="Z89" s="268"/>
      <c r="AA89" s="65">
        <f>AA87-AA88</f>
        <v>2025319.5000000002</v>
      </c>
      <c r="AB89" s="65">
        <f>AB87-AB88</f>
        <v>8407037.200000003</v>
      </c>
      <c r="AC89" s="65">
        <f>AC87-AC88</f>
        <v>358607.5</v>
      </c>
      <c r="AD89" s="65">
        <f>AD87-AD88</f>
        <v>231617.75956999997</v>
      </c>
      <c r="AE89" s="65">
        <f>AE87-AE88</f>
        <v>7751</v>
      </c>
      <c r="AF89" s="21"/>
      <c r="AG89" s="268"/>
      <c r="AH89" s="65">
        <f>AH87-AH88</f>
        <v>418024.6</v>
      </c>
      <c r="AI89" s="290">
        <f>AI87-AI88</f>
        <v>5167036.3</v>
      </c>
      <c r="AJ89" s="65">
        <f>AJ87-AJ88</f>
        <v>358607.5</v>
      </c>
      <c r="AK89" s="65">
        <f>AK87-AK88</f>
        <v>175117.49999999994</v>
      </c>
      <c r="AL89" s="65">
        <f>AL87-AL88</f>
        <v>7751</v>
      </c>
      <c r="AM89" s="21"/>
      <c r="AO89" s="21"/>
      <c r="AP89" s="21"/>
      <c r="AQ89" s="21"/>
      <c r="AR89" s="21"/>
      <c r="AS89" s="21"/>
      <c r="AT89" s="21"/>
      <c r="AU89" s="21"/>
      <c r="AV89" s="21"/>
      <c r="AW89" s="21"/>
      <c r="AX89" s="21"/>
      <c r="AY89" s="21"/>
      <c r="AZ89" s="21"/>
      <c r="BA89" s="21"/>
      <c r="BB89" s="21"/>
      <c r="BC89" s="21"/>
      <c r="BD89" s="21"/>
      <c r="BE89" s="21"/>
      <c r="BF89" s="21"/>
      <c r="BG89" s="21"/>
      <c r="BH89" s="21"/>
      <c r="BI89" s="21"/>
      <c r="BJ89" s="21"/>
      <c r="BK89" s="21"/>
      <c r="BL89" s="21"/>
      <c r="BM89" s="21"/>
      <c r="BN89" s="21"/>
      <c r="BO89" s="21"/>
      <c r="BP89" s="21"/>
      <c r="BQ89" s="21"/>
      <c r="BR89" s="21"/>
      <c r="BS89" s="21"/>
    </row>
    <row r="90" spans="1:71" s="281" customFormat="1" hidden="1" x14ac:dyDescent="0.25">
      <c r="L90" s="282"/>
      <c r="M90" s="283" t="s">
        <v>623</v>
      </c>
      <c r="N90" s="284">
        <f>N87-N7</f>
        <v>0</v>
      </c>
      <c r="O90" s="284">
        <f>O87-O7</f>
        <v>0</v>
      </c>
      <c r="P90" s="284">
        <f>P87-P7</f>
        <v>0</v>
      </c>
      <c r="Q90" s="284">
        <f>Q87-Q7</f>
        <v>0</v>
      </c>
      <c r="R90" s="284">
        <f>R87-R7</f>
        <v>0</v>
      </c>
      <c r="S90" s="286"/>
      <c r="T90" s="284">
        <f>T87-T7</f>
        <v>0</v>
      </c>
      <c r="U90" s="284">
        <f>U87-U7</f>
        <v>0</v>
      </c>
      <c r="V90" s="284">
        <f>V87-V7</f>
        <v>0</v>
      </c>
      <c r="W90" s="284">
        <f>W87-W7</f>
        <v>0</v>
      </c>
      <c r="X90" s="284">
        <f>X87-X7</f>
        <v>0</v>
      </c>
      <c r="Y90" s="284"/>
      <c r="Z90" s="286"/>
      <c r="AA90" s="284">
        <f>AA87-AA7</f>
        <v>0</v>
      </c>
      <c r="AB90" s="284">
        <f>AB87-AB7</f>
        <v>0</v>
      </c>
      <c r="AC90" s="284">
        <f>AC87-AC7</f>
        <v>0</v>
      </c>
      <c r="AD90" s="284">
        <f>AD87-AD7</f>
        <v>0</v>
      </c>
      <c r="AE90" s="284">
        <f>AE87-AE7</f>
        <v>0</v>
      </c>
      <c r="AF90" s="284"/>
      <c r="AG90" s="286"/>
      <c r="AH90" s="284">
        <f>AH87-AH7</f>
        <v>0</v>
      </c>
      <c r="AI90" s="284">
        <f>AI87-AI7</f>
        <v>0</v>
      </c>
      <c r="AJ90" s="284">
        <f>AJ87-AJ7</f>
        <v>0</v>
      </c>
      <c r="AK90" s="284">
        <f>AK87-AK7</f>
        <v>0</v>
      </c>
      <c r="AL90" s="284">
        <f>AL87-AL7</f>
        <v>0</v>
      </c>
      <c r="AM90" s="284"/>
      <c r="AN90" s="285"/>
    </row>
  </sheetData>
  <autoFilter ref="A3:AM85">
    <filterColumn colId="12" showButton="0"/>
    <filterColumn colId="13" showButton="0"/>
    <filterColumn colId="14" showButton="0"/>
    <filterColumn colId="15" showButton="0"/>
    <filterColumn colId="16" showButton="0"/>
    <filterColumn colId="18" showButton="0"/>
    <filterColumn colId="19" showButton="0"/>
    <filterColumn colId="20" showButton="0"/>
    <filterColumn colId="21" showButton="0"/>
    <filterColumn colId="22" showButton="0"/>
    <filterColumn colId="25" showButton="0"/>
    <filterColumn colId="26" showButton="0"/>
    <filterColumn colId="27" showButton="0"/>
    <filterColumn colId="28" showButton="0"/>
    <filterColumn colId="29" showButton="0"/>
    <filterColumn colId="32" showButton="0"/>
    <filterColumn colId="33" showButton="0"/>
    <filterColumn colId="34" showButton="0"/>
    <filterColumn colId="35" showButton="0"/>
    <filterColumn colId="36" showButton="0"/>
  </autoFilter>
  <mergeCells count="94">
    <mergeCell ref="D47:D49"/>
    <mergeCell ref="E47:E49"/>
    <mergeCell ref="F47:F49"/>
    <mergeCell ref="G47:G49"/>
    <mergeCell ref="C47:C49"/>
    <mergeCell ref="A47:A49"/>
    <mergeCell ref="J26:J28"/>
    <mergeCell ref="I26:I28"/>
    <mergeCell ref="H26:H28"/>
    <mergeCell ref="G26:G28"/>
    <mergeCell ref="F26:F28"/>
    <mergeCell ref="E26:E28"/>
    <mergeCell ref="D26:D28"/>
    <mergeCell ref="C26:C28"/>
    <mergeCell ref="B26:B28"/>
    <mergeCell ref="B34:B36"/>
    <mergeCell ref="C34:C36"/>
    <mergeCell ref="J47:J49"/>
    <mergeCell ref="I47:I49"/>
    <mergeCell ref="B47:B49"/>
    <mergeCell ref="J34:J36"/>
    <mergeCell ref="AN7:AN10"/>
    <mergeCell ref="AN3:AN5"/>
    <mergeCell ref="AL4:AL5"/>
    <mergeCell ref="AJ4:AJ5"/>
    <mergeCell ref="R4:R5"/>
    <mergeCell ref="T4:T5"/>
    <mergeCell ref="AK4:AK5"/>
    <mergeCell ref="W4:W5"/>
    <mergeCell ref="Z3:AE3"/>
    <mergeCell ref="Z4:Z5"/>
    <mergeCell ref="AE4:AE5"/>
    <mergeCell ref="S4:S5"/>
    <mergeCell ref="Y3:Y5"/>
    <mergeCell ref="P4:P5"/>
    <mergeCell ref="AG3:AL3"/>
    <mergeCell ref="AF3:AF5"/>
    <mergeCell ref="AD4:AD5"/>
    <mergeCell ref="S3:X3"/>
    <mergeCell ref="AA4:AA5"/>
    <mergeCell ref="AC4:AC5"/>
    <mergeCell ref="AB4:AB5"/>
    <mergeCell ref="U4:U5"/>
    <mergeCell ref="A1:AM1"/>
    <mergeCell ref="AH4:AH5"/>
    <mergeCell ref="M4:M5"/>
    <mergeCell ref="N4:N5"/>
    <mergeCell ref="O4:O5"/>
    <mergeCell ref="Q4:Q5"/>
    <mergeCell ref="X4:X5"/>
    <mergeCell ref="V4:V5"/>
    <mergeCell ref="A2:Q2"/>
    <mergeCell ref="A3:A5"/>
    <mergeCell ref="E3:E5"/>
    <mergeCell ref="AG4:AG5"/>
    <mergeCell ref="AM3:AM5"/>
    <mergeCell ref="AI4:AI5"/>
    <mergeCell ref="M3:R3"/>
    <mergeCell ref="L3:L5"/>
    <mergeCell ref="A26:A28"/>
    <mergeCell ref="F3:F5"/>
    <mergeCell ref="F39:F41"/>
    <mergeCell ref="E39:E41"/>
    <mergeCell ref="B3:B5"/>
    <mergeCell ref="C3:C5"/>
    <mergeCell ref="D3:D5"/>
    <mergeCell ref="A34:A36"/>
    <mergeCell ref="A39:A41"/>
    <mergeCell ref="C39:C41"/>
    <mergeCell ref="B39:B41"/>
    <mergeCell ref="D39:D41"/>
    <mergeCell ref="F34:F36"/>
    <mergeCell ref="E34:E36"/>
    <mergeCell ref="A7:K10"/>
    <mergeCell ref="D34:D36"/>
    <mergeCell ref="K3:K5"/>
    <mergeCell ref="I3:I5"/>
    <mergeCell ref="L39:L41"/>
    <mergeCell ref="I82:J82"/>
    <mergeCell ref="I39:I41"/>
    <mergeCell ref="J39:J41"/>
    <mergeCell ref="L34:L36"/>
    <mergeCell ref="I34:I36"/>
    <mergeCell ref="I83:J83"/>
    <mergeCell ref="I84:J84"/>
    <mergeCell ref="I85:J85"/>
    <mergeCell ref="G3:G5"/>
    <mergeCell ref="J3:J5"/>
    <mergeCell ref="H3:H5"/>
    <mergeCell ref="H39:H41"/>
    <mergeCell ref="G39:G41"/>
    <mergeCell ref="H47:H49"/>
    <mergeCell ref="G34:G36"/>
    <mergeCell ref="H34:H36"/>
  </mergeCells>
  <phoneticPr fontId="32" type="noConversion"/>
  <printOptions horizontalCentered="1"/>
  <pageMargins left="0" right="0" top="0" bottom="0" header="0" footer="0"/>
  <pageSetup paperSize="9" scale="21" fitToHeight="11"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2">
    <pageSetUpPr fitToPage="1"/>
  </sheetPr>
  <dimension ref="A1:IV241"/>
  <sheetViews>
    <sheetView view="pageBreakPreview" topLeftCell="A13" zoomScale="85" zoomScaleNormal="85" zoomScaleSheetLayoutView="85" workbookViewId="0">
      <selection activeCell="AO1" sqref="AO1:AO1048576"/>
    </sheetView>
  </sheetViews>
  <sheetFormatPr defaultColWidth="9.140625" defaultRowHeight="15.75" x14ac:dyDescent="0.25"/>
  <cols>
    <col min="1" max="1" width="6" style="21" customWidth="1"/>
    <col min="2" max="2" width="19.7109375" style="19" customWidth="1"/>
    <col min="3" max="3" width="20.140625" style="19" customWidth="1"/>
    <col min="4" max="4" width="24.7109375" style="160" customWidth="1"/>
    <col min="5" max="5" width="12.140625" style="21" customWidth="1"/>
    <col min="6" max="6" width="26.7109375" style="19" customWidth="1"/>
    <col min="7" max="7" width="24.7109375" style="19" customWidth="1"/>
    <col min="8" max="8" width="25.7109375" style="176" customWidth="1"/>
    <col min="9" max="9" width="25.140625" style="19" customWidth="1"/>
    <col min="10" max="10" width="22.7109375" style="18" customWidth="1"/>
    <col min="11" max="11" width="30.42578125" style="18" customWidth="1"/>
    <col min="12" max="12" width="37.7109375" style="21" customWidth="1"/>
    <col min="13" max="13" width="21.28515625" style="66" customWidth="1"/>
    <col min="14" max="14" width="17.42578125" style="80" customWidth="1"/>
    <col min="15" max="15" width="17.5703125" style="21" customWidth="1"/>
    <col min="16" max="16" width="15.42578125" style="21" customWidth="1"/>
    <col min="17" max="17" width="15.5703125" style="21" customWidth="1"/>
    <col min="18" max="18" width="13.140625" style="21" customWidth="1"/>
    <col min="19" max="19" width="18.42578125" style="21" customWidth="1"/>
    <col min="20" max="20" width="16" style="20" customWidth="1"/>
    <col min="21" max="21" width="16.85546875" style="21" customWidth="1"/>
    <col min="22" max="22" width="15.42578125" style="21" customWidth="1"/>
    <col min="23" max="23" width="16.85546875" style="21" customWidth="1"/>
    <col min="24" max="24" width="14.42578125" style="21" customWidth="1"/>
    <col min="25" max="25" width="18" style="21" customWidth="1"/>
    <col min="26" max="26" width="12.42578125" style="20" customWidth="1"/>
    <col min="27" max="27" width="15.85546875" style="20" customWidth="1"/>
    <col min="28" max="28" width="16.7109375" style="21" customWidth="1"/>
    <col min="29" max="29" width="15.42578125" style="21" customWidth="1"/>
    <col min="30" max="30" width="17.28515625" style="21" customWidth="1"/>
    <col min="31" max="31" width="13" style="21" customWidth="1"/>
    <col min="32" max="32" width="18.140625" style="21" customWidth="1"/>
    <col min="33" max="33" width="12.85546875" style="20" customWidth="1"/>
    <col min="34" max="34" width="15.28515625" style="20" customWidth="1"/>
    <col min="35" max="35" width="15.85546875" style="21" customWidth="1"/>
    <col min="36" max="36" width="14.5703125" style="21" customWidth="1"/>
    <col min="37" max="37" width="16.42578125" style="21" customWidth="1"/>
    <col min="38" max="38" width="14.140625" style="21" customWidth="1"/>
    <col min="39" max="39" width="16.5703125" style="21" customWidth="1"/>
    <col min="40" max="40" width="14.42578125" style="20" customWidth="1"/>
    <col min="41" max="41" width="195.42578125" style="21" customWidth="1"/>
    <col min="42" max="45" width="9.140625" style="58"/>
    <col min="46" max="46" width="11.28515625" style="58" bestFit="1" customWidth="1"/>
    <col min="47" max="78" width="9.140625" style="58"/>
    <col min="79" max="16384" width="9.140625" style="21"/>
  </cols>
  <sheetData>
    <row r="1" spans="1:78" ht="26.25" customHeight="1" x14ac:dyDescent="0.25">
      <c r="AJ1" s="65"/>
    </row>
    <row r="2" spans="1:78" ht="47.25" customHeight="1" x14ac:dyDescent="0.25">
      <c r="A2" s="404" t="s">
        <v>471</v>
      </c>
      <c r="B2" s="404"/>
      <c r="C2" s="404"/>
      <c r="D2" s="404"/>
      <c r="E2" s="404"/>
      <c r="F2" s="404"/>
      <c r="G2" s="404"/>
      <c r="H2" s="404"/>
      <c r="I2" s="404"/>
      <c r="J2" s="404"/>
      <c r="K2" s="404"/>
      <c r="L2" s="404"/>
      <c r="M2" s="404"/>
      <c r="N2" s="404"/>
      <c r="O2" s="404"/>
      <c r="P2" s="404"/>
      <c r="Q2" s="404"/>
      <c r="R2" s="404"/>
      <c r="S2" s="404"/>
      <c r="T2" s="404"/>
      <c r="U2" s="404"/>
      <c r="V2" s="404"/>
      <c r="W2" s="404"/>
      <c r="X2" s="404"/>
      <c r="Y2" s="404"/>
      <c r="Z2" s="404"/>
      <c r="AA2" s="404"/>
      <c r="AB2" s="404"/>
      <c r="AC2" s="404"/>
      <c r="AD2" s="404"/>
      <c r="AE2" s="404"/>
      <c r="AF2" s="404"/>
      <c r="AG2" s="404"/>
      <c r="AH2" s="404"/>
      <c r="AI2" s="404"/>
      <c r="AJ2" s="404"/>
      <c r="AK2" s="404"/>
      <c r="AL2" s="404"/>
      <c r="AM2" s="404"/>
      <c r="AN2" s="404"/>
      <c r="AO2" s="404"/>
    </row>
    <row r="3" spans="1:78" x14ac:dyDescent="0.25">
      <c r="A3" s="405"/>
      <c r="B3" s="405"/>
      <c r="C3" s="405"/>
      <c r="D3" s="405"/>
      <c r="E3" s="405"/>
      <c r="F3" s="405"/>
      <c r="G3" s="405"/>
      <c r="H3" s="405"/>
      <c r="I3" s="405"/>
      <c r="J3" s="405"/>
      <c r="K3" s="405"/>
      <c r="L3" s="405"/>
      <c r="M3" s="405"/>
      <c r="N3" s="405"/>
      <c r="O3" s="405"/>
      <c r="P3" s="405"/>
      <c r="Q3" s="405"/>
      <c r="R3" s="405"/>
      <c r="S3" s="70"/>
      <c r="V3" s="65"/>
      <c r="AC3" s="65"/>
      <c r="AJ3" s="65"/>
    </row>
    <row r="4" spans="1:78" ht="36" customHeight="1" x14ac:dyDescent="0.25">
      <c r="A4" s="329" t="s">
        <v>260</v>
      </c>
      <c r="B4" s="323" t="s">
        <v>23</v>
      </c>
      <c r="C4" s="330" t="s">
        <v>24</v>
      </c>
      <c r="D4" s="406" t="s">
        <v>394</v>
      </c>
      <c r="E4" s="330" t="s">
        <v>395</v>
      </c>
      <c r="F4" s="366" t="s">
        <v>108</v>
      </c>
      <c r="G4" s="330" t="s">
        <v>25</v>
      </c>
      <c r="H4" s="407" t="s">
        <v>320</v>
      </c>
      <c r="I4" s="329" t="s">
        <v>321</v>
      </c>
      <c r="J4" s="329" t="s">
        <v>264</v>
      </c>
      <c r="K4" s="326" t="s">
        <v>265</v>
      </c>
      <c r="L4" s="330" t="s">
        <v>266</v>
      </c>
      <c r="M4" s="373" t="s">
        <v>268</v>
      </c>
      <c r="N4" s="370" t="s">
        <v>39</v>
      </c>
      <c r="O4" s="371"/>
      <c r="P4" s="371"/>
      <c r="Q4" s="371"/>
      <c r="R4" s="371"/>
      <c r="S4" s="372"/>
      <c r="T4" s="323" t="s">
        <v>269</v>
      </c>
      <c r="U4" s="379"/>
      <c r="V4" s="379"/>
      <c r="W4" s="379"/>
      <c r="X4" s="379"/>
      <c r="Y4" s="326"/>
      <c r="Z4" s="330" t="s">
        <v>270</v>
      </c>
      <c r="AA4" s="376" t="s">
        <v>271</v>
      </c>
      <c r="AB4" s="377"/>
      <c r="AC4" s="377"/>
      <c r="AD4" s="377"/>
      <c r="AE4" s="377"/>
      <c r="AF4" s="378"/>
      <c r="AG4" s="330" t="s">
        <v>109</v>
      </c>
      <c r="AH4" s="376" t="s">
        <v>110</v>
      </c>
      <c r="AI4" s="377"/>
      <c r="AJ4" s="377"/>
      <c r="AK4" s="377"/>
      <c r="AL4" s="377"/>
      <c r="AM4" s="378"/>
      <c r="AN4" s="330" t="s">
        <v>111</v>
      </c>
      <c r="AO4" s="329" t="s">
        <v>272</v>
      </c>
    </row>
    <row r="5" spans="1:78" ht="15" customHeight="1" x14ac:dyDescent="0.25">
      <c r="A5" s="329"/>
      <c r="B5" s="324"/>
      <c r="C5" s="331"/>
      <c r="D5" s="406"/>
      <c r="E5" s="331"/>
      <c r="F5" s="367"/>
      <c r="G5" s="331"/>
      <c r="H5" s="408"/>
      <c r="I5" s="329"/>
      <c r="J5" s="329"/>
      <c r="K5" s="327"/>
      <c r="L5" s="331"/>
      <c r="M5" s="374" t="s">
        <v>267</v>
      </c>
      <c r="N5" s="428" t="s">
        <v>261</v>
      </c>
      <c r="O5" s="330" t="s">
        <v>262</v>
      </c>
      <c r="P5" s="330" t="s">
        <v>100</v>
      </c>
      <c r="Q5" s="363" t="s">
        <v>99</v>
      </c>
      <c r="R5" s="330" t="s">
        <v>263</v>
      </c>
      <c r="S5" s="330" t="s">
        <v>292</v>
      </c>
      <c r="T5" s="329" t="s">
        <v>261</v>
      </c>
      <c r="U5" s="330" t="s">
        <v>262</v>
      </c>
      <c r="V5" s="330" t="s">
        <v>100</v>
      </c>
      <c r="W5" s="363" t="s">
        <v>101</v>
      </c>
      <c r="X5" s="330" t="s">
        <v>263</v>
      </c>
      <c r="Y5" s="330" t="s">
        <v>292</v>
      </c>
      <c r="Z5" s="331"/>
      <c r="AA5" s="329" t="s">
        <v>261</v>
      </c>
      <c r="AB5" s="330" t="s">
        <v>262</v>
      </c>
      <c r="AC5" s="330" t="s">
        <v>100</v>
      </c>
      <c r="AD5" s="363" t="s">
        <v>101</v>
      </c>
      <c r="AE5" s="330" t="s">
        <v>263</v>
      </c>
      <c r="AF5" s="330" t="s">
        <v>292</v>
      </c>
      <c r="AG5" s="331"/>
      <c r="AH5" s="329" t="s">
        <v>261</v>
      </c>
      <c r="AI5" s="330" t="s">
        <v>262</v>
      </c>
      <c r="AJ5" s="330" t="s">
        <v>100</v>
      </c>
      <c r="AK5" s="363" t="s">
        <v>101</v>
      </c>
      <c r="AL5" s="330" t="s">
        <v>263</v>
      </c>
      <c r="AM5" s="330" t="s">
        <v>292</v>
      </c>
      <c r="AN5" s="331"/>
      <c r="AO5" s="329"/>
    </row>
    <row r="6" spans="1:78" ht="58.5" customHeight="1" x14ac:dyDescent="0.25">
      <c r="A6" s="329"/>
      <c r="B6" s="325"/>
      <c r="C6" s="332"/>
      <c r="D6" s="406"/>
      <c r="E6" s="332"/>
      <c r="F6" s="368"/>
      <c r="G6" s="332"/>
      <c r="H6" s="409"/>
      <c r="I6" s="329"/>
      <c r="J6" s="329"/>
      <c r="K6" s="328"/>
      <c r="L6" s="332"/>
      <c r="M6" s="375"/>
      <c r="N6" s="428"/>
      <c r="O6" s="332"/>
      <c r="P6" s="332"/>
      <c r="Q6" s="364"/>
      <c r="R6" s="332"/>
      <c r="S6" s="362"/>
      <c r="T6" s="329"/>
      <c r="U6" s="332"/>
      <c r="V6" s="332"/>
      <c r="W6" s="364"/>
      <c r="X6" s="332"/>
      <c r="Y6" s="362"/>
      <c r="Z6" s="332"/>
      <c r="AA6" s="329"/>
      <c r="AB6" s="332"/>
      <c r="AC6" s="332"/>
      <c r="AD6" s="364"/>
      <c r="AE6" s="332"/>
      <c r="AF6" s="362"/>
      <c r="AG6" s="332"/>
      <c r="AH6" s="329"/>
      <c r="AI6" s="332"/>
      <c r="AJ6" s="332"/>
      <c r="AK6" s="364"/>
      <c r="AL6" s="332"/>
      <c r="AM6" s="362"/>
      <c r="AN6" s="332"/>
      <c r="AO6" s="329"/>
    </row>
    <row r="7" spans="1:78" x14ac:dyDescent="0.25">
      <c r="A7" s="211">
        <v>1</v>
      </c>
      <c r="B7" s="211">
        <v>2</v>
      </c>
      <c r="C7" s="211">
        <v>3</v>
      </c>
      <c r="D7" s="220">
        <v>4</v>
      </c>
      <c r="E7" s="211"/>
      <c r="F7" s="211">
        <v>5</v>
      </c>
      <c r="G7" s="211">
        <v>6</v>
      </c>
      <c r="H7" s="177">
        <v>7</v>
      </c>
      <c r="I7" s="211">
        <v>8</v>
      </c>
      <c r="J7" s="211">
        <v>9</v>
      </c>
      <c r="K7" s="211">
        <v>10</v>
      </c>
      <c r="L7" s="211">
        <v>11</v>
      </c>
      <c r="M7" s="212">
        <v>12</v>
      </c>
      <c r="N7" s="212">
        <v>13</v>
      </c>
      <c r="O7" s="211">
        <v>14</v>
      </c>
      <c r="P7" s="211">
        <v>15</v>
      </c>
      <c r="Q7" s="211">
        <v>16</v>
      </c>
      <c r="R7" s="211">
        <v>17</v>
      </c>
      <c r="S7" s="211">
        <v>18</v>
      </c>
      <c r="T7" s="211">
        <v>19</v>
      </c>
      <c r="U7" s="211">
        <v>20</v>
      </c>
      <c r="V7" s="211">
        <v>21</v>
      </c>
      <c r="W7" s="211">
        <v>22</v>
      </c>
      <c r="X7" s="211">
        <v>23</v>
      </c>
      <c r="Y7" s="211">
        <v>24</v>
      </c>
      <c r="Z7" s="211">
        <v>25</v>
      </c>
      <c r="AA7" s="211">
        <v>26</v>
      </c>
      <c r="AB7" s="211">
        <v>27</v>
      </c>
      <c r="AC7" s="211">
        <v>28</v>
      </c>
      <c r="AD7" s="211">
        <v>29</v>
      </c>
      <c r="AE7" s="211">
        <v>30</v>
      </c>
      <c r="AF7" s="211">
        <v>31</v>
      </c>
      <c r="AG7" s="211">
        <v>32</v>
      </c>
      <c r="AH7" s="211">
        <v>33</v>
      </c>
      <c r="AI7" s="211">
        <v>34</v>
      </c>
      <c r="AJ7" s="211">
        <v>35</v>
      </c>
      <c r="AK7" s="211">
        <v>36</v>
      </c>
      <c r="AL7" s="211">
        <v>37</v>
      </c>
      <c r="AM7" s="211">
        <v>38</v>
      </c>
      <c r="AN7" s="211">
        <v>39</v>
      </c>
      <c r="AO7" s="211">
        <v>40</v>
      </c>
    </row>
    <row r="8" spans="1:78" ht="78.75" customHeight="1" x14ac:dyDescent="0.25">
      <c r="A8" s="419"/>
      <c r="B8" s="420"/>
      <c r="C8" s="420"/>
      <c r="D8" s="420"/>
      <c r="E8" s="420"/>
      <c r="F8" s="420"/>
      <c r="G8" s="420"/>
      <c r="H8" s="420"/>
      <c r="I8" s="420"/>
      <c r="J8" s="420"/>
      <c r="K8" s="420"/>
      <c r="L8" s="421"/>
      <c r="M8" s="22" t="s">
        <v>102</v>
      </c>
      <c r="N8" s="54">
        <f>O8+P8+R8+S8</f>
        <v>12868078.015069999</v>
      </c>
      <c r="O8" s="23">
        <f>O9+O10</f>
        <v>3412529.6</v>
      </c>
      <c r="P8" s="23">
        <f>P9+P10</f>
        <v>9207919</v>
      </c>
      <c r="Q8" s="23">
        <f>Q9+Q10</f>
        <v>660924.39999999991</v>
      </c>
      <c r="R8" s="23">
        <f>R9+R10</f>
        <v>244048.71507000003</v>
      </c>
      <c r="S8" s="23">
        <f>S9+S10</f>
        <v>3580.7</v>
      </c>
      <c r="T8" s="23">
        <f>U8+V8+X8+Y8</f>
        <v>11929573.699999999</v>
      </c>
      <c r="U8" s="23">
        <f>U9+U10</f>
        <v>3412528.4</v>
      </c>
      <c r="V8" s="23">
        <f>V9+V10</f>
        <v>8323539.5999999996</v>
      </c>
      <c r="W8" s="23">
        <f>W9+W10</f>
        <v>538255.29999999993</v>
      </c>
      <c r="X8" s="23">
        <f>X9+X10</f>
        <v>189925</v>
      </c>
      <c r="Y8" s="23">
        <f>Y9+Y10</f>
        <v>3580.7</v>
      </c>
      <c r="Z8" s="23">
        <f t="shared" ref="Z8:Z71" si="0">T8/N8*100</f>
        <v>92.706725013860634</v>
      </c>
      <c r="AA8" s="23">
        <f>AB8+AC8+AE8+AF8</f>
        <v>11918287.399999999</v>
      </c>
      <c r="AB8" s="23">
        <f>AB9+AB10</f>
        <v>3412528.4</v>
      </c>
      <c r="AC8" s="23">
        <f>AC9+AC10</f>
        <v>8312909.2999999998</v>
      </c>
      <c r="AD8" s="23">
        <f>AD9+AD10</f>
        <v>538255.29999999993</v>
      </c>
      <c r="AE8" s="23">
        <f>AE9+AE10</f>
        <v>189269</v>
      </c>
      <c r="AF8" s="23">
        <f>AF9+AF10</f>
        <v>3580.7</v>
      </c>
      <c r="AG8" s="23">
        <f>AA8/N8*100</f>
        <v>92.6190172770348</v>
      </c>
      <c r="AH8" s="23">
        <f>AI8+AJ8+AL8+AM8</f>
        <v>6007397.5</v>
      </c>
      <c r="AI8" s="23">
        <f>AI9+AI10</f>
        <v>944189.7</v>
      </c>
      <c r="AJ8" s="23">
        <f>AJ9+AJ10</f>
        <v>4949533.8999999994</v>
      </c>
      <c r="AK8" s="23">
        <f>AK9+AK10</f>
        <v>363644.2</v>
      </c>
      <c r="AL8" s="23">
        <f>AL9+AL10</f>
        <v>110093.19999999998</v>
      </c>
      <c r="AM8" s="23">
        <f>AM9+AM10</f>
        <v>3580.7</v>
      </c>
      <c r="AN8" s="23">
        <f t="shared" ref="AN8:AN66" si="1">AH8/N8*100</f>
        <v>46.684497039609539</v>
      </c>
      <c r="AO8" s="410" t="s">
        <v>473</v>
      </c>
    </row>
    <row r="9" spans="1:78" s="25" customFormat="1" ht="78.75" customHeight="1" x14ac:dyDescent="0.25">
      <c r="A9" s="422"/>
      <c r="B9" s="423"/>
      <c r="C9" s="423"/>
      <c r="D9" s="423"/>
      <c r="E9" s="423"/>
      <c r="F9" s="423"/>
      <c r="G9" s="423"/>
      <c r="H9" s="423"/>
      <c r="I9" s="423"/>
      <c r="J9" s="423"/>
      <c r="K9" s="423"/>
      <c r="L9" s="424"/>
      <c r="M9" s="110" t="s">
        <v>41</v>
      </c>
      <c r="N9" s="81">
        <f>O9+P9+R9+S9</f>
        <v>8211625.4000000004</v>
      </c>
      <c r="O9" s="24">
        <f>O13+O14+O15+O18+O20+O25+O35+O38+O29+O42+O45+O46+O47+O48+O51+O56+O57+O63+O55+O65+O66+O88+O89+O32</f>
        <v>2833255.6</v>
      </c>
      <c r="P9" s="24">
        <f>P13+P14+P15+P18+P20+P25+P35+P38+P29+P42+P45+P46+P47+P48+P51+P56+P57+P63+P55+P65+P66+P88+P89+P32</f>
        <v>5214533.9000000004</v>
      </c>
      <c r="Q9" s="24">
        <f>Q13+Q14+Q15+Q18+Q20+Q25+Q35+Q38+Q29+Q42+Q45+Q46+Q47+Q48+Q51+Q56+Q57+Q63+Q55+Q65+Q66+Q88+Q89+Q32</f>
        <v>649868.79999999993</v>
      </c>
      <c r="R9" s="24">
        <f>R13+R14+R15+R18+R20+R25+R35+R38+R29+R42+R45+R46+R47+R48+R51+R56+R57+R63+R55+R65+R66+R88+R89+R32</f>
        <v>163835.90000000002</v>
      </c>
      <c r="S9" s="24">
        <f>S13+S14+S15+S18+S20+S25+S35+S38+S29+S42+S45+S46+S47+S48+S51+S56+S57+S63+S55+S65+S66+S88+S89+S32</f>
        <v>0</v>
      </c>
      <c r="T9" s="24">
        <f>U9+V9+X9+Y9</f>
        <v>7538313.2000000011</v>
      </c>
      <c r="U9" s="24">
        <f>U13+U14+U15+U18+U20+U25+U35+U38+U29+U42+U45+U46+U47+U48+U51+U56+U57+U63+U55+U65+U66+U88+U89+U32</f>
        <v>2833255.6</v>
      </c>
      <c r="V9" s="24">
        <f t="shared" ref="V9:Y9" si="2">V13+V14+V15+V18+V20+V25+V35+V38+V29+V42+V45+V46+V47+V48+V51+V56+V57+V63+V55+V65+V66+V88+V89+V32</f>
        <v>4575660.6000000006</v>
      </c>
      <c r="W9" s="24">
        <f t="shared" si="2"/>
        <v>527617.1</v>
      </c>
      <c r="X9" s="24">
        <f t="shared" si="2"/>
        <v>129397</v>
      </c>
      <c r="Y9" s="24">
        <f t="shared" si="2"/>
        <v>0</v>
      </c>
      <c r="Z9" s="24">
        <f t="shared" si="0"/>
        <v>91.800500300464279</v>
      </c>
      <c r="AA9" s="24">
        <f>AB9+AC9+AE9+AF9</f>
        <v>7527563.9000000004</v>
      </c>
      <c r="AB9" s="24">
        <f t="shared" ref="AB9:AF9" si="3">AB13+AB14+AB15+AB18+AB20+AB25+AB35+AB38+AB29+AB42+AB45+AB46+AB47+AB48+AB51+AB56+AB57+AB63+AB55+AB65+AB66+AB88+AB89+AB32</f>
        <v>2833255.6</v>
      </c>
      <c r="AC9" s="24">
        <f t="shared" si="3"/>
        <v>4565030.3000000007</v>
      </c>
      <c r="AD9" s="24">
        <f t="shared" si="3"/>
        <v>527617.1</v>
      </c>
      <c r="AE9" s="24">
        <f t="shared" si="3"/>
        <v>129278</v>
      </c>
      <c r="AF9" s="24">
        <f t="shared" si="3"/>
        <v>0</v>
      </c>
      <c r="AG9" s="24">
        <f>T9/N9*100</f>
        <v>91.800500300464279</v>
      </c>
      <c r="AH9" s="24">
        <f>AI9+AJ9+AL9+AM9</f>
        <v>1685998.5</v>
      </c>
      <c r="AI9" s="24">
        <f t="shared" ref="AI9:AM9" si="4">AI13+AI14+AI15+AI18+AI20+AI25+AI35+AI38+AI29+AI42+AI45+AI46+AI47+AI48+AI51+AI56+AI57+AI63+AI55+AI65+AI66+AI88+AI89+AI32</f>
        <v>402713</v>
      </c>
      <c r="AJ9" s="24">
        <f t="shared" si="4"/>
        <v>1231895.1000000001</v>
      </c>
      <c r="AK9" s="24">
        <f t="shared" si="4"/>
        <v>353006</v>
      </c>
      <c r="AL9" s="24">
        <f t="shared" si="4"/>
        <v>51390.399999999994</v>
      </c>
      <c r="AM9" s="24">
        <f t="shared" si="4"/>
        <v>0</v>
      </c>
      <c r="AN9" s="24">
        <f t="shared" si="1"/>
        <v>20.531848664212081</v>
      </c>
      <c r="AO9" s="411"/>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4"/>
      <c r="BT9" s="74"/>
      <c r="BU9" s="74"/>
      <c r="BV9" s="74"/>
      <c r="BW9" s="74"/>
      <c r="BX9" s="74"/>
      <c r="BY9" s="74"/>
      <c r="BZ9" s="74"/>
    </row>
    <row r="10" spans="1:78" ht="78.75" customHeight="1" x14ac:dyDescent="0.25">
      <c r="A10" s="425"/>
      <c r="B10" s="426"/>
      <c r="C10" s="426"/>
      <c r="D10" s="426"/>
      <c r="E10" s="426"/>
      <c r="F10" s="426"/>
      <c r="G10" s="426"/>
      <c r="H10" s="426"/>
      <c r="I10" s="426"/>
      <c r="J10" s="426"/>
      <c r="K10" s="426"/>
      <c r="L10" s="427"/>
      <c r="M10" s="22" t="s">
        <v>40</v>
      </c>
      <c r="N10" s="54">
        <f>O10+P10+R10+S10</f>
        <v>4656452.6150699994</v>
      </c>
      <c r="O10" s="23">
        <f>O11+O12+O16+O19+O21+O22+O24+O26+O27+O28+O31+O34+O36+O37+O41+O44+O39+O52+O53+O58+O59+O60+O61+O62+O64+O68+O69+O70+O71+O72+O73+O74+O75+O76+O77+O78+O79+O80+O81+O82+O83+O84+O85+O86+O87+O90+O91+O92+O93+O94+O95+O96+O97+O98</f>
        <v>579274</v>
      </c>
      <c r="P10" s="23">
        <f>P11+P12+P16+P19+P21+P22+P24+P26+P27+P28+P31+P34+P36+P37+P41+P44+P39+P52+P53+P58+P59+P60+P61+P62+P64+P68+P69+P70+P71+P72+P73+P74+P75+P76+P77+P78+P79+P80+P81+P82+P83+P84+P85+P86+P87+P90+P91+P92+P93+P94+P95+P96+P97+P98</f>
        <v>3993385.0999999992</v>
      </c>
      <c r="Q10" s="23">
        <f>Q11+Q12+Q16+Q19+Q21+Q22+Q24+Q26+Q27+Q28+Q31+Q34+Q36+Q37+Q41+Q44+Q39+Q52+Q53+Q58+Q59+Q60+Q61+Q62+Q64+Q68+Q69+Q70+Q71+Q72+Q73+Q74+Q75+Q76+Q77+Q78+Q79+Q80+Q81+Q82+Q83+Q84+Q85+Q86+Q87+Q90+Q91+Q92+Q93+Q94+Q95+Q96+Q97+Q98</f>
        <v>11055.599999999999</v>
      </c>
      <c r="R10" s="23">
        <f>R11+R12+R16+R19+R21+R22+R24+R26+R27+R28+R31+R34+R36+R37+R41+R44+R39+R52+R53+R58+R59+R60+R61+R62+R64+R68+R69+R70+R71+R72+R73+R74+R75+R76+R77+R78+R79+R80+R81+R82+R83+R84+R85+R86+R87+R90+R91+R92+R93+R94+R95+R96+R97+R98</f>
        <v>80212.815069999997</v>
      </c>
      <c r="S10" s="23">
        <f>S11+S12+S16+S19+S21+S22+S24+S26+S27+S28+S31+S34+S36+S37+S41+S44+S39+S52+S53+S58+S59+S60+S61+S62+S64+S68+S69+S70+S71+S72+S73+S74+S75+S76+S77+S78+S79+S80+S81+S82+S83+S84+S85+S86+S87+S90+S91+S92+S93+S94+S95+S96+S97+S98</f>
        <v>3580.7</v>
      </c>
      <c r="T10" s="23">
        <f>U10+V10+X10+Y10</f>
        <v>4391260.4999999991</v>
      </c>
      <c r="U10" s="23">
        <f>U11+U12+U16+U19+U21+U22+U24+U26+U27+U28+U31+U34+U36+U37+U41+U44+U39+U52+U53+U58+U59+U60+U61+U62+U64+U68+U69+U70+U71+U72+U73+U74+U75+U76+U77+U78+U79+U80+U81+U82+U83+U84+U85+U86+U87+U90+U91+U92+U93+U94+U95+U96+U97+U98</f>
        <v>579272.79999999993</v>
      </c>
      <c r="V10" s="23">
        <f>V11+V12+V16+V19+V21+V22+V24+V26+V27+V28+V31+V34+V36+V37+V41+V44+V39+V52+V53+V58+V59+V60+V61+V62+V64+V68+V69+V70+V71+V72+V73+V74+V75+V76+V77+V78+V79+V80+V81+V82+V83+V84+V85+V86+V87+V90+V91+V92+V93+V94+V95+V96+V97+V98</f>
        <v>3747878.9999999991</v>
      </c>
      <c r="W10" s="23">
        <f>W11+W12+W16+W19+W21+W22+W24+W26+W27+W28+W31+W34+W36+W37+W41+W44+W39+W52+W53+W58+W59+W60+W61+W62+W64+W68+W69+W70+W71+W72+W73+W74+W75+W76+W77+W78+W79+W80+W81+W82+W83+W84+W85+W86+W87+W90+W91+W92+W93+W94+W95+W96+W97+W98</f>
        <v>10638.2</v>
      </c>
      <c r="X10" s="23">
        <f>X11+X12+X16+X19+X21+X22+X24+X26+X27+X28+X31+X34+X36+X37+X41+X44+X39+X52+X53+X58+X59+X60+X61+X62+X64+X68+X69+X70+X71+X72+X73+X74+X75+X76+X77+X78+X79+X80+X81+X82+X83+X84+X85+X86+X87+X90+X91+X92+X93+X94+X95+X96+X97+X98</f>
        <v>60527.999999999993</v>
      </c>
      <c r="Y10" s="23">
        <f>Y11+Y12+Y16+Y19+Y21+Y22+Y24+Y26+Y27+Y28+Y31+Y34+Y36+Y37+Y41+Y44+Y39+Y52+Y53+Y58+Y59+Y60+Y61+Y62+Y64+Y68+Y69+Y70+Y71+Y72+Y73+Y74+Y75+Y76+Y77+Y78+Y79+Y80+Y81+Y82+Y83+Y84+Y85+Y86+Y87+Y90+Y91+Y92+Y93+Y94+Y95+Y96+Y97+Y98</f>
        <v>3580.7</v>
      </c>
      <c r="Z10" s="23">
        <f t="shared" si="0"/>
        <v>94.304846693559369</v>
      </c>
      <c r="AA10" s="23">
        <f>AB10+AC10+AE10+AF10</f>
        <v>4390723.4999999991</v>
      </c>
      <c r="AB10" s="23">
        <f>AB11+AB12+AB16+AB19+AB21+AB22+AB24+AB26+AB27+AB28+AB31+AB34+AB36+AB37+AB41+AB44+AB39+AB52+AB53+AB58+AB59+AB60+AB61+AB62+AB64+AB68+AB69+AB70+AB71+AB72+AB73+AB74+AB75+AB76+AB77+AB78+AB79+AB80+AB81+AB82+AB83+AB84+AB85+AB86+AB87+AB90+AB91+AB92+AB93+AB94+AB95+AB96+AB97+AB98</f>
        <v>579272.79999999993</v>
      </c>
      <c r="AC10" s="23">
        <f>AC11+AC12+AC16+AC19+AC21+AC22+AC24+AC26+AC27+AC28+AC31+AC34+AC36+AC37+AC41+AC44+AC39+AC52+AC53+AC58+AC59+AC60+AC61+AC62+AC64+AC68+AC69+AC70+AC71+AC72+AC73+AC74+AC75+AC76+AC77+AC78+AC79+AC80+AC81+AC82+AC83+AC84+AC85+AC86+AC87+AC90+AC91+AC92+AC93+AC94+AC95+AC96+AC97+AC98</f>
        <v>3747878.9999999991</v>
      </c>
      <c r="AD10" s="23">
        <f>AD11+AD12+AD16+AD19+AD21+AD22+AD24+AD26+AD27+AD28+AD31+AD34+AD36+AD37+AD41+AD44+AD39+AD52+AD53+AD58+AD59+AD60+AD61+AD62+AD64+AD68+AD69+AD70+AD71+AD72+AD73+AD74+AD75+AD76+AD77+AD78+AD79+AD80+AD81+AD82+AD83+AD84+AD85+AD86+AD87+AD90+AD91+AD92+AD93+AD94+AD95+AD96+AD97+AD98</f>
        <v>10638.2</v>
      </c>
      <c r="AE10" s="23">
        <f>AE11+AE12+AE16+AE19+AE21+AE22+AE24+AE26+AE27+AE28+AE31+AE34+AE36+AE37+AE41+AE44+AE39+AE52+AE53+AE58+AE59+AE60+AE61+AE62+AE64+AE68+AE69+AE70+AE71+AE72+AE73+AE74+AE75+AE76+AE77+AE78+AE79+AE80+AE81+AE82+AE83+AE84+AE85+AE86+AE87+AE90+AE91+AE92+AE93+AE94+AE95+AE96+AE97+AE98</f>
        <v>59990.999999999993</v>
      </c>
      <c r="AF10" s="23">
        <f>AF11+AF12+AF16+AF19+AF21+AF22+AF24+AF26+AF27+AF28+AF31+AF34+AF36+AF37+AF41+AF44+AF39+AF52+AF53+AF58+AF59+AF60+AF61+AF62+AF64+AF68+AF69+AF70+AF71+AF72+AF73+AF74+AF75+AF76+AF77+AF78+AF79+AF80+AF81+AF82+AF83+AF84+AF85+AF86+AF87+AF90+AF91+AF92+AF93+AF94+AF95+AF96+AF97+AF98</f>
        <v>3580.7</v>
      </c>
      <c r="AG10" s="23">
        <f>AA10/N10*100</f>
        <v>94.293314309480934</v>
      </c>
      <c r="AH10" s="23">
        <f>AI10+AJ10+AL10+AM10</f>
        <v>4321398.9999999991</v>
      </c>
      <c r="AI10" s="23">
        <f>AI11+AI12+AI16+AI19+AI21+AI22+AI24+AI26+AI27+AI28+AI31+AI34+AI36+AI37+AI41+AI44+AI39+AI52+AI53+AI58+AI59+AI60+AI61+AI62+AI64+AI68+AI69+AI70+AI71+AI72+AI73+AI74+AI75+AI76+AI77+AI78+AI79+AI80+AI81+AI82+AI83+AI84+AI85+AI86+AI87+AI90+AI91+AI92+AI93+AI94+AI95+AI96+AI97+AI98</f>
        <v>541476.69999999995</v>
      </c>
      <c r="AJ10" s="23">
        <f>AJ11+AJ12+AJ16+AJ19+AJ21+AJ22+AJ24+AJ26+AJ27+AJ28+AJ31+AJ34+AJ36+AJ37+AJ41+AJ44+AJ39+AJ52+AJ53+AJ58+AJ59+AJ60+AJ61+AJ62+AJ64+AJ68+AJ69+AJ70+AJ71+AJ72+AJ73+AJ74+AJ75+AJ76+AJ77+AJ78+AJ79+AJ80+AJ81+AJ82+AJ83+AJ84+AJ85+AJ86+AJ87+AJ90+AJ91+AJ92+AJ93+AJ94+AJ95+AJ96+AJ97+AJ98</f>
        <v>3717638.7999999993</v>
      </c>
      <c r="AK10" s="23">
        <f>AK11+AK12+AK16+AK19+AK21+AK22+AK24+AK26+AK27+AK28+AK31+AK34+AK36+AK37+AK41+AK44+AK39+AK52+AK53+AK58+AK59+AK60+AK61+AK62+AK64+AK68+AK69+AK70+AK71+AK72+AK73+AK74+AK75+AK76+AK77+AK78+AK79+AK80+AK81+AK82+AK83+AK84+AK85+AK86+AK87+AK90+AK91+AK92+AK93+AK94+AK95+AK96+AK97+AK98</f>
        <v>10638.2</v>
      </c>
      <c r="AL10" s="23">
        <f>AL11+AL12+AL16+AL19+AL21+AL22+AL24+AL26+AL27+AL28+AL31+AL34+AL36+AL37+AL41+AL44+AL39+AL52+AL53+AL58+AL59+AL60+AL61+AL62+AL64+AL68+AL69+AL70+AL71+AL72+AL73+AL74+AL75+AL76+AL77+AL78+AL79+AL80+AL81+AL82+AL83+AL84+AL85+AL86+AL87+AL90+AL91+AL92+AL93+AL94+AL95+AL96+AL97+AL98</f>
        <v>58702.799999999996</v>
      </c>
      <c r="AM10" s="23">
        <f>AM11+AM12+AM16+AM19+AM21+AM22+AM24+AM26+AM27+AM28+AM31+AM34+AM36+AM37+AM41+AM44+AM39+AM52+AM53+AM58+AM59+AM60+AM61+AM62+AM64+AM68+AM69+AM70+AM71+AM72+AM73+AM74+AM75+AM76+AM77+AM78+AM79+AM80+AM81+AM82+AM83+AM84+AM85+AM86+AM87+AM90+AM91+AM92+AM93+AM94+AM95+AM96+AM97+AM98</f>
        <v>3580.7</v>
      </c>
      <c r="AN10" s="23">
        <f t="shared" si="1"/>
        <v>92.804530771221778</v>
      </c>
      <c r="AO10" s="412"/>
    </row>
    <row r="11" spans="1:78" ht="217.5" customHeight="1" x14ac:dyDescent="0.25">
      <c r="A11" s="2">
        <v>1</v>
      </c>
      <c r="B11" s="1" t="s">
        <v>131</v>
      </c>
      <c r="C11" s="1" t="s">
        <v>132</v>
      </c>
      <c r="D11" s="161" t="s">
        <v>133</v>
      </c>
      <c r="E11" s="1"/>
      <c r="F11" s="92" t="s">
        <v>398</v>
      </c>
      <c r="G11" s="1" t="s">
        <v>134</v>
      </c>
      <c r="H11" s="178" t="s">
        <v>135</v>
      </c>
      <c r="I11" s="1" t="s">
        <v>136</v>
      </c>
      <c r="J11" s="1" t="s">
        <v>137</v>
      </c>
      <c r="K11" s="79" t="s">
        <v>273</v>
      </c>
      <c r="L11" s="72" t="s">
        <v>400</v>
      </c>
      <c r="M11" s="28" t="s">
        <v>31</v>
      </c>
      <c r="N11" s="54">
        <f>SUM(O11:S11)</f>
        <v>97647</v>
      </c>
      <c r="O11" s="53">
        <v>93770.4</v>
      </c>
      <c r="P11" s="53">
        <v>2900.1</v>
      </c>
      <c r="Q11" s="27">
        <v>0</v>
      </c>
      <c r="R11" s="27">
        <v>976.5</v>
      </c>
      <c r="S11" s="27">
        <v>0</v>
      </c>
      <c r="T11" s="23">
        <f>SUM(U11:Y11)</f>
        <v>97647</v>
      </c>
      <c r="U11" s="27">
        <v>93770.4</v>
      </c>
      <c r="V11" s="27">
        <v>2900.1</v>
      </c>
      <c r="W11" s="27">
        <v>0</v>
      </c>
      <c r="X11" s="27">
        <v>976.5</v>
      </c>
      <c r="Y11" s="27">
        <v>0</v>
      </c>
      <c r="Z11" s="23">
        <f t="shared" si="0"/>
        <v>100</v>
      </c>
      <c r="AA11" s="23">
        <f>SUM(AB11:AF11)</f>
        <v>97647</v>
      </c>
      <c r="AB11" s="27">
        <v>93770.4</v>
      </c>
      <c r="AC11" s="27">
        <v>2900.1</v>
      </c>
      <c r="AD11" s="27">
        <v>0</v>
      </c>
      <c r="AE11" s="27">
        <v>976.5</v>
      </c>
      <c r="AF11" s="27">
        <v>0</v>
      </c>
      <c r="AG11" s="23">
        <f t="shared" ref="AG11:AG65" si="5">AA11/N11*100</f>
        <v>100</v>
      </c>
      <c r="AH11" s="23">
        <f>SUM(AI11:AM11)</f>
        <v>97647</v>
      </c>
      <c r="AI11" s="27">
        <v>93770.4</v>
      </c>
      <c r="AJ11" s="27">
        <v>2900.1</v>
      </c>
      <c r="AK11" s="27">
        <v>0</v>
      </c>
      <c r="AL11" s="27">
        <v>976.5</v>
      </c>
      <c r="AM11" s="27">
        <v>0</v>
      </c>
      <c r="AN11" s="23">
        <f t="shared" si="1"/>
        <v>100</v>
      </c>
      <c r="AO11" s="75" t="s">
        <v>323</v>
      </c>
    </row>
    <row r="12" spans="1:78" ht="321" customHeight="1" x14ac:dyDescent="0.25">
      <c r="A12" s="2">
        <v>2</v>
      </c>
      <c r="B12" s="1"/>
      <c r="C12" s="1"/>
      <c r="D12" s="161" t="s">
        <v>138</v>
      </c>
      <c r="E12" s="1"/>
      <c r="F12" s="3"/>
      <c r="G12" s="3"/>
      <c r="H12" s="210" t="s">
        <v>141</v>
      </c>
      <c r="I12" s="1" t="s">
        <v>136</v>
      </c>
      <c r="J12" s="92" t="s">
        <v>139</v>
      </c>
      <c r="K12" s="79" t="s">
        <v>273</v>
      </c>
      <c r="L12" s="92" t="s">
        <v>401</v>
      </c>
      <c r="M12" s="28" t="s">
        <v>285</v>
      </c>
      <c r="N12" s="54">
        <f>SUM(O12:S12)</f>
        <v>168201.5</v>
      </c>
      <c r="O12" s="27">
        <v>168201.5</v>
      </c>
      <c r="P12" s="27">
        <v>0</v>
      </c>
      <c r="Q12" s="27">
        <v>0</v>
      </c>
      <c r="R12" s="27">
        <v>0</v>
      </c>
      <c r="S12" s="27">
        <v>0</v>
      </c>
      <c r="T12" s="23">
        <f>SUM(U12:Y12)</f>
        <v>168201.5</v>
      </c>
      <c r="U12" s="27">
        <v>168201.5</v>
      </c>
      <c r="V12" s="27">
        <v>0</v>
      </c>
      <c r="W12" s="27">
        <v>0</v>
      </c>
      <c r="X12" s="27">
        <v>0</v>
      </c>
      <c r="Y12" s="27">
        <v>0</v>
      </c>
      <c r="Z12" s="23">
        <f t="shared" si="0"/>
        <v>100</v>
      </c>
      <c r="AA12" s="23">
        <f t="shared" ref="AA12:AA97" si="6">SUM(AB12:AF12)</f>
        <v>168201.5</v>
      </c>
      <c r="AB12" s="27">
        <v>168201.5</v>
      </c>
      <c r="AC12" s="27">
        <v>0</v>
      </c>
      <c r="AD12" s="27">
        <v>0</v>
      </c>
      <c r="AE12" s="27">
        <v>0</v>
      </c>
      <c r="AF12" s="27">
        <v>0</v>
      </c>
      <c r="AG12" s="23">
        <f t="shared" si="5"/>
        <v>100</v>
      </c>
      <c r="AH12" s="23">
        <f t="shared" ref="AH12:AH98" si="7">SUM(AI12:AM12)</f>
        <v>168201.5</v>
      </c>
      <c r="AI12" s="27">
        <v>168201.5</v>
      </c>
      <c r="AJ12" s="27">
        <v>0</v>
      </c>
      <c r="AK12" s="27">
        <v>0</v>
      </c>
      <c r="AL12" s="27">
        <v>0</v>
      </c>
      <c r="AM12" s="27">
        <v>0</v>
      </c>
      <c r="AN12" s="23">
        <f t="shared" si="1"/>
        <v>100</v>
      </c>
      <c r="AO12" s="75" t="s">
        <v>322</v>
      </c>
    </row>
    <row r="13" spans="1:78" s="122" customFormat="1" ht="356.25" customHeight="1" x14ac:dyDescent="0.25">
      <c r="A13" s="104">
        <v>3</v>
      </c>
      <c r="B13" s="105"/>
      <c r="C13" s="105"/>
      <c r="D13" s="161"/>
      <c r="E13" s="105"/>
      <c r="F13" s="139"/>
      <c r="G13" s="139"/>
      <c r="H13" s="210" t="s">
        <v>135</v>
      </c>
      <c r="I13" s="105" t="s">
        <v>136</v>
      </c>
      <c r="J13" s="105" t="s">
        <v>140</v>
      </c>
      <c r="K13" s="105" t="s">
        <v>275</v>
      </c>
      <c r="L13" s="106" t="s">
        <v>402</v>
      </c>
      <c r="M13" s="119" t="s">
        <v>257</v>
      </c>
      <c r="N13" s="102">
        <f>O13+P13+R13+S13</f>
        <v>366369.5</v>
      </c>
      <c r="O13" s="103">
        <v>0</v>
      </c>
      <c r="P13" s="103">
        <v>344387.3</v>
      </c>
      <c r="Q13" s="103">
        <v>220376.2</v>
      </c>
      <c r="R13" s="103">
        <v>21982.2</v>
      </c>
      <c r="S13" s="103">
        <v>0</v>
      </c>
      <c r="T13" s="102">
        <f>U13+V13+X13+Y13</f>
        <v>139144.4</v>
      </c>
      <c r="U13" s="103">
        <v>0</v>
      </c>
      <c r="V13" s="103">
        <v>130795.7</v>
      </c>
      <c r="W13" s="151">
        <v>130795.7</v>
      </c>
      <c r="X13" s="151">
        <v>8348.7000000000007</v>
      </c>
      <c r="Y13" s="103">
        <v>0</v>
      </c>
      <c r="Z13" s="102">
        <f>T13/N13*100</f>
        <v>37.979253185650002</v>
      </c>
      <c r="AA13" s="102">
        <f>AB13+AC13+AE13+AF13</f>
        <v>139144.4</v>
      </c>
      <c r="AB13" s="103">
        <v>0</v>
      </c>
      <c r="AC13" s="103">
        <v>130795.7</v>
      </c>
      <c r="AD13" s="151">
        <v>130795.7</v>
      </c>
      <c r="AE13" s="151">
        <v>8348.7000000000007</v>
      </c>
      <c r="AF13" s="103">
        <v>0</v>
      </c>
      <c r="AG13" s="102">
        <f>AA13/N13*100</f>
        <v>37.979253185650002</v>
      </c>
      <c r="AH13" s="102">
        <f>AI13+AJ13+AL13+AM13</f>
        <v>0</v>
      </c>
      <c r="AI13" s="103">
        <v>0</v>
      </c>
      <c r="AJ13" s="103">
        <v>0</v>
      </c>
      <c r="AK13" s="103">
        <v>0</v>
      </c>
      <c r="AL13" s="103">
        <v>0</v>
      </c>
      <c r="AM13" s="103">
        <v>0</v>
      </c>
      <c r="AN13" s="102">
        <f t="shared" si="1"/>
        <v>0</v>
      </c>
      <c r="AO13" s="120" t="s">
        <v>324</v>
      </c>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row>
    <row r="14" spans="1:78" s="122" customFormat="1" ht="286.5" customHeight="1" x14ac:dyDescent="0.25">
      <c r="A14" s="104">
        <v>4</v>
      </c>
      <c r="B14" s="105"/>
      <c r="C14" s="105"/>
      <c r="D14" s="162" t="s">
        <v>258</v>
      </c>
      <c r="E14" s="105"/>
      <c r="F14" s="105"/>
      <c r="G14" s="105"/>
      <c r="H14" s="210"/>
      <c r="I14" s="105"/>
      <c r="J14" s="105" t="s">
        <v>140</v>
      </c>
      <c r="K14" s="105" t="s">
        <v>275</v>
      </c>
      <c r="L14" s="106" t="s">
        <v>415</v>
      </c>
      <c r="M14" s="119" t="s">
        <v>257</v>
      </c>
      <c r="N14" s="102">
        <f>SUM(O14:S14)</f>
        <v>875000</v>
      </c>
      <c r="O14" s="103">
        <v>875000</v>
      </c>
      <c r="P14" s="103">
        <v>0</v>
      </c>
      <c r="Q14" s="103">
        <v>0</v>
      </c>
      <c r="R14" s="103">
        <v>0</v>
      </c>
      <c r="S14" s="103">
        <v>0</v>
      </c>
      <c r="T14" s="102">
        <f>SUM(U14:Y14)</f>
        <v>875000</v>
      </c>
      <c r="U14" s="103">
        <v>875000</v>
      </c>
      <c r="V14" s="103">
        <v>0</v>
      </c>
      <c r="W14" s="103">
        <v>0</v>
      </c>
      <c r="X14" s="103">
        <v>0</v>
      </c>
      <c r="Y14" s="103">
        <v>0</v>
      </c>
      <c r="Z14" s="102">
        <f t="shared" si="0"/>
        <v>100</v>
      </c>
      <c r="AA14" s="102">
        <f>SUM(AB14:AF14)</f>
        <v>875000</v>
      </c>
      <c r="AB14" s="103">
        <v>875000</v>
      </c>
      <c r="AC14" s="103">
        <v>0</v>
      </c>
      <c r="AD14" s="103">
        <v>0</v>
      </c>
      <c r="AE14" s="103">
        <v>0</v>
      </c>
      <c r="AF14" s="103">
        <v>0</v>
      </c>
      <c r="AG14" s="102">
        <f t="shared" si="5"/>
        <v>100</v>
      </c>
      <c r="AH14" s="102">
        <f>SUM(AI14:AM14)</f>
        <v>0</v>
      </c>
      <c r="AI14" s="103">
        <v>0</v>
      </c>
      <c r="AJ14" s="103">
        <v>0</v>
      </c>
      <c r="AK14" s="103">
        <v>0</v>
      </c>
      <c r="AL14" s="103">
        <v>0</v>
      </c>
      <c r="AM14" s="103">
        <v>0</v>
      </c>
      <c r="AN14" s="102">
        <f t="shared" si="1"/>
        <v>0</v>
      </c>
      <c r="AO14" s="120" t="s">
        <v>325</v>
      </c>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row>
    <row r="15" spans="1:78" s="122" customFormat="1" ht="255" customHeight="1" x14ac:dyDescent="0.25">
      <c r="A15" s="104">
        <v>5</v>
      </c>
      <c r="B15" s="105"/>
      <c r="C15" s="105"/>
      <c r="D15" s="161"/>
      <c r="E15" s="105"/>
      <c r="F15" s="105"/>
      <c r="G15" s="105"/>
      <c r="H15" s="178" t="s">
        <v>309</v>
      </c>
      <c r="I15" s="106" t="s">
        <v>316</v>
      </c>
      <c r="J15" s="105" t="s">
        <v>140</v>
      </c>
      <c r="K15" s="105" t="s">
        <v>275</v>
      </c>
      <c r="L15" s="106" t="s">
        <v>416</v>
      </c>
      <c r="M15" s="119" t="s">
        <v>257</v>
      </c>
      <c r="N15" s="102">
        <f>SUM(O15:S15)</f>
        <v>17380.900000000001</v>
      </c>
      <c r="O15" s="103">
        <v>0</v>
      </c>
      <c r="P15" s="103">
        <v>17380.900000000001</v>
      </c>
      <c r="Q15" s="103">
        <v>0</v>
      </c>
      <c r="R15" s="103">
        <v>0</v>
      </c>
      <c r="S15" s="103">
        <v>0</v>
      </c>
      <c r="T15" s="102">
        <f>SUM(U15:Y15)</f>
        <v>17380.900000000001</v>
      </c>
      <c r="U15" s="103">
        <v>0</v>
      </c>
      <c r="V15" s="103">
        <v>17380.900000000001</v>
      </c>
      <c r="W15" s="103">
        <v>0</v>
      </c>
      <c r="X15" s="103">
        <v>0</v>
      </c>
      <c r="Y15" s="103">
        <v>0</v>
      </c>
      <c r="Z15" s="102">
        <f t="shared" si="0"/>
        <v>100</v>
      </c>
      <c r="AA15" s="102">
        <f>SUM(AB15:AF15)</f>
        <v>17380.900000000001</v>
      </c>
      <c r="AB15" s="103">
        <v>0</v>
      </c>
      <c r="AC15" s="103">
        <v>17380.900000000001</v>
      </c>
      <c r="AD15" s="103">
        <v>0</v>
      </c>
      <c r="AE15" s="103">
        <v>0</v>
      </c>
      <c r="AF15" s="103">
        <v>0</v>
      </c>
      <c r="AG15" s="102">
        <f t="shared" si="5"/>
        <v>100</v>
      </c>
      <c r="AH15" s="102">
        <f>SUM(AI15:AM15)</f>
        <v>0</v>
      </c>
      <c r="AI15" s="103">
        <v>0</v>
      </c>
      <c r="AJ15" s="103">
        <v>0</v>
      </c>
      <c r="AK15" s="103">
        <v>0</v>
      </c>
      <c r="AL15" s="103">
        <v>0</v>
      </c>
      <c r="AM15" s="103">
        <v>0</v>
      </c>
      <c r="AN15" s="102">
        <f t="shared" si="1"/>
        <v>0</v>
      </c>
      <c r="AO15" s="123" t="s">
        <v>326</v>
      </c>
      <c r="AP15" s="121"/>
      <c r="AQ15" s="121"/>
      <c r="AR15" s="121"/>
      <c r="AS15" s="121"/>
      <c r="AT15" s="121"/>
      <c r="AU15" s="121"/>
      <c r="AV15" s="121"/>
      <c r="AW15" s="121"/>
      <c r="AX15" s="121"/>
      <c r="AY15" s="121"/>
      <c r="AZ15" s="121"/>
      <c r="BA15" s="121"/>
      <c r="BB15" s="121"/>
      <c r="BC15" s="121"/>
      <c r="BD15" s="121"/>
      <c r="BE15" s="121"/>
      <c r="BF15" s="121"/>
      <c r="BG15" s="121"/>
      <c r="BH15" s="121"/>
      <c r="BI15" s="121"/>
      <c r="BJ15" s="121"/>
      <c r="BK15" s="121"/>
      <c r="BL15" s="121"/>
      <c r="BM15" s="121"/>
      <c r="BN15" s="121"/>
      <c r="BO15" s="121"/>
      <c r="BP15" s="121"/>
      <c r="BQ15" s="121"/>
      <c r="BR15" s="121"/>
      <c r="BS15" s="121"/>
      <c r="BT15" s="121"/>
      <c r="BU15" s="121"/>
      <c r="BV15" s="121"/>
      <c r="BW15" s="121"/>
      <c r="BX15" s="121"/>
      <c r="BY15" s="121"/>
      <c r="BZ15" s="121"/>
    </row>
    <row r="16" spans="1:78" ht="304.5" customHeight="1" x14ac:dyDescent="0.25">
      <c r="A16" s="2">
        <v>6</v>
      </c>
      <c r="B16" s="1"/>
      <c r="C16" s="1"/>
      <c r="D16" s="161"/>
      <c r="E16" s="1"/>
      <c r="F16" s="1"/>
      <c r="G16" s="1"/>
      <c r="H16" s="210" t="s">
        <v>142</v>
      </c>
      <c r="I16" s="1" t="s">
        <v>143</v>
      </c>
      <c r="J16" s="1" t="s">
        <v>140</v>
      </c>
      <c r="K16" s="1" t="s">
        <v>276</v>
      </c>
      <c r="L16" s="92" t="s">
        <v>403</v>
      </c>
      <c r="M16" s="28" t="s">
        <v>103</v>
      </c>
      <c r="N16" s="23">
        <f>SUM(O16:S16)</f>
        <v>19330.5</v>
      </c>
      <c r="O16" s="27">
        <v>0</v>
      </c>
      <c r="P16" s="27">
        <v>18170.7</v>
      </c>
      <c r="Q16" s="27">
        <v>0</v>
      </c>
      <c r="R16" s="27">
        <v>1159.8</v>
      </c>
      <c r="S16" s="27">
        <v>0</v>
      </c>
      <c r="T16" s="23">
        <f t="shared" ref="T16:T98" si="8">SUM(U16:Y16)</f>
        <v>19330.5</v>
      </c>
      <c r="U16" s="27">
        <v>0</v>
      </c>
      <c r="V16" s="27">
        <v>18170.7</v>
      </c>
      <c r="W16" s="27">
        <v>0</v>
      </c>
      <c r="X16" s="27">
        <v>1159.8</v>
      </c>
      <c r="Y16" s="27">
        <v>0</v>
      </c>
      <c r="Z16" s="23">
        <f t="shared" si="0"/>
        <v>100</v>
      </c>
      <c r="AA16" s="23">
        <f t="shared" si="6"/>
        <v>19330.5</v>
      </c>
      <c r="AB16" s="27">
        <v>0</v>
      </c>
      <c r="AC16" s="27">
        <v>18170.7</v>
      </c>
      <c r="AD16" s="27">
        <v>0</v>
      </c>
      <c r="AE16" s="27">
        <v>1159.8</v>
      </c>
      <c r="AF16" s="27">
        <v>0</v>
      </c>
      <c r="AG16" s="23">
        <f t="shared" si="5"/>
        <v>100</v>
      </c>
      <c r="AH16" s="23">
        <f t="shared" si="7"/>
        <v>19330.5</v>
      </c>
      <c r="AI16" s="27">
        <v>0</v>
      </c>
      <c r="AJ16" s="27">
        <v>18170.7</v>
      </c>
      <c r="AK16" s="27">
        <v>0</v>
      </c>
      <c r="AL16" s="27">
        <v>1159.8</v>
      </c>
      <c r="AM16" s="27">
        <v>0</v>
      </c>
      <c r="AN16" s="23">
        <f t="shared" si="1"/>
        <v>100</v>
      </c>
      <c r="AO16" s="124" t="s">
        <v>327</v>
      </c>
    </row>
    <row r="17" spans="1:78" ht="134.25" customHeight="1" x14ac:dyDescent="0.25">
      <c r="A17" s="413">
        <v>7</v>
      </c>
      <c r="B17" s="125" t="s">
        <v>396</v>
      </c>
      <c r="C17" s="125" t="s">
        <v>144</v>
      </c>
      <c r="D17" s="193" t="s">
        <v>145</v>
      </c>
      <c r="E17" s="96"/>
      <c r="F17" s="125" t="s">
        <v>146</v>
      </c>
      <c r="G17" s="96" t="s">
        <v>147</v>
      </c>
      <c r="H17" s="179" t="s">
        <v>148</v>
      </c>
      <c r="I17" s="125" t="s">
        <v>305</v>
      </c>
      <c r="J17" s="96" t="s">
        <v>149</v>
      </c>
      <c r="K17" s="96" t="s">
        <v>277</v>
      </c>
      <c r="L17" s="195" t="s">
        <v>479</v>
      </c>
      <c r="M17" s="28" t="s">
        <v>279</v>
      </c>
      <c r="N17" s="54">
        <f>N18+N19</f>
        <v>264855.3</v>
      </c>
      <c r="O17" s="27">
        <f t="shared" ref="O17:Y17" si="9">O18+O19</f>
        <v>0</v>
      </c>
      <c r="P17" s="27">
        <f>P18+P19</f>
        <v>261610.7</v>
      </c>
      <c r="Q17" s="27">
        <f t="shared" si="9"/>
        <v>160537.40000000002</v>
      </c>
      <c r="R17" s="27">
        <f>R18+R19</f>
        <v>3244.6</v>
      </c>
      <c r="S17" s="27">
        <f t="shared" si="9"/>
        <v>0</v>
      </c>
      <c r="T17" s="23">
        <f t="shared" si="9"/>
        <v>158844.70000000001</v>
      </c>
      <c r="U17" s="23">
        <f t="shared" si="9"/>
        <v>0</v>
      </c>
      <c r="V17" s="23">
        <f t="shared" si="9"/>
        <v>158256.90000000002</v>
      </c>
      <c r="W17" s="23">
        <f t="shared" si="9"/>
        <v>158198</v>
      </c>
      <c r="X17" s="23">
        <f t="shared" si="9"/>
        <v>587.79999999999995</v>
      </c>
      <c r="Y17" s="23">
        <f t="shared" si="9"/>
        <v>0</v>
      </c>
      <c r="Z17" s="23">
        <f>T17/N17*100</f>
        <v>59.974144372417705</v>
      </c>
      <c r="AA17" s="23">
        <f t="shared" ref="AA17:AF17" si="10">AA18+AA19</f>
        <v>158844.70000000001</v>
      </c>
      <c r="AB17" s="23">
        <f t="shared" si="10"/>
        <v>0</v>
      </c>
      <c r="AC17" s="23">
        <f t="shared" si="10"/>
        <v>158256.90000000002</v>
      </c>
      <c r="AD17" s="23">
        <f t="shared" si="10"/>
        <v>158198</v>
      </c>
      <c r="AE17" s="23">
        <f t="shared" si="10"/>
        <v>587.79999999999995</v>
      </c>
      <c r="AF17" s="23">
        <f t="shared" si="10"/>
        <v>0</v>
      </c>
      <c r="AG17" s="23">
        <f t="shared" si="5"/>
        <v>59.974144372417705</v>
      </c>
      <c r="AH17" s="54">
        <f t="shared" ref="AH17:AM17" si="11">AH18+AH19</f>
        <v>115029.3</v>
      </c>
      <c r="AI17" s="54">
        <f t="shared" si="11"/>
        <v>0</v>
      </c>
      <c r="AJ17" s="54">
        <f t="shared" si="11"/>
        <v>114441.5</v>
      </c>
      <c r="AK17" s="54">
        <f t="shared" si="11"/>
        <v>114382.6</v>
      </c>
      <c r="AL17" s="54">
        <f t="shared" si="11"/>
        <v>587.79999999999995</v>
      </c>
      <c r="AM17" s="54">
        <f t="shared" si="11"/>
        <v>0</v>
      </c>
      <c r="AN17" s="54">
        <f>AH17/N17*100</f>
        <v>43.430997982672046</v>
      </c>
      <c r="AO17" s="126" t="s">
        <v>331</v>
      </c>
    </row>
    <row r="18" spans="1:78" s="122" customFormat="1" ht="27" customHeight="1" x14ac:dyDescent="0.25">
      <c r="A18" s="414"/>
      <c r="B18" s="128"/>
      <c r="C18" s="128"/>
      <c r="D18" s="163"/>
      <c r="E18" s="128"/>
      <c r="F18" s="128"/>
      <c r="G18" s="128"/>
      <c r="H18" s="180"/>
      <c r="I18" s="128"/>
      <c r="J18" s="128"/>
      <c r="K18" s="128"/>
      <c r="L18" s="199" t="s">
        <v>480</v>
      </c>
      <c r="M18" s="119" t="s">
        <v>279</v>
      </c>
      <c r="N18" s="102">
        <f>O18+P18+R18+S18</f>
        <v>162600.29999999999</v>
      </c>
      <c r="O18" s="103">
        <v>0</v>
      </c>
      <c r="P18" s="103">
        <v>162222.9</v>
      </c>
      <c r="Q18" s="103">
        <v>158061.70000000001</v>
      </c>
      <c r="R18" s="103">
        <v>377.4</v>
      </c>
      <c r="S18" s="103">
        <v>0</v>
      </c>
      <c r="T18" s="102">
        <f>U18+V18+X18+Y18</f>
        <v>156517.1</v>
      </c>
      <c r="U18" s="103">
        <v>0</v>
      </c>
      <c r="V18" s="103">
        <v>156139.70000000001</v>
      </c>
      <c r="W18" s="103">
        <v>156139.70000000001</v>
      </c>
      <c r="X18" s="103">
        <v>377.4</v>
      </c>
      <c r="Y18" s="103">
        <v>0</v>
      </c>
      <c r="Z18" s="102">
        <f>T18/N18*100</f>
        <v>96.258801490526167</v>
      </c>
      <c r="AA18" s="102">
        <f>AB18+AC18+AE18+AF18</f>
        <v>156517.1</v>
      </c>
      <c r="AB18" s="103">
        <v>0</v>
      </c>
      <c r="AC18" s="103">
        <v>156139.70000000001</v>
      </c>
      <c r="AD18" s="103">
        <v>156139.70000000001</v>
      </c>
      <c r="AE18" s="103">
        <v>377.4</v>
      </c>
      <c r="AF18" s="103">
        <v>0</v>
      </c>
      <c r="AG18" s="102">
        <f t="shared" si="5"/>
        <v>96.258801490526167</v>
      </c>
      <c r="AH18" s="102">
        <f>AI18+AJ18+AL18+AM18</f>
        <v>112701.7</v>
      </c>
      <c r="AI18" s="103">
        <v>0</v>
      </c>
      <c r="AJ18" s="103">
        <v>112324.3</v>
      </c>
      <c r="AK18" s="103">
        <v>112324.3</v>
      </c>
      <c r="AL18" s="103">
        <v>377.4</v>
      </c>
      <c r="AM18" s="103">
        <v>0</v>
      </c>
      <c r="AN18" s="102">
        <f t="shared" si="1"/>
        <v>69.312110740263094</v>
      </c>
      <c r="AO18" s="129" t="s">
        <v>330</v>
      </c>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1"/>
      <c r="BS18" s="121"/>
      <c r="BT18" s="121"/>
      <c r="BU18" s="121"/>
      <c r="BV18" s="121"/>
      <c r="BW18" s="121"/>
      <c r="BX18" s="121"/>
      <c r="BY18" s="121"/>
      <c r="BZ18" s="121"/>
    </row>
    <row r="19" spans="1:78" s="11" customFormat="1" ht="23.25" customHeight="1" x14ac:dyDescent="0.25">
      <c r="A19" s="415"/>
      <c r="B19" s="52"/>
      <c r="C19" s="52"/>
      <c r="D19" s="164"/>
      <c r="E19" s="52"/>
      <c r="F19" s="52"/>
      <c r="G19" s="52"/>
      <c r="H19" s="181"/>
      <c r="I19" s="52"/>
      <c r="J19" s="52"/>
      <c r="K19" s="52"/>
      <c r="L19" s="198" t="s">
        <v>478</v>
      </c>
      <c r="M19" s="28" t="s">
        <v>279</v>
      </c>
      <c r="N19" s="54">
        <f>O19+P19+R19+S19</f>
        <v>102255</v>
      </c>
      <c r="O19" s="27">
        <v>0</v>
      </c>
      <c r="P19" s="27">
        <v>99387.8</v>
      </c>
      <c r="Q19" s="27">
        <v>2475.6999999999998</v>
      </c>
      <c r="R19" s="27">
        <v>2867.2</v>
      </c>
      <c r="S19" s="27">
        <v>0</v>
      </c>
      <c r="T19" s="23">
        <f>U19+V19+X19+Y19</f>
        <v>2327.6</v>
      </c>
      <c r="U19" s="27">
        <v>0</v>
      </c>
      <c r="V19" s="27">
        <v>2117.1999999999998</v>
      </c>
      <c r="W19" s="27">
        <v>2058.3000000000002</v>
      </c>
      <c r="X19" s="27">
        <v>210.4</v>
      </c>
      <c r="Y19" s="27">
        <v>0</v>
      </c>
      <c r="Z19" s="23">
        <f t="shared" si="0"/>
        <v>2.2762701090411226</v>
      </c>
      <c r="AA19" s="23">
        <f>AB19+AC19+AE19+AF19</f>
        <v>2327.6</v>
      </c>
      <c r="AB19" s="27">
        <v>0</v>
      </c>
      <c r="AC19" s="27">
        <v>2117.1999999999998</v>
      </c>
      <c r="AD19" s="27">
        <v>2058.3000000000002</v>
      </c>
      <c r="AE19" s="27">
        <v>210.4</v>
      </c>
      <c r="AF19" s="27">
        <v>0</v>
      </c>
      <c r="AG19" s="23">
        <f>AA19/N19*100</f>
        <v>2.2762701090411226</v>
      </c>
      <c r="AH19" s="23">
        <f>AI19+AJ19+AL19+AM19</f>
        <v>2327.6</v>
      </c>
      <c r="AI19" s="27">
        <v>0</v>
      </c>
      <c r="AJ19" s="27">
        <v>2117.1999999999998</v>
      </c>
      <c r="AK19" s="27">
        <v>2058.3000000000002</v>
      </c>
      <c r="AL19" s="27">
        <v>210.4</v>
      </c>
      <c r="AM19" s="27">
        <v>0</v>
      </c>
      <c r="AN19" s="23">
        <f t="shared" si="1"/>
        <v>2.2762701090411226</v>
      </c>
      <c r="AO19" s="127" t="s">
        <v>329</v>
      </c>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row>
    <row r="20" spans="1:78" s="109" customFormat="1" ht="273.75" customHeight="1" x14ac:dyDescent="0.25">
      <c r="A20" s="130">
        <v>8</v>
      </c>
      <c r="B20" s="131"/>
      <c r="C20" s="131"/>
      <c r="D20" s="165" t="s">
        <v>306</v>
      </c>
      <c r="E20" s="132"/>
      <c r="F20" s="132" t="s">
        <v>150</v>
      </c>
      <c r="G20" s="133" t="s">
        <v>147</v>
      </c>
      <c r="H20" s="182" t="s">
        <v>151</v>
      </c>
      <c r="I20" s="134" t="s">
        <v>305</v>
      </c>
      <c r="J20" s="132" t="s">
        <v>152</v>
      </c>
      <c r="K20" s="132" t="s">
        <v>277</v>
      </c>
      <c r="L20" s="106" t="s">
        <v>404</v>
      </c>
      <c r="M20" s="119" t="s">
        <v>279</v>
      </c>
      <c r="N20" s="102">
        <f>O20+P20+R20+S20</f>
        <v>87061.8</v>
      </c>
      <c r="O20" s="103">
        <v>0</v>
      </c>
      <c r="P20" s="103">
        <v>87061.8</v>
      </c>
      <c r="Q20" s="103">
        <v>87061.8</v>
      </c>
      <c r="R20" s="103">
        <v>0</v>
      </c>
      <c r="S20" s="103">
        <v>0</v>
      </c>
      <c r="T20" s="102">
        <f>U20+V20+X20+Y20</f>
        <v>87061.8</v>
      </c>
      <c r="U20" s="103">
        <v>0</v>
      </c>
      <c r="V20" s="103">
        <v>87061.8</v>
      </c>
      <c r="W20" s="103">
        <v>87061.8</v>
      </c>
      <c r="X20" s="103">
        <v>0</v>
      </c>
      <c r="Y20" s="103">
        <v>0</v>
      </c>
      <c r="Z20" s="102">
        <f t="shared" si="0"/>
        <v>100</v>
      </c>
      <c r="AA20" s="102">
        <f>AB20+AC20+AE20+AF20</f>
        <v>87061.8</v>
      </c>
      <c r="AB20" s="103">
        <v>0</v>
      </c>
      <c r="AC20" s="103">
        <v>87061.8</v>
      </c>
      <c r="AD20" s="103">
        <v>87061.8</v>
      </c>
      <c r="AE20" s="103">
        <v>0</v>
      </c>
      <c r="AF20" s="103">
        <v>0</v>
      </c>
      <c r="AG20" s="102">
        <f>AA20/N20*100</f>
        <v>100</v>
      </c>
      <c r="AH20" s="102">
        <f>AI20+AJ20+AL20+AM20</f>
        <v>87061.8</v>
      </c>
      <c r="AI20" s="103">
        <v>0</v>
      </c>
      <c r="AJ20" s="103">
        <v>87061.8</v>
      </c>
      <c r="AK20" s="103">
        <v>87061.8</v>
      </c>
      <c r="AL20" s="103">
        <v>0</v>
      </c>
      <c r="AM20" s="103">
        <v>0</v>
      </c>
      <c r="AN20" s="102">
        <f t="shared" si="1"/>
        <v>100</v>
      </c>
      <c r="AO20" s="129" t="s">
        <v>328</v>
      </c>
      <c r="AP20" s="108"/>
      <c r="AQ20" s="108"/>
      <c r="AR20" s="108"/>
      <c r="AS20" s="108"/>
      <c r="AT20" s="108"/>
      <c r="AU20" s="108"/>
      <c r="AV20" s="108"/>
      <c r="AW20" s="108"/>
      <c r="AX20" s="108"/>
      <c r="AY20" s="108"/>
      <c r="AZ20" s="108"/>
      <c r="BA20" s="108"/>
      <c r="BB20" s="108"/>
      <c r="BC20" s="108"/>
      <c r="BD20" s="108"/>
      <c r="BE20" s="108"/>
      <c r="BF20" s="108"/>
      <c r="BG20" s="108"/>
      <c r="BH20" s="108"/>
      <c r="BI20" s="108"/>
      <c r="BJ20" s="108"/>
      <c r="BK20" s="108"/>
      <c r="BL20" s="108"/>
      <c r="BM20" s="108"/>
      <c r="BN20" s="108"/>
      <c r="BO20" s="108"/>
      <c r="BP20" s="108"/>
      <c r="BQ20" s="108"/>
      <c r="BR20" s="108"/>
      <c r="BS20" s="108"/>
      <c r="BT20" s="108"/>
      <c r="BU20" s="108"/>
      <c r="BV20" s="108"/>
      <c r="BW20" s="108"/>
      <c r="BX20" s="108"/>
      <c r="BY20" s="108"/>
      <c r="BZ20" s="108"/>
    </row>
    <row r="21" spans="1:78" s="11" customFormat="1" ht="275.25" customHeight="1" x14ac:dyDescent="0.25">
      <c r="A21" s="2">
        <v>9</v>
      </c>
      <c r="B21" s="1"/>
      <c r="C21" s="1"/>
      <c r="D21" s="166" t="s">
        <v>153</v>
      </c>
      <c r="E21" s="72"/>
      <c r="F21" s="72" t="s">
        <v>6</v>
      </c>
      <c r="G21" s="135"/>
      <c r="H21" s="210" t="s">
        <v>148</v>
      </c>
      <c r="I21" s="1" t="s">
        <v>154</v>
      </c>
      <c r="J21" s="1" t="s">
        <v>155</v>
      </c>
      <c r="K21" s="1" t="s">
        <v>280</v>
      </c>
      <c r="L21" s="92" t="s">
        <v>405</v>
      </c>
      <c r="M21" s="28" t="s">
        <v>279</v>
      </c>
      <c r="N21" s="54">
        <f t="shared" ref="N21:N32" si="12">SUM(O21:S21)</f>
        <v>6500</v>
      </c>
      <c r="O21" s="27">
        <v>2250.1999999999998</v>
      </c>
      <c r="P21" s="27">
        <v>493.9</v>
      </c>
      <c r="Q21" s="27">
        <v>0</v>
      </c>
      <c r="R21" s="27">
        <v>175.2</v>
      </c>
      <c r="S21" s="27">
        <v>3580.7</v>
      </c>
      <c r="T21" s="23">
        <f>SUM(U21:Y21)</f>
        <v>6500</v>
      </c>
      <c r="U21" s="27">
        <v>2250.1999999999998</v>
      </c>
      <c r="V21" s="27">
        <v>493.9</v>
      </c>
      <c r="W21" s="27">
        <v>0</v>
      </c>
      <c r="X21" s="27">
        <v>175.2</v>
      </c>
      <c r="Y21" s="27">
        <v>3580.7</v>
      </c>
      <c r="Z21" s="23">
        <f>T21/N21*100</f>
        <v>100</v>
      </c>
      <c r="AA21" s="23">
        <f>SUM(AB21:AF21)</f>
        <v>6500</v>
      </c>
      <c r="AB21" s="27">
        <v>2250.1999999999998</v>
      </c>
      <c r="AC21" s="27">
        <v>493.9</v>
      </c>
      <c r="AD21" s="27">
        <v>0</v>
      </c>
      <c r="AE21" s="27">
        <v>175.2</v>
      </c>
      <c r="AF21" s="27">
        <v>3580.7</v>
      </c>
      <c r="AG21" s="23">
        <f>AA21/N21*100</f>
        <v>100</v>
      </c>
      <c r="AH21" s="23">
        <f>SUM(AI21:AM21)</f>
        <v>6500</v>
      </c>
      <c r="AI21" s="27">
        <v>2250.1999999999998</v>
      </c>
      <c r="AJ21" s="27">
        <v>493.9</v>
      </c>
      <c r="AK21" s="27">
        <v>0</v>
      </c>
      <c r="AL21" s="27">
        <v>175.2</v>
      </c>
      <c r="AM21" s="27">
        <v>3580.7</v>
      </c>
      <c r="AN21" s="23">
        <f>AH21/N21*100</f>
        <v>100</v>
      </c>
      <c r="AO21" s="92" t="s">
        <v>368</v>
      </c>
      <c r="AP21" s="55"/>
      <c r="AQ21" s="55"/>
      <c r="AR21" s="55"/>
      <c r="AS21" s="55"/>
      <c r="AT21" s="55"/>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row>
    <row r="22" spans="1:78" s="11" customFormat="1" ht="298.5" customHeight="1" x14ac:dyDescent="0.25">
      <c r="A22" s="2">
        <v>10</v>
      </c>
      <c r="B22" s="1"/>
      <c r="C22" s="1"/>
      <c r="D22" s="167"/>
      <c r="E22" s="3"/>
      <c r="F22" s="1"/>
      <c r="G22" s="1"/>
      <c r="H22" s="210" t="s">
        <v>135</v>
      </c>
      <c r="I22" s="1" t="s">
        <v>156</v>
      </c>
      <c r="J22" s="1" t="s">
        <v>149</v>
      </c>
      <c r="K22" s="1" t="s">
        <v>157</v>
      </c>
      <c r="L22" s="92" t="s">
        <v>472</v>
      </c>
      <c r="M22" s="28" t="s">
        <v>279</v>
      </c>
      <c r="N22" s="54">
        <f t="shared" si="12"/>
        <v>1.8</v>
      </c>
      <c r="O22" s="27">
        <v>0</v>
      </c>
      <c r="P22" s="27">
        <v>1.8</v>
      </c>
      <c r="Q22" s="27">
        <v>0</v>
      </c>
      <c r="R22" s="27">
        <v>0</v>
      </c>
      <c r="S22" s="27">
        <v>0</v>
      </c>
      <c r="T22" s="23">
        <f>SUM(U22:Y22)</f>
        <v>1.8</v>
      </c>
      <c r="U22" s="27">
        <v>0</v>
      </c>
      <c r="V22" s="27">
        <v>1.8</v>
      </c>
      <c r="W22" s="27">
        <v>0</v>
      </c>
      <c r="X22" s="27">
        <v>0</v>
      </c>
      <c r="Y22" s="27">
        <v>0</v>
      </c>
      <c r="Z22" s="23">
        <f t="shared" si="0"/>
        <v>100</v>
      </c>
      <c r="AA22" s="23">
        <f>SUM(AB22:AF22)</f>
        <v>1.8</v>
      </c>
      <c r="AB22" s="27">
        <v>0</v>
      </c>
      <c r="AC22" s="27">
        <v>1.8</v>
      </c>
      <c r="AD22" s="27">
        <v>0</v>
      </c>
      <c r="AE22" s="27">
        <v>0</v>
      </c>
      <c r="AF22" s="27">
        <v>0</v>
      </c>
      <c r="AG22" s="23">
        <f t="shared" si="5"/>
        <v>100</v>
      </c>
      <c r="AH22" s="23">
        <f t="shared" si="7"/>
        <v>1.8</v>
      </c>
      <c r="AI22" s="27">
        <v>0</v>
      </c>
      <c r="AJ22" s="27">
        <v>1.8</v>
      </c>
      <c r="AK22" s="27">
        <v>0</v>
      </c>
      <c r="AL22" s="27">
        <v>0</v>
      </c>
      <c r="AM22" s="27">
        <v>0</v>
      </c>
      <c r="AN22" s="23">
        <f t="shared" si="1"/>
        <v>100</v>
      </c>
      <c r="AO22" s="92" t="s">
        <v>332</v>
      </c>
      <c r="AP22" s="55"/>
      <c r="AQ22" s="55"/>
      <c r="AR22" s="55"/>
      <c r="AS22" s="55"/>
      <c r="AT22" s="55"/>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row>
    <row r="23" spans="1:78" s="11" customFormat="1" ht="297" customHeight="1" x14ac:dyDescent="0.25">
      <c r="A23" s="416">
        <v>11</v>
      </c>
      <c r="B23" s="207"/>
      <c r="C23" s="207"/>
      <c r="D23" s="168" t="s">
        <v>158</v>
      </c>
      <c r="E23" s="112"/>
      <c r="F23" s="112" t="s">
        <v>13</v>
      </c>
      <c r="G23" s="207"/>
      <c r="H23" s="183" t="s">
        <v>148</v>
      </c>
      <c r="I23" s="112" t="s">
        <v>159</v>
      </c>
      <c r="J23" s="112" t="s">
        <v>149</v>
      </c>
      <c r="K23" s="112" t="s">
        <v>281</v>
      </c>
      <c r="L23" s="92" t="s">
        <v>12</v>
      </c>
      <c r="M23" s="28" t="s">
        <v>279</v>
      </c>
      <c r="N23" s="54">
        <f t="shared" ref="N23:Y23" si="13">N24+N25</f>
        <v>56669.1</v>
      </c>
      <c r="O23" s="23">
        <f t="shared" si="13"/>
        <v>56669.1</v>
      </c>
      <c r="P23" s="23">
        <f t="shared" si="13"/>
        <v>0</v>
      </c>
      <c r="Q23" s="23">
        <f t="shared" si="13"/>
        <v>0</v>
      </c>
      <c r="R23" s="23">
        <f t="shared" si="13"/>
        <v>0</v>
      </c>
      <c r="S23" s="23">
        <f t="shared" si="13"/>
        <v>0</v>
      </c>
      <c r="T23" s="23">
        <f t="shared" si="13"/>
        <v>56669.1</v>
      </c>
      <c r="U23" s="23">
        <f t="shared" si="13"/>
        <v>56669.1</v>
      </c>
      <c r="V23" s="23">
        <f t="shared" si="13"/>
        <v>0</v>
      </c>
      <c r="W23" s="23">
        <f t="shared" si="13"/>
        <v>0</v>
      </c>
      <c r="X23" s="23">
        <f t="shared" si="13"/>
        <v>0</v>
      </c>
      <c r="Y23" s="23">
        <f t="shared" si="13"/>
        <v>0</v>
      </c>
      <c r="Z23" s="23">
        <f>T23/N23*100</f>
        <v>100</v>
      </c>
      <c r="AA23" s="23">
        <f t="shared" ref="AA23:AF23" si="14">AA24+AA25</f>
        <v>56669.1</v>
      </c>
      <c r="AB23" s="23">
        <f t="shared" si="14"/>
        <v>56669.1</v>
      </c>
      <c r="AC23" s="23">
        <f t="shared" si="14"/>
        <v>0</v>
      </c>
      <c r="AD23" s="23">
        <f t="shared" si="14"/>
        <v>0</v>
      </c>
      <c r="AE23" s="23">
        <f t="shared" si="14"/>
        <v>0</v>
      </c>
      <c r="AF23" s="23">
        <f t="shared" si="14"/>
        <v>0</v>
      </c>
      <c r="AG23" s="23">
        <f t="shared" si="5"/>
        <v>100</v>
      </c>
      <c r="AH23" s="54">
        <f t="shared" ref="AH23:AM23" si="15">AH24+AH25</f>
        <v>56669.1</v>
      </c>
      <c r="AI23" s="54">
        <f t="shared" si="15"/>
        <v>56669.1</v>
      </c>
      <c r="AJ23" s="54">
        <f t="shared" si="15"/>
        <v>0</v>
      </c>
      <c r="AK23" s="54">
        <f t="shared" si="15"/>
        <v>0</v>
      </c>
      <c r="AL23" s="54">
        <f t="shared" si="15"/>
        <v>0</v>
      </c>
      <c r="AM23" s="54">
        <f t="shared" si="15"/>
        <v>0</v>
      </c>
      <c r="AN23" s="23">
        <f t="shared" si="1"/>
        <v>100</v>
      </c>
      <c r="AO23" s="71" t="s">
        <v>302</v>
      </c>
      <c r="AP23" s="55"/>
      <c r="AQ23" s="55"/>
      <c r="AR23" s="55"/>
      <c r="AS23" s="55"/>
      <c r="AT23" s="55"/>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row>
    <row r="24" spans="1:78" s="11" customFormat="1" ht="101.25" customHeight="1" x14ac:dyDescent="0.25">
      <c r="A24" s="417"/>
      <c r="B24" s="208"/>
      <c r="C24" s="208"/>
      <c r="D24" s="169"/>
      <c r="E24" s="50"/>
      <c r="F24" s="50"/>
      <c r="G24" s="208"/>
      <c r="H24" s="184"/>
      <c r="I24" s="50"/>
      <c r="J24" s="50"/>
      <c r="K24" s="50"/>
      <c r="L24" s="198" t="s">
        <v>407</v>
      </c>
      <c r="M24" s="28" t="s">
        <v>279</v>
      </c>
      <c r="N24" s="54">
        <f>SUM(O24:S24)</f>
        <v>18707</v>
      </c>
      <c r="O24" s="27">
        <v>18707</v>
      </c>
      <c r="P24" s="27">
        <v>0</v>
      </c>
      <c r="Q24" s="27">
        <v>0</v>
      </c>
      <c r="R24" s="27">
        <v>0</v>
      </c>
      <c r="S24" s="27">
        <v>0</v>
      </c>
      <c r="T24" s="23">
        <f>SUM(U24:Y24)</f>
        <v>18707</v>
      </c>
      <c r="U24" s="27">
        <v>18707</v>
      </c>
      <c r="V24" s="27">
        <v>0</v>
      </c>
      <c r="W24" s="27">
        <v>0</v>
      </c>
      <c r="X24" s="27">
        <v>0</v>
      </c>
      <c r="Y24" s="27">
        <v>0</v>
      </c>
      <c r="Z24" s="23">
        <f>T24/N24*100</f>
        <v>100</v>
      </c>
      <c r="AA24" s="23">
        <f>SUM(AB24:AF24)</f>
        <v>18707</v>
      </c>
      <c r="AB24" s="27">
        <v>18707</v>
      </c>
      <c r="AC24" s="27">
        <v>0</v>
      </c>
      <c r="AD24" s="27">
        <v>0</v>
      </c>
      <c r="AE24" s="27">
        <v>0</v>
      </c>
      <c r="AF24" s="27">
        <v>0</v>
      </c>
      <c r="AG24" s="23">
        <f>AA24/N24*100</f>
        <v>100</v>
      </c>
      <c r="AH24" s="23">
        <f t="shared" si="7"/>
        <v>18707</v>
      </c>
      <c r="AI24" s="27">
        <v>18707</v>
      </c>
      <c r="AJ24" s="27">
        <v>0</v>
      </c>
      <c r="AK24" s="27">
        <v>0</v>
      </c>
      <c r="AL24" s="27">
        <v>0</v>
      </c>
      <c r="AM24" s="27">
        <v>0</v>
      </c>
      <c r="AN24" s="23">
        <f t="shared" si="1"/>
        <v>100</v>
      </c>
      <c r="AO24" s="69" t="s">
        <v>336</v>
      </c>
      <c r="AP24" s="55"/>
      <c r="AQ24" s="55"/>
      <c r="AR24" s="55"/>
      <c r="AS24" s="55"/>
      <c r="AT24" s="55"/>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row>
    <row r="25" spans="1:78" s="109" customFormat="1" ht="132" customHeight="1" x14ac:dyDescent="0.25">
      <c r="A25" s="418"/>
      <c r="B25" s="136"/>
      <c r="C25" s="136"/>
      <c r="D25" s="170"/>
      <c r="E25" s="137"/>
      <c r="F25" s="137"/>
      <c r="G25" s="136"/>
      <c r="H25" s="185"/>
      <c r="I25" s="137"/>
      <c r="J25" s="137"/>
      <c r="K25" s="137"/>
      <c r="L25" s="199" t="s">
        <v>406</v>
      </c>
      <c r="M25" s="119" t="s">
        <v>279</v>
      </c>
      <c r="N25" s="102">
        <f>SUM(O25:S25)</f>
        <v>37962.1</v>
      </c>
      <c r="O25" s="103">
        <v>37962.1</v>
      </c>
      <c r="P25" s="103">
        <v>0</v>
      </c>
      <c r="Q25" s="103">
        <v>0</v>
      </c>
      <c r="R25" s="103">
        <v>0</v>
      </c>
      <c r="S25" s="103">
        <v>0</v>
      </c>
      <c r="T25" s="102">
        <f>SUM(U25:Y25)</f>
        <v>37962.1</v>
      </c>
      <c r="U25" s="103">
        <v>37962.1</v>
      </c>
      <c r="V25" s="103">
        <v>0</v>
      </c>
      <c r="W25" s="103">
        <v>0</v>
      </c>
      <c r="X25" s="103">
        <v>0</v>
      </c>
      <c r="Y25" s="103">
        <v>0</v>
      </c>
      <c r="Z25" s="102">
        <f>T25/N25*100</f>
        <v>100</v>
      </c>
      <c r="AA25" s="102">
        <f>SUM(AB25:AF25)</f>
        <v>37962.1</v>
      </c>
      <c r="AB25" s="103">
        <v>37962.1</v>
      </c>
      <c r="AC25" s="103">
        <v>0</v>
      </c>
      <c r="AD25" s="103">
        <v>0</v>
      </c>
      <c r="AE25" s="103">
        <v>0</v>
      </c>
      <c r="AF25" s="103">
        <v>0</v>
      </c>
      <c r="AG25" s="102">
        <f t="shared" si="5"/>
        <v>100</v>
      </c>
      <c r="AH25" s="102">
        <f>SUM(AI25:AM25)</f>
        <v>37962.1</v>
      </c>
      <c r="AI25" s="103">
        <v>37962.1</v>
      </c>
      <c r="AJ25" s="103">
        <v>0</v>
      </c>
      <c r="AK25" s="103">
        <v>0</v>
      </c>
      <c r="AL25" s="103">
        <v>0</v>
      </c>
      <c r="AM25" s="103">
        <v>0</v>
      </c>
      <c r="AN25" s="102">
        <f t="shared" si="1"/>
        <v>100</v>
      </c>
      <c r="AO25" s="106" t="s">
        <v>333</v>
      </c>
      <c r="AP25" s="108"/>
      <c r="AQ25" s="108"/>
      <c r="AR25" s="108"/>
      <c r="AS25" s="108"/>
      <c r="AT25" s="108"/>
      <c r="AU25" s="108"/>
      <c r="AV25" s="108"/>
      <c r="AW25" s="108"/>
      <c r="AX25" s="108"/>
      <c r="AY25" s="108"/>
      <c r="AZ25" s="108"/>
      <c r="BA25" s="108"/>
      <c r="BB25" s="108"/>
      <c r="BC25" s="108"/>
      <c r="BD25" s="108"/>
      <c r="BE25" s="108"/>
      <c r="BF25" s="108"/>
      <c r="BG25" s="108"/>
      <c r="BH25" s="108"/>
      <c r="BI25" s="108"/>
      <c r="BJ25" s="108"/>
      <c r="BK25" s="108"/>
      <c r="BL25" s="108"/>
      <c r="BM25" s="108"/>
      <c r="BN25" s="108"/>
      <c r="BO25" s="108"/>
      <c r="BP25" s="108"/>
      <c r="BQ25" s="108"/>
      <c r="BR25" s="108"/>
      <c r="BS25" s="108"/>
      <c r="BT25" s="108"/>
      <c r="BU25" s="108"/>
      <c r="BV25" s="108"/>
      <c r="BW25" s="108"/>
      <c r="BX25" s="108"/>
      <c r="BY25" s="108"/>
      <c r="BZ25" s="108"/>
    </row>
    <row r="26" spans="1:78" s="11" customFormat="1" ht="175.5" customHeight="1" x14ac:dyDescent="0.25">
      <c r="A26" s="2">
        <v>12</v>
      </c>
      <c r="B26" s="1"/>
      <c r="C26" s="1"/>
      <c r="D26" s="161"/>
      <c r="E26" s="1"/>
      <c r="F26" s="1"/>
      <c r="G26" s="1"/>
      <c r="H26" s="186" t="s">
        <v>160</v>
      </c>
      <c r="I26" s="72" t="s">
        <v>161</v>
      </c>
      <c r="J26" s="1" t="s">
        <v>162</v>
      </c>
      <c r="K26" s="1" t="s">
        <v>281</v>
      </c>
      <c r="L26" s="92" t="s">
        <v>408</v>
      </c>
      <c r="M26" s="28" t="s">
        <v>279</v>
      </c>
      <c r="N26" s="54">
        <f>SUM(O26:S26)</f>
        <v>340</v>
      </c>
      <c r="O26" s="27">
        <v>0</v>
      </c>
      <c r="P26" s="27">
        <v>340</v>
      </c>
      <c r="Q26" s="27">
        <v>0</v>
      </c>
      <c r="R26" s="27">
        <v>0</v>
      </c>
      <c r="S26" s="27">
        <v>0</v>
      </c>
      <c r="T26" s="23">
        <f>SUM(U26:Y26)</f>
        <v>340</v>
      </c>
      <c r="U26" s="27">
        <v>0</v>
      </c>
      <c r="V26" s="27">
        <v>340</v>
      </c>
      <c r="W26" s="27">
        <v>0</v>
      </c>
      <c r="X26" s="27">
        <v>0</v>
      </c>
      <c r="Y26" s="27">
        <v>0</v>
      </c>
      <c r="Z26" s="23">
        <f t="shared" si="0"/>
        <v>100</v>
      </c>
      <c r="AA26" s="23">
        <f t="shared" si="6"/>
        <v>340</v>
      </c>
      <c r="AB26" s="27">
        <v>0</v>
      </c>
      <c r="AC26" s="27">
        <v>340</v>
      </c>
      <c r="AD26" s="27">
        <v>0</v>
      </c>
      <c r="AE26" s="27">
        <v>0</v>
      </c>
      <c r="AF26" s="27">
        <v>0</v>
      </c>
      <c r="AG26" s="23">
        <f t="shared" si="5"/>
        <v>100</v>
      </c>
      <c r="AH26" s="23">
        <f t="shared" si="7"/>
        <v>340</v>
      </c>
      <c r="AI26" s="27">
        <v>0</v>
      </c>
      <c r="AJ26" s="27">
        <v>340</v>
      </c>
      <c r="AK26" s="27">
        <v>0</v>
      </c>
      <c r="AL26" s="27">
        <v>0</v>
      </c>
      <c r="AM26" s="27">
        <v>0</v>
      </c>
      <c r="AN26" s="23">
        <f t="shared" si="1"/>
        <v>100</v>
      </c>
      <c r="AO26" s="92" t="s">
        <v>334</v>
      </c>
      <c r="AP26" s="55"/>
      <c r="AQ26" s="55"/>
      <c r="AR26" s="55"/>
      <c r="AS26" s="55"/>
      <c r="AT26" s="55"/>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row>
    <row r="27" spans="1:78" s="11" customFormat="1" ht="207.75" customHeight="1" x14ac:dyDescent="0.25">
      <c r="A27" s="2">
        <v>13</v>
      </c>
      <c r="B27" s="1"/>
      <c r="C27" s="1"/>
      <c r="D27" s="161"/>
      <c r="E27" s="1"/>
      <c r="F27" s="1"/>
      <c r="G27" s="1"/>
      <c r="H27" s="210" t="s">
        <v>148</v>
      </c>
      <c r="I27" s="1" t="s">
        <v>163</v>
      </c>
      <c r="J27" s="1" t="s">
        <v>149</v>
      </c>
      <c r="K27" s="1" t="s">
        <v>281</v>
      </c>
      <c r="L27" s="92" t="s">
        <v>410</v>
      </c>
      <c r="M27" s="28" t="s">
        <v>274</v>
      </c>
      <c r="N27" s="54">
        <f t="shared" si="12"/>
        <v>602.9</v>
      </c>
      <c r="O27" s="27">
        <v>0</v>
      </c>
      <c r="P27" s="27">
        <v>602.9</v>
      </c>
      <c r="Q27" s="27">
        <v>0</v>
      </c>
      <c r="R27" s="27">
        <v>0</v>
      </c>
      <c r="S27" s="27">
        <v>0</v>
      </c>
      <c r="T27" s="23">
        <f>SUM(U27:Y27)</f>
        <v>196.7</v>
      </c>
      <c r="U27" s="27">
        <v>0</v>
      </c>
      <c r="V27" s="27">
        <v>196.7</v>
      </c>
      <c r="W27" s="27">
        <v>0</v>
      </c>
      <c r="X27" s="27">
        <v>0</v>
      </c>
      <c r="Y27" s="27">
        <v>0</v>
      </c>
      <c r="Z27" s="23">
        <f t="shared" si="0"/>
        <v>32.625642726820367</v>
      </c>
      <c r="AA27" s="23">
        <f>SUM(AB27:AF27)</f>
        <v>196.7</v>
      </c>
      <c r="AB27" s="27">
        <v>0</v>
      </c>
      <c r="AC27" s="27">
        <v>196.7</v>
      </c>
      <c r="AD27" s="27">
        <v>0</v>
      </c>
      <c r="AE27" s="27">
        <v>0</v>
      </c>
      <c r="AF27" s="27">
        <v>0</v>
      </c>
      <c r="AG27" s="23">
        <f t="shared" si="5"/>
        <v>32.625642726820367</v>
      </c>
      <c r="AH27" s="23">
        <f>SUM(AI27:AM27)</f>
        <v>196.7</v>
      </c>
      <c r="AI27" s="27">
        <v>0</v>
      </c>
      <c r="AJ27" s="27">
        <v>196.7</v>
      </c>
      <c r="AK27" s="27">
        <v>0</v>
      </c>
      <c r="AL27" s="27">
        <v>0</v>
      </c>
      <c r="AM27" s="27">
        <v>0</v>
      </c>
      <c r="AN27" s="23">
        <f t="shared" si="1"/>
        <v>32.625642726820367</v>
      </c>
      <c r="AO27" s="92" t="s">
        <v>335</v>
      </c>
      <c r="AP27" s="55"/>
      <c r="AQ27" s="55"/>
      <c r="AR27" s="55"/>
      <c r="AS27" s="55"/>
      <c r="AT27" s="55"/>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c r="BY27" s="55"/>
      <c r="BZ27" s="55"/>
    </row>
    <row r="28" spans="1:78" s="11" customFormat="1" ht="189.75" customHeight="1" x14ac:dyDescent="0.25">
      <c r="A28" s="2">
        <v>15</v>
      </c>
      <c r="B28" s="1"/>
      <c r="C28" s="1"/>
      <c r="D28" s="161"/>
      <c r="E28" s="1"/>
      <c r="F28" s="1"/>
      <c r="G28" s="1"/>
      <c r="H28" s="178" t="s">
        <v>148</v>
      </c>
      <c r="I28" s="1" t="s">
        <v>164</v>
      </c>
      <c r="J28" s="1" t="s">
        <v>149</v>
      </c>
      <c r="K28" s="1" t="s">
        <v>282</v>
      </c>
      <c r="L28" s="92" t="s">
        <v>409</v>
      </c>
      <c r="M28" s="98" t="s">
        <v>279</v>
      </c>
      <c r="N28" s="54">
        <f t="shared" si="12"/>
        <v>50800</v>
      </c>
      <c r="O28" s="27">
        <v>0</v>
      </c>
      <c r="P28" s="27">
        <v>47752</v>
      </c>
      <c r="Q28" s="27">
        <v>0</v>
      </c>
      <c r="R28" s="27">
        <v>3048</v>
      </c>
      <c r="S28" s="27">
        <v>0</v>
      </c>
      <c r="T28" s="23">
        <f t="shared" si="8"/>
        <v>23977</v>
      </c>
      <c r="U28" s="27">
        <v>0</v>
      </c>
      <c r="V28" s="27">
        <v>22537</v>
      </c>
      <c r="W28" s="27">
        <v>0</v>
      </c>
      <c r="X28" s="27">
        <v>1440</v>
      </c>
      <c r="Y28" s="27">
        <v>0</v>
      </c>
      <c r="Z28" s="23">
        <f t="shared" si="0"/>
        <v>47.198818897637793</v>
      </c>
      <c r="AA28" s="23">
        <f t="shared" si="6"/>
        <v>23975.5</v>
      </c>
      <c r="AB28" s="27">
        <v>0</v>
      </c>
      <c r="AC28" s="27">
        <v>22537</v>
      </c>
      <c r="AD28" s="27">
        <v>0</v>
      </c>
      <c r="AE28" s="27">
        <v>1438.5</v>
      </c>
      <c r="AF28" s="27">
        <v>0</v>
      </c>
      <c r="AG28" s="23">
        <f t="shared" si="5"/>
        <v>47.195866141732282</v>
      </c>
      <c r="AH28" s="23">
        <f t="shared" si="7"/>
        <v>23975.5</v>
      </c>
      <c r="AI28" s="27">
        <v>0</v>
      </c>
      <c r="AJ28" s="27">
        <v>22537</v>
      </c>
      <c r="AK28" s="27">
        <v>0</v>
      </c>
      <c r="AL28" s="27">
        <v>1438.5</v>
      </c>
      <c r="AM28" s="27">
        <v>0</v>
      </c>
      <c r="AN28" s="23">
        <f t="shared" si="1"/>
        <v>47.195866141732282</v>
      </c>
      <c r="AO28" s="92" t="s">
        <v>337</v>
      </c>
      <c r="AP28" s="55"/>
      <c r="AQ28" s="55"/>
      <c r="AR28" s="55"/>
      <c r="AS28" s="55"/>
      <c r="AT28" s="55"/>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c r="BY28" s="55"/>
      <c r="BZ28" s="55"/>
    </row>
    <row r="29" spans="1:78" s="109" customFormat="1" ht="176.45" customHeight="1" x14ac:dyDescent="0.25">
      <c r="A29" s="104"/>
      <c r="B29" s="105"/>
      <c r="C29" s="105"/>
      <c r="D29" s="161"/>
      <c r="E29" s="105"/>
      <c r="F29" s="105"/>
      <c r="G29" s="105"/>
      <c r="H29" s="178" t="s">
        <v>148</v>
      </c>
      <c r="I29" s="106" t="s">
        <v>305</v>
      </c>
      <c r="J29" s="106" t="s">
        <v>149</v>
      </c>
      <c r="K29" s="105" t="s">
        <v>2</v>
      </c>
      <c r="L29" s="106" t="s">
        <v>412</v>
      </c>
      <c r="M29" s="107" t="s">
        <v>279</v>
      </c>
      <c r="N29" s="118">
        <f t="shared" si="12"/>
        <v>11586.7</v>
      </c>
      <c r="O29" s="103">
        <v>0</v>
      </c>
      <c r="P29" s="103">
        <v>10891.5</v>
      </c>
      <c r="Q29" s="103">
        <v>0</v>
      </c>
      <c r="R29" s="103">
        <v>695.2</v>
      </c>
      <c r="S29" s="103">
        <v>0</v>
      </c>
      <c r="T29" s="102">
        <f t="shared" si="8"/>
        <v>11322.2</v>
      </c>
      <c r="U29" s="103">
        <v>0</v>
      </c>
      <c r="V29" s="103">
        <v>10627</v>
      </c>
      <c r="W29" s="103">
        <v>0</v>
      </c>
      <c r="X29" s="103">
        <v>695.2</v>
      </c>
      <c r="Y29" s="103">
        <v>0</v>
      </c>
      <c r="Z29" s="102">
        <v>0</v>
      </c>
      <c r="AA29" s="102">
        <f t="shared" si="6"/>
        <v>11305.3</v>
      </c>
      <c r="AB29" s="103">
        <v>0</v>
      </c>
      <c r="AC29" s="103">
        <v>10627</v>
      </c>
      <c r="AD29" s="103">
        <v>0</v>
      </c>
      <c r="AE29" s="103">
        <v>678.3</v>
      </c>
      <c r="AF29" s="103">
        <v>0</v>
      </c>
      <c r="AG29" s="102">
        <v>0</v>
      </c>
      <c r="AH29" s="102">
        <f t="shared" si="7"/>
        <v>11305.3</v>
      </c>
      <c r="AI29" s="103">
        <v>0</v>
      </c>
      <c r="AJ29" s="103">
        <v>10627</v>
      </c>
      <c r="AK29" s="103">
        <v>0</v>
      </c>
      <c r="AL29" s="103">
        <v>678.3</v>
      </c>
      <c r="AM29" s="103">
        <v>0</v>
      </c>
      <c r="AN29" s="102">
        <f t="shared" si="1"/>
        <v>97.571353362044405</v>
      </c>
      <c r="AO29" s="106" t="s">
        <v>411</v>
      </c>
      <c r="AP29" s="108"/>
      <c r="AQ29" s="108"/>
      <c r="AR29" s="108"/>
      <c r="AS29" s="108"/>
      <c r="AT29" s="108"/>
      <c r="AU29" s="108"/>
      <c r="AV29" s="108"/>
      <c r="AW29" s="108"/>
      <c r="AX29" s="108"/>
      <c r="AY29" s="108"/>
      <c r="AZ29" s="108"/>
      <c r="BA29" s="108"/>
      <c r="BB29" s="108"/>
      <c r="BC29" s="108"/>
      <c r="BD29" s="108"/>
      <c r="BE29" s="108"/>
      <c r="BF29" s="108"/>
      <c r="BG29" s="108"/>
      <c r="BH29" s="108"/>
      <c r="BI29" s="108"/>
      <c r="BJ29" s="108"/>
      <c r="BK29" s="108"/>
      <c r="BL29" s="108"/>
      <c r="BM29" s="108"/>
      <c r="BN29" s="108"/>
      <c r="BO29" s="108"/>
      <c r="BP29" s="108"/>
      <c r="BQ29" s="108"/>
      <c r="BR29" s="108"/>
      <c r="BS29" s="108"/>
      <c r="BT29" s="108"/>
      <c r="BU29" s="108"/>
      <c r="BV29" s="108"/>
      <c r="BW29" s="108"/>
      <c r="BX29" s="108"/>
      <c r="BY29" s="108"/>
      <c r="BZ29" s="108"/>
    </row>
    <row r="30" spans="1:78" s="11" customFormat="1" ht="176.45" customHeight="1" x14ac:dyDescent="0.25">
      <c r="A30" s="2"/>
      <c r="B30" s="1"/>
      <c r="C30" s="1"/>
      <c r="D30" s="161"/>
      <c r="E30" s="1"/>
      <c r="F30" s="1"/>
      <c r="G30" s="1"/>
      <c r="H30" s="178" t="s">
        <v>148</v>
      </c>
      <c r="I30" s="92" t="s">
        <v>305</v>
      </c>
      <c r="J30" s="78" t="s">
        <v>300</v>
      </c>
      <c r="K30" s="78" t="s">
        <v>2</v>
      </c>
      <c r="L30" s="92" t="s">
        <v>414</v>
      </c>
      <c r="M30" s="98" t="s">
        <v>279</v>
      </c>
      <c r="N30" s="54">
        <f t="shared" si="12"/>
        <v>7593.9000000000005</v>
      </c>
      <c r="O30" s="27">
        <f>O31+O32</f>
        <v>0</v>
      </c>
      <c r="P30" s="27">
        <f t="shared" ref="P30:S30" si="16">P31+P32</f>
        <v>7138.3</v>
      </c>
      <c r="Q30" s="27">
        <f t="shared" si="16"/>
        <v>0</v>
      </c>
      <c r="R30" s="27">
        <f t="shared" si="16"/>
        <v>455.6</v>
      </c>
      <c r="S30" s="27">
        <f t="shared" si="16"/>
        <v>0</v>
      </c>
      <c r="T30" s="23">
        <f t="shared" si="8"/>
        <v>7593.9000000000005</v>
      </c>
      <c r="U30" s="27">
        <f t="shared" ref="U30:Y30" si="17">U31+U32</f>
        <v>0</v>
      </c>
      <c r="V30" s="27">
        <f t="shared" si="17"/>
        <v>7138.3</v>
      </c>
      <c r="W30" s="27">
        <f t="shared" si="17"/>
        <v>0</v>
      </c>
      <c r="X30" s="27">
        <f t="shared" si="17"/>
        <v>455.6</v>
      </c>
      <c r="Y30" s="27">
        <f t="shared" si="17"/>
        <v>0</v>
      </c>
      <c r="Z30" s="23">
        <v>0</v>
      </c>
      <c r="AA30" s="23">
        <f t="shared" si="6"/>
        <v>7593.9000000000005</v>
      </c>
      <c r="AB30" s="27">
        <f>AB31+AB32</f>
        <v>0</v>
      </c>
      <c r="AC30" s="27">
        <f t="shared" ref="AC30:AF30" si="18">AC31+AC32</f>
        <v>7138.3</v>
      </c>
      <c r="AD30" s="27">
        <f t="shared" si="18"/>
        <v>0</v>
      </c>
      <c r="AE30" s="27">
        <f t="shared" si="18"/>
        <v>455.6</v>
      </c>
      <c r="AF30" s="27">
        <f t="shared" si="18"/>
        <v>0</v>
      </c>
      <c r="AG30" s="23">
        <v>0</v>
      </c>
      <c r="AH30" s="23">
        <f t="shared" si="7"/>
        <v>7593.9000000000005</v>
      </c>
      <c r="AI30" s="27">
        <f t="shared" ref="AI30:AM30" si="19">AI31+AI32</f>
        <v>0</v>
      </c>
      <c r="AJ30" s="27">
        <f t="shared" si="19"/>
        <v>7138.3</v>
      </c>
      <c r="AK30" s="27">
        <f t="shared" si="19"/>
        <v>0</v>
      </c>
      <c r="AL30" s="27">
        <f t="shared" si="19"/>
        <v>455.6</v>
      </c>
      <c r="AM30" s="27">
        <f t="shared" si="19"/>
        <v>0</v>
      </c>
      <c r="AN30" s="23">
        <f t="shared" si="1"/>
        <v>100</v>
      </c>
      <c r="AO30" s="92" t="s">
        <v>343</v>
      </c>
      <c r="AP30" s="55"/>
      <c r="AQ30" s="55"/>
      <c r="AR30" s="55"/>
      <c r="AS30" s="55"/>
      <c r="AT30" s="55"/>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c r="BZ30" s="55"/>
    </row>
    <row r="31" spans="1:78" s="11" customFormat="1" x14ac:dyDescent="0.25">
      <c r="A31" s="219"/>
      <c r="B31" s="112"/>
      <c r="C31" s="112"/>
      <c r="D31" s="168"/>
      <c r="E31" s="112"/>
      <c r="F31" s="112"/>
      <c r="G31" s="112"/>
      <c r="H31" s="203"/>
      <c r="I31" s="115"/>
      <c r="J31" s="78"/>
      <c r="K31" s="78"/>
      <c r="L31" s="98" t="s">
        <v>413</v>
      </c>
      <c r="M31" s="98"/>
      <c r="N31" s="54">
        <f t="shared" si="12"/>
        <v>75.3</v>
      </c>
      <c r="O31" s="27">
        <v>0</v>
      </c>
      <c r="P31" s="27">
        <v>70.8</v>
      </c>
      <c r="Q31" s="27">
        <v>0</v>
      </c>
      <c r="R31" s="27">
        <v>4.5</v>
      </c>
      <c r="S31" s="27">
        <v>0</v>
      </c>
      <c r="T31" s="23">
        <f t="shared" si="8"/>
        <v>75.3</v>
      </c>
      <c r="U31" s="27">
        <v>0</v>
      </c>
      <c r="V31" s="27">
        <v>70.8</v>
      </c>
      <c r="W31" s="27">
        <v>0</v>
      </c>
      <c r="X31" s="27">
        <v>4.5</v>
      </c>
      <c r="Y31" s="27">
        <v>0</v>
      </c>
      <c r="Z31" s="23">
        <f t="shared" si="0"/>
        <v>100</v>
      </c>
      <c r="AA31" s="23">
        <f t="shared" si="6"/>
        <v>75.3</v>
      </c>
      <c r="AB31" s="27">
        <v>0</v>
      </c>
      <c r="AC31" s="27">
        <v>70.8</v>
      </c>
      <c r="AD31" s="27">
        <v>0</v>
      </c>
      <c r="AE31" s="27">
        <v>4.5</v>
      </c>
      <c r="AF31" s="27">
        <v>0</v>
      </c>
      <c r="AG31" s="23">
        <v>0</v>
      </c>
      <c r="AH31" s="23">
        <f t="shared" si="7"/>
        <v>75.3</v>
      </c>
      <c r="AI31" s="27">
        <v>0</v>
      </c>
      <c r="AJ31" s="27">
        <v>70.8</v>
      </c>
      <c r="AK31" s="27">
        <v>0</v>
      </c>
      <c r="AL31" s="27">
        <v>4.5</v>
      </c>
      <c r="AM31" s="27">
        <v>0</v>
      </c>
      <c r="AN31" s="23">
        <f t="shared" si="1"/>
        <v>100</v>
      </c>
      <c r="AO31" s="92"/>
      <c r="AP31" s="55"/>
      <c r="AQ31" s="55"/>
      <c r="AR31" s="55"/>
      <c r="AS31" s="55"/>
      <c r="AT31" s="55"/>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c r="BY31" s="55"/>
      <c r="BZ31" s="55"/>
    </row>
    <row r="32" spans="1:78" s="109" customFormat="1" x14ac:dyDescent="0.25">
      <c r="A32" s="221"/>
      <c r="B32" s="117"/>
      <c r="C32" s="117"/>
      <c r="D32" s="168"/>
      <c r="E32" s="117"/>
      <c r="F32" s="117"/>
      <c r="G32" s="117"/>
      <c r="H32" s="203"/>
      <c r="I32" s="213"/>
      <c r="J32" s="194"/>
      <c r="K32" s="194"/>
      <c r="L32" s="107" t="s">
        <v>7</v>
      </c>
      <c r="M32" s="107"/>
      <c r="N32" s="118">
        <f t="shared" si="12"/>
        <v>7518.6</v>
      </c>
      <c r="O32" s="103">
        <v>0</v>
      </c>
      <c r="P32" s="103">
        <v>7067.5</v>
      </c>
      <c r="Q32" s="103">
        <v>0</v>
      </c>
      <c r="R32" s="103">
        <v>451.1</v>
      </c>
      <c r="S32" s="103">
        <v>0</v>
      </c>
      <c r="T32" s="102">
        <f t="shared" si="8"/>
        <v>7518.6</v>
      </c>
      <c r="U32" s="103">
        <v>0</v>
      </c>
      <c r="V32" s="103">
        <v>7067.5</v>
      </c>
      <c r="W32" s="103">
        <v>0</v>
      </c>
      <c r="X32" s="103">
        <v>451.1</v>
      </c>
      <c r="Y32" s="103">
        <v>0</v>
      </c>
      <c r="Z32" s="102">
        <f t="shared" si="0"/>
        <v>100</v>
      </c>
      <c r="AA32" s="102">
        <f t="shared" si="6"/>
        <v>7518.6</v>
      </c>
      <c r="AB32" s="103">
        <v>0</v>
      </c>
      <c r="AC32" s="103">
        <v>7067.5</v>
      </c>
      <c r="AD32" s="103">
        <v>0</v>
      </c>
      <c r="AE32" s="103">
        <v>451.1</v>
      </c>
      <c r="AF32" s="103">
        <v>0</v>
      </c>
      <c r="AG32" s="102">
        <v>0</v>
      </c>
      <c r="AH32" s="102">
        <f t="shared" si="7"/>
        <v>7518.6</v>
      </c>
      <c r="AI32" s="103">
        <v>0</v>
      </c>
      <c r="AJ32" s="103">
        <v>7067.5</v>
      </c>
      <c r="AK32" s="103">
        <v>0</v>
      </c>
      <c r="AL32" s="103">
        <v>451.1</v>
      </c>
      <c r="AM32" s="103">
        <v>0</v>
      </c>
      <c r="AN32" s="102">
        <f t="shared" si="1"/>
        <v>100</v>
      </c>
      <c r="AO32" s="106"/>
      <c r="AP32" s="108"/>
      <c r="AQ32" s="108"/>
      <c r="AR32" s="108"/>
      <c r="AS32" s="108"/>
      <c r="AT32" s="108"/>
      <c r="AU32" s="108"/>
      <c r="AV32" s="108"/>
      <c r="AW32" s="108"/>
      <c r="AX32" s="108"/>
      <c r="AY32" s="108"/>
      <c r="AZ32" s="108"/>
      <c r="BA32" s="108"/>
      <c r="BB32" s="108"/>
      <c r="BC32" s="108"/>
      <c r="BD32" s="108"/>
      <c r="BE32" s="108"/>
      <c r="BF32" s="108"/>
      <c r="BG32" s="108"/>
      <c r="BH32" s="108"/>
      <c r="BI32" s="108"/>
      <c r="BJ32" s="108"/>
      <c r="BK32" s="108"/>
      <c r="BL32" s="108"/>
      <c r="BM32" s="108"/>
      <c r="BN32" s="108"/>
      <c r="BO32" s="108"/>
      <c r="BP32" s="108"/>
      <c r="BQ32" s="108"/>
      <c r="BR32" s="108"/>
      <c r="BS32" s="108"/>
      <c r="BT32" s="108"/>
      <c r="BU32" s="108"/>
      <c r="BV32" s="108"/>
      <c r="BW32" s="108"/>
      <c r="BX32" s="108"/>
      <c r="BY32" s="108"/>
      <c r="BZ32" s="108"/>
    </row>
    <row r="33" spans="1:78" s="11" customFormat="1" ht="129.75" customHeight="1" x14ac:dyDescent="0.25">
      <c r="A33" s="342">
        <v>16</v>
      </c>
      <c r="B33" s="49"/>
      <c r="C33" s="49"/>
      <c r="D33" s="216"/>
      <c r="E33" s="357"/>
      <c r="F33" s="49"/>
      <c r="G33" s="49"/>
      <c r="H33" s="203" t="s">
        <v>165</v>
      </c>
      <c r="I33" s="215" t="s">
        <v>9</v>
      </c>
      <c r="J33" s="14" t="s">
        <v>166</v>
      </c>
      <c r="K33" s="14" t="s">
        <v>283</v>
      </c>
      <c r="L33" s="78" t="s">
        <v>14</v>
      </c>
      <c r="M33" s="28" t="s">
        <v>104</v>
      </c>
      <c r="N33" s="54">
        <f>N34+N35</f>
        <v>425465.69999999995</v>
      </c>
      <c r="O33" s="23">
        <f t="shared" ref="O33:AM33" si="20">O34+O35</f>
        <v>0</v>
      </c>
      <c r="P33" s="23">
        <f>P34+P35</f>
        <v>395843</v>
      </c>
      <c r="Q33" s="23">
        <f t="shared" si="20"/>
        <v>35791.300000000003</v>
      </c>
      <c r="R33" s="23">
        <f t="shared" si="20"/>
        <v>29622.699999999997</v>
      </c>
      <c r="S33" s="23">
        <f>S34+S35</f>
        <v>0</v>
      </c>
      <c r="T33" s="23">
        <f t="shared" si="20"/>
        <v>258906.40000000002</v>
      </c>
      <c r="U33" s="23">
        <f t="shared" si="20"/>
        <v>0</v>
      </c>
      <c r="V33" s="23">
        <f t="shared" si="20"/>
        <v>242777.09999999998</v>
      </c>
      <c r="W33" s="23">
        <f t="shared" si="20"/>
        <v>35791.300000000003</v>
      </c>
      <c r="X33" s="23">
        <f t="shared" si="20"/>
        <v>16129.300000000001</v>
      </c>
      <c r="Y33" s="23">
        <f t="shared" si="20"/>
        <v>0</v>
      </c>
      <c r="Z33" s="23">
        <f>T33/N33*100</f>
        <v>60.852472949053251</v>
      </c>
      <c r="AA33" s="23">
        <f t="shared" si="20"/>
        <v>258273.5</v>
      </c>
      <c r="AB33" s="23">
        <f t="shared" si="20"/>
        <v>0</v>
      </c>
      <c r="AC33" s="23">
        <f t="shared" si="20"/>
        <v>242777.09999999998</v>
      </c>
      <c r="AD33" s="23">
        <f t="shared" si="20"/>
        <v>35791.300000000003</v>
      </c>
      <c r="AE33" s="23">
        <f t="shared" si="20"/>
        <v>15496.4</v>
      </c>
      <c r="AF33" s="23">
        <f t="shared" si="20"/>
        <v>0</v>
      </c>
      <c r="AG33" s="23">
        <f t="shared" si="5"/>
        <v>60.703718302086408</v>
      </c>
      <c r="AH33" s="54">
        <f t="shared" si="20"/>
        <v>249790.09999999998</v>
      </c>
      <c r="AI33" s="54">
        <f t="shared" si="20"/>
        <v>0</v>
      </c>
      <c r="AJ33" s="54">
        <f t="shared" si="20"/>
        <v>234802.8</v>
      </c>
      <c r="AK33" s="54">
        <f t="shared" si="20"/>
        <v>35791.300000000003</v>
      </c>
      <c r="AL33" s="54">
        <f t="shared" si="20"/>
        <v>14987.3</v>
      </c>
      <c r="AM33" s="54">
        <f t="shared" si="20"/>
        <v>0</v>
      </c>
      <c r="AN33" s="23">
        <f t="shared" si="1"/>
        <v>58.709809039835648</v>
      </c>
      <c r="AO33" s="71" t="s">
        <v>342</v>
      </c>
      <c r="AP33" s="55"/>
      <c r="AQ33" s="55"/>
      <c r="AR33" s="55"/>
      <c r="AS33" s="55"/>
      <c r="AT33" s="55"/>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c r="BY33" s="55"/>
      <c r="BZ33" s="55"/>
    </row>
    <row r="34" spans="1:78" s="11" customFormat="1" ht="340.5" customHeight="1" x14ac:dyDescent="0.25">
      <c r="A34" s="343"/>
      <c r="B34" s="208"/>
      <c r="C34" s="208"/>
      <c r="D34" s="217"/>
      <c r="E34" s="358"/>
      <c r="F34" s="208"/>
      <c r="G34" s="208"/>
      <c r="H34" s="184"/>
      <c r="I34" s="50"/>
      <c r="J34" s="50"/>
      <c r="K34" s="50"/>
      <c r="L34" s="77" t="s">
        <v>417</v>
      </c>
      <c r="M34" s="28" t="s">
        <v>287</v>
      </c>
      <c r="N34" s="54">
        <f>SUM(O34:S34)</f>
        <v>295189.39999999997</v>
      </c>
      <c r="O34" s="27">
        <v>0</v>
      </c>
      <c r="P34" s="27">
        <v>273383.3</v>
      </c>
      <c r="Q34" s="27">
        <v>0</v>
      </c>
      <c r="R34" s="27">
        <v>21806.1</v>
      </c>
      <c r="S34" s="27">
        <v>0</v>
      </c>
      <c r="T34" s="54">
        <f t="shared" si="8"/>
        <v>192087</v>
      </c>
      <c r="U34" s="27">
        <v>0</v>
      </c>
      <c r="V34" s="27">
        <v>180062.8</v>
      </c>
      <c r="W34" s="27">
        <v>0</v>
      </c>
      <c r="X34" s="27">
        <v>12024.2</v>
      </c>
      <c r="Y34" s="27">
        <v>0</v>
      </c>
      <c r="Z34" s="23">
        <f t="shared" si="0"/>
        <v>65.07245856389153</v>
      </c>
      <c r="AA34" s="23">
        <f t="shared" si="6"/>
        <v>191556.19999999998</v>
      </c>
      <c r="AB34" s="27">
        <v>0</v>
      </c>
      <c r="AC34" s="27">
        <v>180062.8</v>
      </c>
      <c r="AD34" s="27">
        <v>0</v>
      </c>
      <c r="AE34" s="27">
        <v>11493.4</v>
      </c>
      <c r="AF34" s="27">
        <v>0</v>
      </c>
      <c r="AG34" s="23">
        <f t="shared" si="5"/>
        <v>64.89264180895384</v>
      </c>
      <c r="AH34" s="23">
        <f t="shared" si="7"/>
        <v>183072.8</v>
      </c>
      <c r="AI34" s="27">
        <v>0</v>
      </c>
      <c r="AJ34" s="27">
        <v>172088.5</v>
      </c>
      <c r="AK34" s="27">
        <v>0</v>
      </c>
      <c r="AL34" s="27">
        <v>10984.3</v>
      </c>
      <c r="AM34" s="27">
        <v>0</v>
      </c>
      <c r="AN34" s="23">
        <f t="shared" si="1"/>
        <v>62.018758126138685</v>
      </c>
      <c r="AO34" s="92" t="s">
        <v>338</v>
      </c>
      <c r="AP34" s="99"/>
      <c r="AQ34" s="100"/>
      <c r="AR34" s="100"/>
      <c r="AS34" s="100"/>
      <c r="AT34" s="100"/>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c r="BY34" s="55"/>
      <c r="BZ34" s="55"/>
    </row>
    <row r="35" spans="1:78" s="109" customFormat="1" ht="191.25" customHeight="1" x14ac:dyDescent="0.25">
      <c r="A35" s="344"/>
      <c r="B35" s="136"/>
      <c r="C35" s="136"/>
      <c r="D35" s="218"/>
      <c r="E35" s="136"/>
      <c r="F35" s="136"/>
      <c r="G35" s="136"/>
      <c r="H35" s="185"/>
      <c r="I35" s="137"/>
      <c r="J35" s="137"/>
      <c r="K35" s="137"/>
      <c r="L35" s="138" t="s">
        <v>419</v>
      </c>
      <c r="M35" s="119" t="s">
        <v>287</v>
      </c>
      <c r="N35" s="102">
        <f>SUM(O35:S35)-Q35</f>
        <v>130276.3</v>
      </c>
      <c r="O35" s="103">
        <v>0</v>
      </c>
      <c r="P35" s="103">
        <v>122459.7</v>
      </c>
      <c r="Q35" s="103">
        <v>35791.300000000003</v>
      </c>
      <c r="R35" s="103">
        <v>7816.6</v>
      </c>
      <c r="S35" s="103">
        <v>0</v>
      </c>
      <c r="T35" s="102">
        <f>SUM(U35:Y35)-W35</f>
        <v>66819.400000000009</v>
      </c>
      <c r="U35" s="103">
        <v>0</v>
      </c>
      <c r="V35" s="103">
        <v>62714.3</v>
      </c>
      <c r="W35" s="103">
        <v>35791.300000000003</v>
      </c>
      <c r="X35" s="103">
        <v>4105.1000000000004</v>
      </c>
      <c r="Y35" s="103">
        <v>0</v>
      </c>
      <c r="Z35" s="102">
        <f>T35/N35*100</f>
        <v>51.290526365885434</v>
      </c>
      <c r="AA35" s="102">
        <f>SUM(AB35:AF35)-AD35</f>
        <v>66717.3</v>
      </c>
      <c r="AB35" s="103">
        <v>0</v>
      </c>
      <c r="AC35" s="103">
        <v>62714.3</v>
      </c>
      <c r="AD35" s="103">
        <v>35791.300000000003</v>
      </c>
      <c r="AE35" s="103">
        <v>4003</v>
      </c>
      <c r="AF35" s="103">
        <v>0</v>
      </c>
      <c r="AG35" s="102">
        <f t="shared" si="5"/>
        <v>51.212154474758655</v>
      </c>
      <c r="AH35" s="102">
        <f>SUM(AI35:AM35)-AK35</f>
        <v>66717.3</v>
      </c>
      <c r="AI35" s="103">
        <v>0</v>
      </c>
      <c r="AJ35" s="103">
        <v>62714.3</v>
      </c>
      <c r="AK35" s="103">
        <v>35791.300000000003</v>
      </c>
      <c r="AL35" s="103">
        <v>4003</v>
      </c>
      <c r="AM35" s="103">
        <v>0</v>
      </c>
      <c r="AN35" s="102">
        <f t="shared" si="1"/>
        <v>51.212154474758655</v>
      </c>
      <c r="AO35" s="139" t="s">
        <v>418</v>
      </c>
      <c r="AP35" s="108"/>
      <c r="AQ35" s="108"/>
      <c r="AR35" s="108"/>
      <c r="AS35" s="108"/>
      <c r="AT35" s="108"/>
      <c r="AU35" s="108"/>
      <c r="AV35" s="108"/>
      <c r="AW35" s="108"/>
      <c r="AX35" s="108"/>
      <c r="AY35" s="108"/>
      <c r="AZ35" s="108"/>
      <c r="BA35" s="108"/>
      <c r="BB35" s="108"/>
      <c r="BC35" s="108"/>
      <c r="BD35" s="108"/>
      <c r="BE35" s="108"/>
      <c r="BF35" s="108"/>
      <c r="BG35" s="108"/>
      <c r="BH35" s="108"/>
      <c r="BI35" s="108"/>
      <c r="BJ35" s="108"/>
      <c r="BK35" s="108"/>
      <c r="BL35" s="108"/>
      <c r="BM35" s="108"/>
      <c r="BN35" s="108"/>
      <c r="BO35" s="108"/>
      <c r="BP35" s="108"/>
      <c r="BQ35" s="108"/>
      <c r="BR35" s="108"/>
      <c r="BS35" s="108"/>
      <c r="BT35" s="108"/>
      <c r="BU35" s="108"/>
      <c r="BV35" s="108"/>
      <c r="BW35" s="108"/>
      <c r="BX35" s="108"/>
      <c r="BY35" s="108"/>
      <c r="BZ35" s="108"/>
    </row>
    <row r="36" spans="1:78" s="11" customFormat="1" ht="273.75" customHeight="1" x14ac:dyDescent="0.25">
      <c r="A36" s="2">
        <v>17</v>
      </c>
      <c r="B36" s="1"/>
      <c r="C36" s="1"/>
      <c r="D36" s="161"/>
      <c r="E36" s="1"/>
      <c r="F36" s="1"/>
      <c r="G36" s="1"/>
      <c r="H36" s="210" t="s">
        <v>167</v>
      </c>
      <c r="I36" s="1" t="s">
        <v>168</v>
      </c>
      <c r="J36" s="1" t="s">
        <v>169</v>
      </c>
      <c r="K36" s="1" t="s">
        <v>283</v>
      </c>
      <c r="L36" s="92" t="s">
        <v>420</v>
      </c>
      <c r="M36" s="28" t="s">
        <v>285</v>
      </c>
      <c r="N36" s="54">
        <f>SUM(O36:S36)</f>
        <v>139355.1</v>
      </c>
      <c r="O36" s="27">
        <v>0</v>
      </c>
      <c r="P36" s="27">
        <v>130993.8</v>
      </c>
      <c r="Q36" s="27">
        <v>0</v>
      </c>
      <c r="R36" s="27">
        <v>8361.2999999999993</v>
      </c>
      <c r="S36" s="27">
        <v>0</v>
      </c>
      <c r="T36" s="23">
        <f t="shared" si="8"/>
        <v>139355.1</v>
      </c>
      <c r="U36" s="27">
        <v>0</v>
      </c>
      <c r="V36" s="27">
        <v>130993.8</v>
      </c>
      <c r="W36" s="27">
        <v>0</v>
      </c>
      <c r="X36" s="27">
        <v>8361.2999999999993</v>
      </c>
      <c r="Y36" s="27">
        <v>0</v>
      </c>
      <c r="Z36" s="23">
        <f t="shared" si="0"/>
        <v>100</v>
      </c>
      <c r="AA36" s="23">
        <f>SUM(AB36:AF36)</f>
        <v>139355.1</v>
      </c>
      <c r="AB36" s="27">
        <v>0</v>
      </c>
      <c r="AC36" s="27">
        <v>130993.8</v>
      </c>
      <c r="AD36" s="27">
        <v>0</v>
      </c>
      <c r="AE36" s="27">
        <v>8361.2999999999993</v>
      </c>
      <c r="AF36" s="27">
        <v>0</v>
      </c>
      <c r="AG36" s="23">
        <f t="shared" si="5"/>
        <v>100</v>
      </c>
      <c r="AH36" s="23">
        <f t="shared" si="7"/>
        <v>139355.1</v>
      </c>
      <c r="AI36" s="27">
        <v>0</v>
      </c>
      <c r="AJ36" s="27">
        <v>130993.8</v>
      </c>
      <c r="AK36" s="27">
        <v>0</v>
      </c>
      <c r="AL36" s="27">
        <v>8361.2999999999993</v>
      </c>
      <c r="AM36" s="27">
        <v>0</v>
      </c>
      <c r="AN36" s="23">
        <f t="shared" si="1"/>
        <v>100</v>
      </c>
      <c r="AO36" s="92" t="s">
        <v>339</v>
      </c>
      <c r="AP36" s="55"/>
      <c r="AQ36" s="55"/>
      <c r="AR36" s="55"/>
      <c r="AS36" s="55"/>
      <c r="AT36" s="55"/>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c r="BY36" s="55"/>
      <c r="BZ36" s="55"/>
    </row>
    <row r="37" spans="1:78" s="11" customFormat="1" ht="133.5" customHeight="1" x14ac:dyDescent="0.25">
      <c r="A37" s="2">
        <v>18</v>
      </c>
      <c r="B37" s="1"/>
      <c r="C37" s="1"/>
      <c r="D37" s="161"/>
      <c r="E37" s="1"/>
      <c r="F37" s="1"/>
      <c r="G37" s="142"/>
      <c r="H37" s="178" t="s">
        <v>170</v>
      </c>
      <c r="I37" s="1" t="s">
        <v>171</v>
      </c>
      <c r="J37" s="72" t="s">
        <v>11</v>
      </c>
      <c r="K37" s="72" t="s">
        <v>10</v>
      </c>
      <c r="L37" s="92" t="s">
        <v>421</v>
      </c>
      <c r="M37" s="28" t="s">
        <v>105</v>
      </c>
      <c r="N37" s="54">
        <f>SUM(O37:S37)</f>
        <v>74361.7</v>
      </c>
      <c r="O37" s="27">
        <v>0</v>
      </c>
      <c r="P37" s="27">
        <v>69890</v>
      </c>
      <c r="Q37" s="27">
        <v>0</v>
      </c>
      <c r="R37" s="27">
        <v>4471.7</v>
      </c>
      <c r="S37" s="27">
        <v>0</v>
      </c>
      <c r="T37" s="23">
        <f t="shared" si="8"/>
        <v>74112.3</v>
      </c>
      <c r="U37" s="27">
        <v>0</v>
      </c>
      <c r="V37" s="27">
        <v>69655.600000000006</v>
      </c>
      <c r="W37" s="27">
        <v>0</v>
      </c>
      <c r="X37" s="27">
        <v>4456.7</v>
      </c>
      <c r="Y37" s="27">
        <v>0</v>
      </c>
      <c r="Z37" s="23">
        <f t="shared" si="0"/>
        <v>99.664612293694205</v>
      </c>
      <c r="AA37" s="23">
        <f t="shared" si="6"/>
        <v>74112.3</v>
      </c>
      <c r="AB37" s="27">
        <v>0</v>
      </c>
      <c r="AC37" s="27">
        <v>69655.600000000006</v>
      </c>
      <c r="AD37" s="27">
        <v>0</v>
      </c>
      <c r="AE37" s="27">
        <v>4456.7</v>
      </c>
      <c r="AF37" s="27">
        <v>0</v>
      </c>
      <c r="AG37" s="23">
        <f t="shared" si="5"/>
        <v>99.664612293694205</v>
      </c>
      <c r="AH37" s="23">
        <f t="shared" si="7"/>
        <v>74112.3</v>
      </c>
      <c r="AI37" s="27">
        <v>0</v>
      </c>
      <c r="AJ37" s="27">
        <v>69655.600000000006</v>
      </c>
      <c r="AK37" s="27">
        <v>0</v>
      </c>
      <c r="AL37" s="27">
        <v>4456.7</v>
      </c>
      <c r="AM37" s="27">
        <v>0</v>
      </c>
      <c r="AN37" s="23">
        <f t="shared" si="1"/>
        <v>99.664612293694205</v>
      </c>
      <c r="AO37" s="101" t="s">
        <v>341</v>
      </c>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row>
    <row r="38" spans="1:78" s="109" customFormat="1" ht="234.75" customHeight="1" x14ac:dyDescent="0.25">
      <c r="A38" s="104">
        <v>19</v>
      </c>
      <c r="B38" s="105"/>
      <c r="C38" s="105"/>
      <c r="D38" s="161"/>
      <c r="E38" s="104" t="s">
        <v>3</v>
      </c>
      <c r="F38" s="105"/>
      <c r="G38" s="105"/>
      <c r="H38" s="178" t="s">
        <v>165</v>
      </c>
      <c r="I38" s="105" t="s">
        <v>9</v>
      </c>
      <c r="J38" s="105" t="s">
        <v>169</v>
      </c>
      <c r="K38" s="105" t="s">
        <v>283</v>
      </c>
      <c r="L38" s="140" t="s">
        <v>433</v>
      </c>
      <c r="M38" s="119" t="s">
        <v>285</v>
      </c>
      <c r="N38" s="102">
        <f>SUM(O38:S38)</f>
        <v>435000</v>
      </c>
      <c r="O38" s="103">
        <v>0</v>
      </c>
      <c r="P38" s="103">
        <v>435000</v>
      </c>
      <c r="Q38" s="103">
        <v>0</v>
      </c>
      <c r="R38" s="103">
        <v>0</v>
      </c>
      <c r="S38" s="103">
        <v>0</v>
      </c>
      <c r="T38" s="102">
        <f>SUM(U38:Y38)</f>
        <v>185054</v>
      </c>
      <c r="U38" s="103">
        <v>0</v>
      </c>
      <c r="V38" s="103">
        <v>185054</v>
      </c>
      <c r="W38" s="103">
        <v>0</v>
      </c>
      <c r="X38" s="103">
        <v>0</v>
      </c>
      <c r="Y38" s="103">
        <v>0</v>
      </c>
      <c r="Z38" s="102">
        <f>T38/N38*100</f>
        <v>42.541149425287358</v>
      </c>
      <c r="AA38" s="102">
        <f>SUM(AB38:AF38)</f>
        <v>185054</v>
      </c>
      <c r="AB38" s="103">
        <v>0</v>
      </c>
      <c r="AC38" s="103">
        <v>185054</v>
      </c>
      <c r="AD38" s="103">
        <v>0</v>
      </c>
      <c r="AE38" s="103">
        <v>0</v>
      </c>
      <c r="AF38" s="103">
        <v>0</v>
      </c>
      <c r="AG38" s="102">
        <f>AA38/N38*100</f>
        <v>42.541149425287358</v>
      </c>
      <c r="AH38" s="102">
        <f>SUM(AI38:AM38)</f>
        <v>0</v>
      </c>
      <c r="AI38" s="103">
        <v>0</v>
      </c>
      <c r="AJ38" s="103">
        <v>0</v>
      </c>
      <c r="AK38" s="103">
        <v>0</v>
      </c>
      <c r="AL38" s="103">
        <v>0</v>
      </c>
      <c r="AM38" s="103">
        <v>0</v>
      </c>
      <c r="AN38" s="102">
        <f>AH38/N38*100</f>
        <v>0</v>
      </c>
      <c r="AO38" s="141" t="s">
        <v>340</v>
      </c>
      <c r="AP38" s="108"/>
      <c r="AQ38" s="108"/>
      <c r="AR38" s="108"/>
      <c r="AS38" s="108"/>
      <c r="AT38" s="108"/>
      <c r="AU38" s="108"/>
      <c r="AV38" s="108"/>
      <c r="AW38" s="108"/>
      <c r="AX38" s="108"/>
      <c r="AY38" s="108"/>
      <c r="AZ38" s="108"/>
      <c r="BA38" s="108"/>
      <c r="BB38" s="108"/>
      <c r="BC38" s="108"/>
      <c r="BD38" s="108"/>
      <c r="BE38" s="108"/>
      <c r="BF38" s="108"/>
      <c r="BG38" s="108"/>
      <c r="BH38" s="108"/>
      <c r="BI38" s="108"/>
      <c r="BJ38" s="108"/>
      <c r="BK38" s="108"/>
      <c r="BL38" s="108"/>
      <c r="BM38" s="108"/>
      <c r="BN38" s="108"/>
      <c r="BO38" s="108"/>
      <c r="BP38" s="108"/>
      <c r="BQ38" s="108"/>
      <c r="BR38" s="108"/>
      <c r="BS38" s="108"/>
      <c r="BT38" s="108"/>
      <c r="BU38" s="108"/>
      <c r="BV38" s="108"/>
      <c r="BW38" s="108"/>
      <c r="BX38" s="108"/>
      <c r="BY38" s="108"/>
      <c r="BZ38" s="108"/>
    </row>
    <row r="39" spans="1:78" s="11" customFormat="1" ht="233.25" customHeight="1" x14ac:dyDescent="0.25">
      <c r="A39" s="2">
        <v>20</v>
      </c>
      <c r="B39" s="1"/>
      <c r="C39" s="1"/>
      <c r="D39" s="216"/>
      <c r="E39" s="219" t="s">
        <v>3</v>
      </c>
      <c r="F39" s="1"/>
      <c r="G39" s="1"/>
      <c r="H39" s="178" t="s">
        <v>165</v>
      </c>
      <c r="I39" s="1" t="s">
        <v>9</v>
      </c>
      <c r="J39" s="1" t="s">
        <v>169</v>
      </c>
      <c r="K39" s="1" t="s">
        <v>283</v>
      </c>
      <c r="L39" s="72" t="s">
        <v>422</v>
      </c>
      <c r="M39" s="91" t="s">
        <v>105</v>
      </c>
      <c r="N39" s="54">
        <f>SUM(O39:S39)</f>
        <v>143914.6</v>
      </c>
      <c r="O39" s="27">
        <v>0</v>
      </c>
      <c r="P39" s="27">
        <v>143914.6</v>
      </c>
      <c r="Q39" s="27">
        <v>0</v>
      </c>
      <c r="R39" s="27">
        <v>0</v>
      </c>
      <c r="S39" s="27">
        <v>0</v>
      </c>
      <c r="T39" s="23">
        <f>SUM(U39:Y39)</f>
        <v>143914.6</v>
      </c>
      <c r="U39" s="27">
        <v>0</v>
      </c>
      <c r="V39" s="27">
        <v>143914.6</v>
      </c>
      <c r="W39" s="27">
        <v>0</v>
      </c>
      <c r="X39" s="27">
        <v>0</v>
      </c>
      <c r="Y39" s="27">
        <v>0</v>
      </c>
      <c r="Z39" s="23">
        <f>T39/N39*100</f>
        <v>100</v>
      </c>
      <c r="AA39" s="23">
        <f>SUM(AB39:AF39)</f>
        <v>143914.6</v>
      </c>
      <c r="AB39" s="27">
        <v>0</v>
      </c>
      <c r="AC39" s="27">
        <v>143914.6</v>
      </c>
      <c r="AD39" s="27">
        <v>0</v>
      </c>
      <c r="AE39" s="27">
        <v>0</v>
      </c>
      <c r="AF39" s="27">
        <v>0</v>
      </c>
      <c r="AG39" s="23">
        <f>AA39/N39*100</f>
        <v>100</v>
      </c>
      <c r="AH39" s="23">
        <f>SUM(AI39:AM39)</f>
        <v>143914.6</v>
      </c>
      <c r="AI39" s="27">
        <v>0</v>
      </c>
      <c r="AJ39" s="27">
        <v>143914.6</v>
      </c>
      <c r="AK39" s="27">
        <v>0</v>
      </c>
      <c r="AL39" s="27">
        <v>0</v>
      </c>
      <c r="AM39" s="27">
        <v>0</v>
      </c>
      <c r="AN39" s="23">
        <f>AH39/N39*100</f>
        <v>100</v>
      </c>
      <c r="AO39" s="143" t="s">
        <v>347</v>
      </c>
      <c r="AP39" s="55"/>
      <c r="AQ39" s="55"/>
      <c r="AR39" s="55"/>
      <c r="AS39" s="55"/>
      <c r="AT39" s="55"/>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c r="BY39" s="55"/>
      <c r="BZ39" s="55"/>
    </row>
    <row r="40" spans="1:78" s="11" customFormat="1" ht="218.25" customHeight="1" x14ac:dyDescent="0.25">
      <c r="A40" s="416">
        <v>21</v>
      </c>
      <c r="B40" s="207"/>
      <c r="C40" s="207"/>
      <c r="D40" s="216"/>
      <c r="E40" s="207"/>
      <c r="F40" s="207"/>
      <c r="G40" s="51"/>
      <c r="H40" s="183" t="s">
        <v>135</v>
      </c>
      <c r="I40" s="112" t="s">
        <v>8</v>
      </c>
      <c r="J40" s="112" t="s">
        <v>180</v>
      </c>
      <c r="K40" s="112" t="s">
        <v>286</v>
      </c>
      <c r="L40" s="1" t="s">
        <v>15</v>
      </c>
      <c r="M40" s="28" t="s">
        <v>106</v>
      </c>
      <c r="N40" s="54">
        <f>N41+N42</f>
        <v>194157.5</v>
      </c>
      <c r="O40" s="23">
        <f t="shared" ref="O40:AM40" si="21">O41+O42</f>
        <v>0</v>
      </c>
      <c r="P40" s="23">
        <f>P41+P42</f>
        <v>182369.9</v>
      </c>
      <c r="Q40" s="23">
        <f t="shared" si="21"/>
        <v>10330.6</v>
      </c>
      <c r="R40" s="23">
        <f t="shared" si="21"/>
        <v>11787.6</v>
      </c>
      <c r="S40" s="23">
        <f t="shared" si="21"/>
        <v>0</v>
      </c>
      <c r="T40" s="23">
        <f t="shared" si="21"/>
        <v>83009.7</v>
      </c>
      <c r="U40" s="23">
        <f t="shared" si="21"/>
        <v>0</v>
      </c>
      <c r="V40" s="23">
        <f t="shared" si="21"/>
        <v>77891</v>
      </c>
      <c r="W40" s="23">
        <f t="shared" si="21"/>
        <v>1389.4</v>
      </c>
      <c r="X40" s="23">
        <f t="shared" si="21"/>
        <v>5118.7</v>
      </c>
      <c r="Y40" s="23">
        <f t="shared" si="21"/>
        <v>0</v>
      </c>
      <c r="Z40" s="23">
        <f>T40/N40*100</f>
        <v>42.753795243552268</v>
      </c>
      <c r="AA40" s="23">
        <f t="shared" si="21"/>
        <v>83009.7</v>
      </c>
      <c r="AB40" s="23">
        <f t="shared" si="21"/>
        <v>0</v>
      </c>
      <c r="AC40" s="23">
        <f t="shared" si="21"/>
        <v>77891</v>
      </c>
      <c r="AD40" s="23">
        <f t="shared" si="21"/>
        <v>1389.4</v>
      </c>
      <c r="AE40" s="23">
        <f t="shared" si="21"/>
        <v>5118.7</v>
      </c>
      <c r="AF40" s="23">
        <f t="shared" si="21"/>
        <v>0</v>
      </c>
      <c r="AG40" s="23">
        <f>AA40/N40*100</f>
        <v>42.753795243552268</v>
      </c>
      <c r="AH40" s="54">
        <f>AH41+AH42</f>
        <v>50615.100000000006</v>
      </c>
      <c r="AI40" s="54">
        <f t="shared" si="21"/>
        <v>0</v>
      </c>
      <c r="AJ40" s="54">
        <f t="shared" si="21"/>
        <v>47440.100000000006</v>
      </c>
      <c r="AK40" s="54">
        <f t="shared" si="21"/>
        <v>1389.4</v>
      </c>
      <c r="AL40" s="54">
        <f t="shared" si="21"/>
        <v>3175</v>
      </c>
      <c r="AM40" s="54">
        <f t="shared" si="21"/>
        <v>0</v>
      </c>
      <c r="AN40" s="54">
        <f t="shared" si="1"/>
        <v>26.069093390675096</v>
      </c>
      <c r="AO40" s="71" t="s">
        <v>303</v>
      </c>
      <c r="AP40" s="55"/>
      <c r="AQ40" s="55"/>
      <c r="AR40" s="55"/>
      <c r="AS40" s="55"/>
      <c r="AT40" s="55"/>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c r="BY40" s="55"/>
      <c r="BZ40" s="55"/>
    </row>
    <row r="41" spans="1:78" s="11" customFormat="1" ht="61.5" customHeight="1" x14ac:dyDescent="0.25">
      <c r="A41" s="417"/>
      <c r="B41" s="208"/>
      <c r="C41" s="208"/>
      <c r="D41" s="217"/>
      <c r="E41" s="208"/>
      <c r="F41" s="208"/>
      <c r="G41" s="144"/>
      <c r="H41" s="204"/>
      <c r="I41" s="206"/>
      <c r="J41" s="206"/>
      <c r="K41" s="206"/>
      <c r="L41" s="198" t="s">
        <v>423</v>
      </c>
      <c r="M41" s="26"/>
      <c r="N41" s="54">
        <f>SUM(O41:S41)</f>
        <v>69459.7</v>
      </c>
      <c r="O41" s="27">
        <v>0</v>
      </c>
      <c r="P41" s="27">
        <v>65292.1</v>
      </c>
      <c r="Q41" s="27">
        <v>0</v>
      </c>
      <c r="R41" s="27">
        <v>4167.6000000000004</v>
      </c>
      <c r="S41" s="27">
        <v>0</v>
      </c>
      <c r="T41" s="23">
        <f t="shared" si="8"/>
        <v>41719.1</v>
      </c>
      <c r="U41" s="27">
        <v>0</v>
      </c>
      <c r="V41" s="27">
        <v>39216</v>
      </c>
      <c r="W41" s="27">
        <v>0</v>
      </c>
      <c r="X41" s="27">
        <v>2503.1</v>
      </c>
      <c r="Y41" s="27">
        <v>0</v>
      </c>
      <c r="Z41" s="23">
        <f t="shared" si="0"/>
        <v>60.062309511846436</v>
      </c>
      <c r="AA41" s="23">
        <f t="shared" si="6"/>
        <v>41719.1</v>
      </c>
      <c r="AB41" s="27">
        <v>0</v>
      </c>
      <c r="AC41" s="27">
        <v>39216</v>
      </c>
      <c r="AD41" s="27">
        <v>0</v>
      </c>
      <c r="AE41" s="27">
        <v>2503.1</v>
      </c>
      <c r="AF41" s="27">
        <v>0</v>
      </c>
      <c r="AG41" s="23">
        <f>AA41/N41*100</f>
        <v>60.062309511846436</v>
      </c>
      <c r="AH41" s="54">
        <f t="shared" si="7"/>
        <v>30198.600000000002</v>
      </c>
      <c r="AI41" s="27">
        <v>0</v>
      </c>
      <c r="AJ41" s="27">
        <v>28386.7</v>
      </c>
      <c r="AK41" s="27">
        <v>0</v>
      </c>
      <c r="AL41" s="27">
        <v>1811.9</v>
      </c>
      <c r="AM41" s="27">
        <v>0</v>
      </c>
      <c r="AN41" s="23">
        <f t="shared" si="1"/>
        <v>43.476433097177221</v>
      </c>
      <c r="AO41" s="92" t="s">
        <v>349</v>
      </c>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c r="BY41" s="55"/>
      <c r="BZ41" s="55"/>
    </row>
    <row r="42" spans="1:78" s="109" customFormat="1" ht="289.5" customHeight="1" x14ac:dyDescent="0.25">
      <c r="A42" s="418"/>
      <c r="B42" s="136"/>
      <c r="C42" s="136"/>
      <c r="D42" s="218"/>
      <c r="E42" s="136"/>
      <c r="F42" s="136"/>
      <c r="G42" s="157"/>
      <c r="H42" s="205"/>
      <c r="I42" s="159"/>
      <c r="J42" s="159"/>
      <c r="K42" s="159"/>
      <c r="L42" s="197" t="s">
        <v>424</v>
      </c>
      <c r="M42" s="116" t="s">
        <v>274</v>
      </c>
      <c r="N42" s="102">
        <f>SUM(O42:S42)-Q42</f>
        <v>124697.80000000002</v>
      </c>
      <c r="O42" s="103">
        <v>0</v>
      </c>
      <c r="P42" s="103">
        <v>117077.8</v>
      </c>
      <c r="Q42" s="103">
        <v>10330.6</v>
      </c>
      <c r="R42" s="103">
        <v>7620</v>
      </c>
      <c r="S42" s="103">
        <v>0</v>
      </c>
      <c r="T42" s="102">
        <f>SUM(U42:Y42)-W42</f>
        <v>41290.6</v>
      </c>
      <c r="U42" s="103">
        <v>0</v>
      </c>
      <c r="V42" s="103">
        <v>38675</v>
      </c>
      <c r="W42" s="103">
        <v>1389.4</v>
      </c>
      <c r="X42" s="103">
        <v>2615.6</v>
      </c>
      <c r="Y42" s="103">
        <v>0</v>
      </c>
      <c r="Z42" s="102">
        <f t="shared" si="0"/>
        <v>33.112532859440982</v>
      </c>
      <c r="AA42" s="102">
        <f>SUM(AB42:AF42)-AD42</f>
        <v>41290.6</v>
      </c>
      <c r="AB42" s="103">
        <v>0</v>
      </c>
      <c r="AC42" s="103">
        <v>38675</v>
      </c>
      <c r="AD42" s="103">
        <v>1389.4</v>
      </c>
      <c r="AE42" s="103">
        <v>2615.6</v>
      </c>
      <c r="AF42" s="103">
        <v>0</v>
      </c>
      <c r="AG42" s="102">
        <f>AA42/N42*100</f>
        <v>33.112532859440982</v>
      </c>
      <c r="AH42" s="102">
        <f>SUM(AI42:AM42)-AK42</f>
        <v>20416.5</v>
      </c>
      <c r="AI42" s="103">
        <v>0</v>
      </c>
      <c r="AJ42" s="103">
        <v>19053.400000000001</v>
      </c>
      <c r="AK42" s="103">
        <v>1389.4</v>
      </c>
      <c r="AL42" s="103">
        <v>1363.1</v>
      </c>
      <c r="AM42" s="103">
        <v>0</v>
      </c>
      <c r="AN42" s="102">
        <f t="shared" si="1"/>
        <v>16.37278283979348</v>
      </c>
      <c r="AO42" s="106" t="s">
        <v>348</v>
      </c>
      <c r="AP42" s="108"/>
      <c r="AQ42" s="108"/>
      <c r="AR42" s="108"/>
      <c r="AS42" s="108"/>
      <c r="AT42" s="108"/>
      <c r="AU42" s="108"/>
      <c r="AV42" s="108"/>
      <c r="AW42" s="108"/>
      <c r="AX42" s="108"/>
      <c r="AY42" s="108"/>
      <c r="AZ42" s="108"/>
      <c r="BA42" s="108"/>
      <c r="BB42" s="108"/>
      <c r="BC42" s="108"/>
      <c r="BD42" s="108"/>
      <c r="BE42" s="108"/>
      <c r="BF42" s="108"/>
      <c r="BG42" s="108"/>
      <c r="BH42" s="108"/>
      <c r="BI42" s="108"/>
      <c r="BJ42" s="108"/>
      <c r="BK42" s="108"/>
      <c r="BL42" s="108"/>
      <c r="BM42" s="108"/>
      <c r="BN42" s="108"/>
      <c r="BO42" s="108"/>
      <c r="BP42" s="108"/>
      <c r="BQ42" s="108"/>
      <c r="BR42" s="108"/>
      <c r="BS42" s="108"/>
      <c r="BT42" s="108"/>
      <c r="BU42" s="108"/>
      <c r="BV42" s="108"/>
      <c r="BW42" s="108"/>
      <c r="BX42" s="108"/>
      <c r="BY42" s="108"/>
      <c r="BZ42" s="108"/>
    </row>
    <row r="43" spans="1:78" s="11" customFormat="1" ht="186.75" customHeight="1" x14ac:dyDescent="0.25">
      <c r="A43" s="416">
        <v>22</v>
      </c>
      <c r="B43" s="113" t="s">
        <v>307</v>
      </c>
      <c r="C43" s="207"/>
      <c r="D43" s="216"/>
      <c r="E43" s="207"/>
      <c r="F43" s="207"/>
      <c r="G43" s="14" t="s">
        <v>5</v>
      </c>
      <c r="H43" s="183" t="s">
        <v>170</v>
      </c>
      <c r="I43" s="14" t="s">
        <v>17</v>
      </c>
      <c r="J43" s="14" t="s">
        <v>169</v>
      </c>
      <c r="K43" s="14" t="s">
        <v>283</v>
      </c>
      <c r="L43" s="1" t="s">
        <v>16</v>
      </c>
      <c r="M43" s="28" t="s">
        <v>274</v>
      </c>
      <c r="N43" s="54">
        <f>SUM(N44:N45)</f>
        <v>314371.90000000002</v>
      </c>
      <c r="O43" s="23">
        <f t="shared" ref="O43:AM43" si="22">SUM(O44:O45)</f>
        <v>0</v>
      </c>
      <c r="P43" s="23">
        <f t="shared" si="22"/>
        <v>314371.90000000002</v>
      </c>
      <c r="Q43" s="23">
        <f t="shared" si="22"/>
        <v>0</v>
      </c>
      <c r="R43" s="23">
        <f t="shared" si="22"/>
        <v>0</v>
      </c>
      <c r="S43" s="23">
        <f t="shared" si="22"/>
        <v>0</v>
      </c>
      <c r="T43" s="23">
        <f t="shared" si="22"/>
        <v>314371.8</v>
      </c>
      <c r="U43" s="23">
        <f t="shared" si="22"/>
        <v>0</v>
      </c>
      <c r="V43" s="23">
        <f t="shared" si="22"/>
        <v>314371.8</v>
      </c>
      <c r="W43" s="23">
        <f t="shared" si="22"/>
        <v>0</v>
      </c>
      <c r="X43" s="23">
        <f t="shared" si="22"/>
        <v>0</v>
      </c>
      <c r="Y43" s="23">
        <f t="shared" si="22"/>
        <v>0</v>
      </c>
      <c r="Z43" s="23">
        <f t="shared" si="0"/>
        <v>99.999968190541182</v>
      </c>
      <c r="AA43" s="23">
        <f t="shared" si="22"/>
        <v>314371.8</v>
      </c>
      <c r="AB43" s="23">
        <f t="shared" si="22"/>
        <v>0</v>
      </c>
      <c r="AC43" s="23">
        <f t="shared" si="22"/>
        <v>314371.8</v>
      </c>
      <c r="AD43" s="23">
        <f t="shared" si="22"/>
        <v>0</v>
      </c>
      <c r="AE43" s="23">
        <f t="shared" si="22"/>
        <v>0</v>
      </c>
      <c r="AF43" s="23">
        <f t="shared" si="22"/>
        <v>0</v>
      </c>
      <c r="AG43" s="23">
        <f t="shared" si="22"/>
        <v>199.99995962454051</v>
      </c>
      <c r="AH43" s="54">
        <f t="shared" si="22"/>
        <v>247675.1</v>
      </c>
      <c r="AI43" s="54">
        <f t="shared" si="22"/>
        <v>0</v>
      </c>
      <c r="AJ43" s="54">
        <f t="shared" si="22"/>
        <v>247675.1</v>
      </c>
      <c r="AK43" s="54">
        <f t="shared" si="22"/>
        <v>0</v>
      </c>
      <c r="AL43" s="54">
        <f t="shared" si="22"/>
        <v>0</v>
      </c>
      <c r="AM43" s="54">
        <f t="shared" si="22"/>
        <v>0</v>
      </c>
      <c r="AN43" s="54">
        <f t="shared" si="1"/>
        <v>78.784108885049847</v>
      </c>
      <c r="AO43" s="111" t="s">
        <v>346</v>
      </c>
      <c r="AP43" s="55"/>
      <c r="AQ43" s="55"/>
      <c r="AR43" s="55"/>
      <c r="AS43" s="55"/>
      <c r="AT43" s="55"/>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c r="BY43" s="55"/>
      <c r="BZ43" s="55"/>
    </row>
    <row r="44" spans="1:78" s="11" customFormat="1" ht="148.5" customHeight="1" x14ac:dyDescent="0.25">
      <c r="A44" s="417"/>
      <c r="B44" s="209"/>
      <c r="C44" s="209"/>
      <c r="D44" s="218"/>
      <c r="E44" s="209"/>
      <c r="F44" s="209"/>
      <c r="G44" s="144"/>
      <c r="H44" s="187"/>
      <c r="I44" s="145"/>
      <c r="J44" s="145"/>
      <c r="K44" s="145"/>
      <c r="L44" s="198" t="s">
        <v>426</v>
      </c>
      <c r="M44" s="28"/>
      <c r="N44" s="54">
        <f>SUM(O44:S44)</f>
        <v>247675.2</v>
      </c>
      <c r="O44" s="27">
        <v>0</v>
      </c>
      <c r="P44" s="27">
        <v>247675.2</v>
      </c>
      <c r="Q44" s="27">
        <v>0</v>
      </c>
      <c r="R44" s="27">
        <v>0</v>
      </c>
      <c r="S44" s="27">
        <v>0</v>
      </c>
      <c r="T44" s="54">
        <f>SUM(U44:Y44)</f>
        <v>247675.1</v>
      </c>
      <c r="U44" s="27">
        <v>0</v>
      </c>
      <c r="V44" s="27">
        <v>247675.1</v>
      </c>
      <c r="W44" s="27">
        <v>0</v>
      </c>
      <c r="X44" s="27">
        <v>0</v>
      </c>
      <c r="Y44" s="27">
        <v>0</v>
      </c>
      <c r="Z44" s="23">
        <f t="shared" si="0"/>
        <v>99.999959624540523</v>
      </c>
      <c r="AA44" s="23">
        <f>SUM(AB44:AF44)</f>
        <v>247675.1</v>
      </c>
      <c r="AB44" s="27">
        <v>0</v>
      </c>
      <c r="AC44" s="27">
        <v>247675.1</v>
      </c>
      <c r="AD44" s="27">
        <v>0</v>
      </c>
      <c r="AE44" s="27">
        <v>0</v>
      </c>
      <c r="AF44" s="27">
        <v>0</v>
      </c>
      <c r="AG44" s="23">
        <f>AA44/N44*100</f>
        <v>99.999959624540523</v>
      </c>
      <c r="AH44" s="23">
        <f>SUM(AI44:AM44)</f>
        <v>247675.1</v>
      </c>
      <c r="AI44" s="27">
        <v>0</v>
      </c>
      <c r="AJ44" s="27">
        <v>247675.1</v>
      </c>
      <c r="AK44" s="27">
        <v>0</v>
      </c>
      <c r="AL44" s="27">
        <v>0</v>
      </c>
      <c r="AM44" s="27">
        <v>0</v>
      </c>
      <c r="AN44" s="23">
        <f t="shared" si="1"/>
        <v>99.999959624540523</v>
      </c>
      <c r="AO44" s="92" t="s">
        <v>344</v>
      </c>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c r="BY44" s="55"/>
      <c r="BZ44" s="55"/>
    </row>
    <row r="45" spans="1:78" s="109" customFormat="1" ht="264" customHeight="1" x14ac:dyDescent="0.25">
      <c r="A45" s="418"/>
      <c r="B45" s="146"/>
      <c r="C45" s="146"/>
      <c r="D45" s="171"/>
      <c r="E45" s="146"/>
      <c r="F45" s="146"/>
      <c r="G45" s="147"/>
      <c r="H45" s="188"/>
      <c r="I45" s="148"/>
      <c r="J45" s="148"/>
      <c r="K45" s="148"/>
      <c r="L45" s="199" t="s">
        <v>427</v>
      </c>
      <c r="M45" s="119" t="s">
        <v>274</v>
      </c>
      <c r="N45" s="102">
        <f>SUM(O45:S45)</f>
        <v>66696.7</v>
      </c>
      <c r="O45" s="103">
        <v>0</v>
      </c>
      <c r="P45" s="103">
        <v>66696.7</v>
      </c>
      <c r="Q45" s="103">
        <v>0</v>
      </c>
      <c r="R45" s="103">
        <v>0</v>
      </c>
      <c r="S45" s="103">
        <v>0</v>
      </c>
      <c r="T45" s="102">
        <f>SUM(U45:Y45)</f>
        <v>66696.7</v>
      </c>
      <c r="U45" s="103">
        <v>0</v>
      </c>
      <c r="V45" s="103">
        <v>66696.7</v>
      </c>
      <c r="W45" s="103">
        <v>0</v>
      </c>
      <c r="X45" s="103">
        <v>0</v>
      </c>
      <c r="Y45" s="103">
        <v>0</v>
      </c>
      <c r="Z45" s="102">
        <f t="shared" si="0"/>
        <v>100</v>
      </c>
      <c r="AA45" s="102">
        <f>SUM(AB45:AF45)</f>
        <v>66696.7</v>
      </c>
      <c r="AB45" s="103">
        <v>0</v>
      </c>
      <c r="AC45" s="103">
        <v>66696.7</v>
      </c>
      <c r="AD45" s="103">
        <v>0</v>
      </c>
      <c r="AE45" s="103">
        <v>0</v>
      </c>
      <c r="AF45" s="103">
        <v>0</v>
      </c>
      <c r="AG45" s="102">
        <f>AA45/N45*100</f>
        <v>100</v>
      </c>
      <c r="AH45" s="102">
        <f>SUM(AI45:AM45)</f>
        <v>0</v>
      </c>
      <c r="AI45" s="103">
        <v>0</v>
      </c>
      <c r="AJ45" s="103">
        <v>0</v>
      </c>
      <c r="AK45" s="103">
        <v>0</v>
      </c>
      <c r="AL45" s="103">
        <v>0</v>
      </c>
      <c r="AM45" s="103">
        <v>0</v>
      </c>
      <c r="AN45" s="102">
        <f t="shared" si="1"/>
        <v>0</v>
      </c>
      <c r="AO45" s="106" t="s">
        <v>345</v>
      </c>
      <c r="AP45" s="108"/>
      <c r="AQ45" s="108"/>
      <c r="AR45" s="108"/>
      <c r="AS45" s="108"/>
      <c r="AT45" s="108"/>
      <c r="AU45" s="108"/>
      <c r="AV45" s="108"/>
      <c r="AW45" s="108"/>
      <c r="AX45" s="108"/>
      <c r="AY45" s="108"/>
      <c r="AZ45" s="108"/>
      <c r="BA45" s="108"/>
      <c r="BB45" s="108"/>
      <c r="BC45" s="108"/>
      <c r="BD45" s="108"/>
      <c r="BE45" s="108"/>
      <c r="BF45" s="108"/>
      <c r="BG45" s="108"/>
      <c r="BH45" s="108"/>
      <c r="BI45" s="108"/>
      <c r="BJ45" s="108"/>
      <c r="BK45" s="108"/>
      <c r="BL45" s="108"/>
      <c r="BM45" s="108"/>
      <c r="BN45" s="108"/>
      <c r="BO45" s="108"/>
      <c r="BP45" s="108"/>
      <c r="BQ45" s="108"/>
      <c r="BR45" s="108"/>
      <c r="BS45" s="108"/>
      <c r="BT45" s="108"/>
      <c r="BU45" s="108"/>
      <c r="BV45" s="108"/>
      <c r="BW45" s="108"/>
      <c r="BX45" s="108"/>
      <c r="BY45" s="108"/>
      <c r="BZ45" s="108"/>
    </row>
    <row r="46" spans="1:78" s="109" customFormat="1" ht="211.5" customHeight="1" x14ac:dyDescent="0.25">
      <c r="A46" s="221">
        <v>23</v>
      </c>
      <c r="B46" s="149"/>
      <c r="C46" s="149"/>
      <c r="D46" s="216"/>
      <c r="E46" s="149"/>
      <c r="F46" s="149"/>
      <c r="G46" s="150"/>
      <c r="H46" s="183" t="s">
        <v>135</v>
      </c>
      <c r="I46" s="105" t="s">
        <v>8</v>
      </c>
      <c r="J46" s="117" t="s">
        <v>180</v>
      </c>
      <c r="K46" s="117" t="s">
        <v>286</v>
      </c>
      <c r="L46" s="213" t="s">
        <v>425</v>
      </c>
      <c r="M46" s="119" t="s">
        <v>106</v>
      </c>
      <c r="N46" s="102">
        <f>O46+P46+R46+S46</f>
        <v>6000</v>
      </c>
      <c r="O46" s="103">
        <v>0</v>
      </c>
      <c r="P46" s="103">
        <v>6000</v>
      </c>
      <c r="Q46" s="103">
        <v>0</v>
      </c>
      <c r="R46" s="103">
        <v>0</v>
      </c>
      <c r="S46" s="103">
        <v>0</v>
      </c>
      <c r="T46" s="102">
        <f>U46+V46+X46+Y46</f>
        <v>0</v>
      </c>
      <c r="U46" s="103">
        <v>0</v>
      </c>
      <c r="V46" s="103">
        <v>0</v>
      </c>
      <c r="W46" s="103">
        <v>0</v>
      </c>
      <c r="X46" s="103">
        <v>0</v>
      </c>
      <c r="Y46" s="103">
        <v>0</v>
      </c>
      <c r="Z46" s="102">
        <f t="shared" si="0"/>
        <v>0</v>
      </c>
      <c r="AA46" s="102">
        <f>SUM(AB46:AF46)</f>
        <v>0</v>
      </c>
      <c r="AB46" s="103">
        <v>0</v>
      </c>
      <c r="AC46" s="103">
        <v>0</v>
      </c>
      <c r="AD46" s="103">
        <v>0</v>
      </c>
      <c r="AE46" s="103">
        <v>0</v>
      </c>
      <c r="AF46" s="103">
        <v>0</v>
      </c>
      <c r="AG46" s="102">
        <f>AA46/N46*100</f>
        <v>0</v>
      </c>
      <c r="AH46" s="102">
        <f>AI46+AJ46+AL46+AM46</f>
        <v>0</v>
      </c>
      <c r="AI46" s="151">
        <v>0</v>
      </c>
      <c r="AJ46" s="151">
        <v>0</v>
      </c>
      <c r="AK46" s="151">
        <v>0</v>
      </c>
      <c r="AL46" s="151">
        <v>0</v>
      </c>
      <c r="AM46" s="151">
        <v>0</v>
      </c>
      <c r="AN46" s="118">
        <f>AH46/N46*100</f>
        <v>0</v>
      </c>
      <c r="AO46" s="152" t="s">
        <v>356</v>
      </c>
      <c r="AP46" s="108"/>
      <c r="AQ46" s="108"/>
      <c r="AR46" s="108"/>
      <c r="AS46" s="108"/>
      <c r="AT46" s="108"/>
      <c r="AU46" s="108"/>
      <c r="AV46" s="108"/>
      <c r="AW46" s="108"/>
      <c r="AX46" s="108"/>
      <c r="AY46" s="108"/>
      <c r="AZ46" s="108"/>
      <c r="BA46" s="108"/>
      <c r="BB46" s="108"/>
      <c r="BC46" s="108"/>
      <c r="BD46" s="108"/>
      <c r="BE46" s="108"/>
      <c r="BF46" s="108"/>
      <c r="BG46" s="108"/>
      <c r="BH46" s="108"/>
      <c r="BI46" s="108"/>
      <c r="BJ46" s="108"/>
      <c r="BK46" s="108"/>
      <c r="BL46" s="108"/>
      <c r="BM46" s="108"/>
      <c r="BN46" s="108"/>
      <c r="BO46" s="108"/>
      <c r="BP46" s="108"/>
      <c r="BQ46" s="108"/>
      <c r="BR46" s="108"/>
      <c r="BS46" s="108"/>
      <c r="BT46" s="108"/>
      <c r="BU46" s="108"/>
      <c r="BV46" s="108"/>
      <c r="BW46" s="108"/>
      <c r="BX46" s="108"/>
      <c r="BY46" s="108"/>
      <c r="BZ46" s="108"/>
    </row>
    <row r="47" spans="1:78" s="109" customFormat="1" ht="368.25" customHeight="1" x14ac:dyDescent="0.25">
      <c r="A47" s="104">
        <v>24</v>
      </c>
      <c r="B47" s="105"/>
      <c r="C47" s="105"/>
      <c r="D47" s="167"/>
      <c r="E47" s="104">
        <v>1704</v>
      </c>
      <c r="F47" s="105"/>
      <c r="G47" s="105"/>
      <c r="H47" s="210" t="s">
        <v>172</v>
      </c>
      <c r="I47" s="105" t="s">
        <v>136</v>
      </c>
      <c r="J47" s="105" t="s">
        <v>173</v>
      </c>
      <c r="K47" s="105" t="s">
        <v>286</v>
      </c>
      <c r="L47" s="106" t="s">
        <v>428</v>
      </c>
      <c r="M47" s="119" t="s">
        <v>274</v>
      </c>
      <c r="N47" s="102">
        <f>SUM(O47:S47)</f>
        <v>840000</v>
      </c>
      <c r="O47" s="103">
        <v>0</v>
      </c>
      <c r="P47" s="103">
        <v>831600</v>
      </c>
      <c r="Q47" s="103">
        <v>0</v>
      </c>
      <c r="R47" s="103">
        <v>8400</v>
      </c>
      <c r="S47" s="103">
        <v>0</v>
      </c>
      <c r="T47" s="102">
        <f>SUM(U47:Y47)</f>
        <v>839999.5</v>
      </c>
      <c r="U47" s="103">
        <v>0</v>
      </c>
      <c r="V47" s="103">
        <v>831599.5</v>
      </c>
      <c r="W47" s="103">
        <v>0</v>
      </c>
      <c r="X47" s="103">
        <v>8400</v>
      </c>
      <c r="Y47" s="103">
        <v>0</v>
      </c>
      <c r="Z47" s="102">
        <f t="shared" si="0"/>
        <v>99.999940476190474</v>
      </c>
      <c r="AA47" s="102">
        <f t="shared" si="6"/>
        <v>839999.5</v>
      </c>
      <c r="AB47" s="103">
        <v>0</v>
      </c>
      <c r="AC47" s="103">
        <v>831599.5</v>
      </c>
      <c r="AD47" s="103">
        <v>0</v>
      </c>
      <c r="AE47" s="103">
        <v>8400</v>
      </c>
      <c r="AF47" s="103">
        <v>0</v>
      </c>
      <c r="AG47" s="102">
        <f t="shared" si="5"/>
        <v>99.999940476190474</v>
      </c>
      <c r="AH47" s="102">
        <f t="shared" si="7"/>
        <v>565644.30000000005</v>
      </c>
      <c r="AI47" s="103">
        <v>0</v>
      </c>
      <c r="AJ47" s="103">
        <v>559987.80000000005</v>
      </c>
      <c r="AK47" s="103">
        <v>0</v>
      </c>
      <c r="AL47" s="103">
        <v>5656.5</v>
      </c>
      <c r="AM47" s="103">
        <v>0</v>
      </c>
      <c r="AN47" s="102">
        <f t="shared" si="1"/>
        <v>67.338607142857143</v>
      </c>
      <c r="AO47" s="153" t="s">
        <v>350</v>
      </c>
      <c r="AP47" s="108"/>
      <c r="AQ47" s="108"/>
      <c r="AR47" s="108"/>
      <c r="AS47" s="108"/>
      <c r="AT47" s="108"/>
      <c r="AU47" s="108"/>
      <c r="AV47" s="108"/>
      <c r="AW47" s="108"/>
      <c r="AX47" s="108"/>
      <c r="AY47" s="108"/>
      <c r="AZ47" s="108"/>
      <c r="BA47" s="108"/>
      <c r="BB47" s="108"/>
      <c r="BC47" s="108"/>
      <c r="BD47" s="108"/>
      <c r="BE47" s="108"/>
      <c r="BF47" s="108"/>
      <c r="BG47" s="108"/>
      <c r="BH47" s="108"/>
      <c r="BI47" s="108"/>
      <c r="BJ47" s="108"/>
      <c r="BK47" s="108"/>
      <c r="BL47" s="108"/>
      <c r="BM47" s="108"/>
      <c r="BN47" s="108"/>
      <c r="BO47" s="108"/>
      <c r="BP47" s="108"/>
      <c r="BQ47" s="108"/>
      <c r="BR47" s="108"/>
      <c r="BS47" s="108"/>
      <c r="BT47" s="108"/>
      <c r="BU47" s="108"/>
      <c r="BV47" s="108"/>
      <c r="BW47" s="108"/>
      <c r="BX47" s="108"/>
      <c r="BY47" s="108"/>
      <c r="BZ47" s="108"/>
    </row>
    <row r="48" spans="1:78" s="29" customFormat="1" ht="372" customHeight="1" x14ac:dyDescent="0.25">
      <c r="A48" s="433">
        <v>25</v>
      </c>
      <c r="B48" s="436"/>
      <c r="C48" s="436"/>
      <c r="D48" s="439"/>
      <c r="E48" s="433">
        <v>1704</v>
      </c>
      <c r="F48" s="436"/>
      <c r="G48" s="436"/>
      <c r="H48" s="429" t="s">
        <v>172</v>
      </c>
      <c r="I48" s="431" t="s">
        <v>136</v>
      </c>
      <c r="J48" s="431" t="s">
        <v>174</v>
      </c>
      <c r="K48" s="431" t="s">
        <v>286</v>
      </c>
      <c r="L48" s="196" t="s">
        <v>434</v>
      </c>
      <c r="M48" s="90" t="s">
        <v>274</v>
      </c>
      <c r="N48" s="81">
        <f>SUM(O48:S48)</f>
        <v>804898.4</v>
      </c>
      <c r="O48" s="88">
        <v>0</v>
      </c>
      <c r="P48" s="103">
        <f>198000+598849.4</f>
        <v>796849.4</v>
      </c>
      <c r="Q48" s="88">
        <v>0</v>
      </c>
      <c r="R48" s="88">
        <f>2000+6049</f>
        <v>8049</v>
      </c>
      <c r="S48" s="88">
        <v>0</v>
      </c>
      <c r="T48" s="24">
        <f t="shared" si="8"/>
        <v>804898.4</v>
      </c>
      <c r="U48" s="88">
        <v>0</v>
      </c>
      <c r="V48" s="88">
        <v>796849.4</v>
      </c>
      <c r="W48" s="88">
        <v>0</v>
      </c>
      <c r="X48" s="88">
        <v>8049</v>
      </c>
      <c r="Y48" s="88">
        <v>0</v>
      </c>
      <c r="Z48" s="24">
        <f>T48/N48*100</f>
        <v>100</v>
      </c>
      <c r="AA48" s="24">
        <f t="shared" si="6"/>
        <v>804898.4</v>
      </c>
      <c r="AB48" s="88">
        <v>0</v>
      </c>
      <c r="AC48" s="88">
        <v>796849.4</v>
      </c>
      <c r="AD48" s="88">
        <v>0</v>
      </c>
      <c r="AE48" s="88">
        <v>8049</v>
      </c>
      <c r="AF48" s="88">
        <v>0</v>
      </c>
      <c r="AG48" s="24">
        <f>AA48/N48*100</f>
        <v>100</v>
      </c>
      <c r="AH48" s="81">
        <f t="shared" ref="AH48:AM48" si="23">SUM(AH49:AH50)</f>
        <v>0</v>
      </c>
      <c r="AI48" s="81">
        <f t="shared" si="23"/>
        <v>0</v>
      </c>
      <c r="AJ48" s="81">
        <f t="shared" si="23"/>
        <v>0</v>
      </c>
      <c r="AK48" s="81">
        <f t="shared" si="23"/>
        <v>0</v>
      </c>
      <c r="AL48" s="81">
        <f t="shared" si="23"/>
        <v>0</v>
      </c>
      <c r="AM48" s="81">
        <f t="shared" si="23"/>
        <v>0</v>
      </c>
      <c r="AN48" s="81">
        <f t="shared" si="1"/>
        <v>0</v>
      </c>
      <c r="AO48" s="71" t="s">
        <v>4</v>
      </c>
      <c r="AP48" s="89"/>
      <c r="AQ48" s="89"/>
      <c r="AR48" s="89"/>
      <c r="AS48" s="89"/>
      <c r="AT48" s="89"/>
      <c r="AU48" s="89"/>
      <c r="AV48" s="89"/>
      <c r="AW48" s="89"/>
      <c r="AX48" s="89"/>
      <c r="AY48" s="89"/>
      <c r="AZ48" s="89"/>
      <c r="BA48" s="89"/>
      <c r="BB48" s="89"/>
      <c r="BC48" s="89"/>
      <c r="BD48" s="89"/>
      <c r="BE48" s="89"/>
      <c r="BF48" s="89"/>
      <c r="BG48" s="89"/>
      <c r="BH48" s="89"/>
      <c r="BI48" s="89"/>
      <c r="BJ48" s="89"/>
      <c r="BK48" s="89"/>
      <c r="BL48" s="89"/>
      <c r="BM48" s="89"/>
      <c r="BN48" s="89"/>
      <c r="BO48" s="89"/>
      <c r="BP48" s="89"/>
      <c r="BQ48" s="89"/>
      <c r="BR48" s="89"/>
      <c r="BS48" s="89"/>
      <c r="BT48" s="89"/>
      <c r="BU48" s="89"/>
      <c r="BV48" s="89"/>
      <c r="BW48" s="89"/>
      <c r="BX48" s="89"/>
      <c r="BY48" s="89"/>
      <c r="BZ48" s="89"/>
    </row>
    <row r="49" spans="1:78" s="109" customFormat="1" ht="197.25" customHeight="1" x14ac:dyDescent="0.25">
      <c r="A49" s="434"/>
      <c r="B49" s="437"/>
      <c r="C49" s="437"/>
      <c r="D49" s="440"/>
      <c r="E49" s="434"/>
      <c r="F49" s="437"/>
      <c r="G49" s="437"/>
      <c r="H49" s="430"/>
      <c r="I49" s="432"/>
      <c r="J49" s="432"/>
      <c r="K49" s="432"/>
      <c r="L49" s="106" t="s">
        <v>429</v>
      </c>
      <c r="M49" s="154"/>
      <c r="N49" s="118">
        <f>P49+R49</f>
        <v>604898.4</v>
      </c>
      <c r="O49" s="103">
        <v>0</v>
      </c>
      <c r="P49" s="103">
        <v>598849.4</v>
      </c>
      <c r="Q49" s="103">
        <v>0</v>
      </c>
      <c r="R49" s="103">
        <v>6049</v>
      </c>
      <c r="S49" s="103">
        <v>0</v>
      </c>
      <c r="T49" s="102">
        <f>SUM(U49:Y49)</f>
        <v>604898.4</v>
      </c>
      <c r="U49" s="103">
        <v>0</v>
      </c>
      <c r="V49" s="103">
        <v>598849.4</v>
      </c>
      <c r="W49" s="103">
        <v>0</v>
      </c>
      <c r="X49" s="103">
        <v>6049</v>
      </c>
      <c r="Y49" s="103">
        <v>0</v>
      </c>
      <c r="Z49" s="102">
        <f>T49/N49*100</f>
        <v>100</v>
      </c>
      <c r="AA49" s="102">
        <f>SUM(AB49:AF49)</f>
        <v>604898.4</v>
      </c>
      <c r="AB49" s="103">
        <v>0</v>
      </c>
      <c r="AC49" s="103">
        <v>598849.4</v>
      </c>
      <c r="AD49" s="103">
        <v>0</v>
      </c>
      <c r="AE49" s="103">
        <v>6049</v>
      </c>
      <c r="AF49" s="103">
        <v>0</v>
      </c>
      <c r="AG49" s="102">
        <f>AA49/N49*100</f>
        <v>100</v>
      </c>
      <c r="AH49" s="102">
        <f>SUM(AI49:AM49)</f>
        <v>0</v>
      </c>
      <c r="AI49" s="103">
        <v>0</v>
      </c>
      <c r="AJ49" s="103">
        <v>0</v>
      </c>
      <c r="AK49" s="103">
        <v>0</v>
      </c>
      <c r="AL49" s="103">
        <v>0</v>
      </c>
      <c r="AM49" s="103">
        <v>0</v>
      </c>
      <c r="AN49" s="102">
        <f>AH49/N49*100</f>
        <v>0</v>
      </c>
      <c r="AO49" s="106" t="s">
        <v>367</v>
      </c>
      <c r="AP49" s="108"/>
      <c r="AQ49" s="108"/>
      <c r="AR49" s="108"/>
      <c r="AS49" s="108"/>
      <c r="AT49" s="108"/>
      <c r="AU49" s="108"/>
      <c r="AV49" s="108"/>
      <c r="AW49" s="108"/>
      <c r="AX49" s="108"/>
      <c r="AY49" s="108"/>
      <c r="AZ49" s="108"/>
      <c r="BA49" s="108"/>
      <c r="BB49" s="108"/>
      <c r="BC49" s="108"/>
      <c r="BD49" s="108"/>
      <c r="BE49" s="108"/>
      <c r="BF49" s="108"/>
      <c r="BG49" s="108"/>
      <c r="BH49" s="108"/>
      <c r="BI49" s="108"/>
      <c r="BJ49" s="108"/>
      <c r="BK49" s="108"/>
      <c r="BL49" s="108"/>
      <c r="BM49" s="108"/>
      <c r="BN49" s="108"/>
      <c r="BO49" s="108"/>
      <c r="BP49" s="108"/>
      <c r="BQ49" s="108"/>
      <c r="BR49" s="108"/>
      <c r="BS49" s="108"/>
      <c r="BT49" s="108"/>
      <c r="BU49" s="108"/>
      <c r="BV49" s="108"/>
      <c r="BW49" s="108"/>
      <c r="BX49" s="108"/>
      <c r="BY49" s="108"/>
      <c r="BZ49" s="108"/>
    </row>
    <row r="50" spans="1:78" s="109" customFormat="1" ht="137.25" customHeight="1" x14ac:dyDescent="0.25">
      <c r="A50" s="435"/>
      <c r="B50" s="438"/>
      <c r="C50" s="438"/>
      <c r="D50" s="441"/>
      <c r="E50" s="435"/>
      <c r="F50" s="438"/>
      <c r="G50" s="438"/>
      <c r="H50" s="430"/>
      <c r="I50" s="432"/>
      <c r="J50" s="432"/>
      <c r="K50" s="432"/>
      <c r="L50" s="106" t="s">
        <v>430</v>
      </c>
      <c r="M50" s="154"/>
      <c r="N50" s="118">
        <f>P50+R50</f>
        <v>200000</v>
      </c>
      <c r="O50" s="103">
        <v>0</v>
      </c>
      <c r="P50" s="103">
        <v>198000</v>
      </c>
      <c r="Q50" s="103">
        <v>0</v>
      </c>
      <c r="R50" s="103">
        <v>2000</v>
      </c>
      <c r="S50" s="103">
        <v>0</v>
      </c>
      <c r="T50" s="102">
        <f>SUM(U50:Y50)</f>
        <v>200000</v>
      </c>
      <c r="U50" s="103">
        <v>0</v>
      </c>
      <c r="V50" s="103">
        <v>198000</v>
      </c>
      <c r="W50" s="103">
        <v>0</v>
      </c>
      <c r="X50" s="103">
        <v>2000</v>
      </c>
      <c r="Y50" s="103">
        <v>0</v>
      </c>
      <c r="Z50" s="102">
        <f>T50/N50*100</f>
        <v>100</v>
      </c>
      <c r="AA50" s="102">
        <f>SUM(AB50:AF50)</f>
        <v>200000</v>
      </c>
      <c r="AB50" s="103">
        <v>0</v>
      </c>
      <c r="AC50" s="103">
        <v>198000</v>
      </c>
      <c r="AD50" s="103">
        <v>0</v>
      </c>
      <c r="AE50" s="103">
        <v>2000</v>
      </c>
      <c r="AF50" s="103">
        <v>0</v>
      </c>
      <c r="AG50" s="102">
        <f>AA50/N50*100</f>
        <v>100</v>
      </c>
      <c r="AH50" s="102">
        <f>SUM(AI50:AM50)</f>
        <v>0</v>
      </c>
      <c r="AI50" s="103">
        <v>0</v>
      </c>
      <c r="AJ50" s="103">
        <v>0</v>
      </c>
      <c r="AK50" s="103">
        <v>0</v>
      </c>
      <c r="AL50" s="103">
        <v>0</v>
      </c>
      <c r="AM50" s="103">
        <v>0</v>
      </c>
      <c r="AN50" s="102">
        <f>AH50/N50*100</f>
        <v>0</v>
      </c>
      <c r="AO50" s="106" t="s">
        <v>355</v>
      </c>
      <c r="AP50" s="108"/>
      <c r="AQ50" s="108"/>
      <c r="AR50" s="108"/>
      <c r="AS50" s="108"/>
      <c r="AT50" s="108"/>
      <c r="AU50" s="108"/>
      <c r="AV50" s="108"/>
      <c r="AW50" s="108"/>
      <c r="AX50" s="108"/>
      <c r="AY50" s="108"/>
      <c r="AZ50" s="108"/>
      <c r="BA50" s="108"/>
      <c r="BB50" s="108"/>
      <c r="BC50" s="108"/>
      <c r="BD50" s="108"/>
      <c r="BE50" s="108"/>
      <c r="BF50" s="108"/>
      <c r="BG50" s="108"/>
      <c r="BH50" s="108"/>
      <c r="BI50" s="108"/>
      <c r="BJ50" s="108"/>
      <c r="BK50" s="108"/>
      <c r="BL50" s="108"/>
      <c r="BM50" s="108"/>
      <c r="BN50" s="108"/>
      <c r="BO50" s="108"/>
      <c r="BP50" s="108"/>
      <c r="BQ50" s="108"/>
      <c r="BR50" s="108"/>
      <c r="BS50" s="108"/>
      <c r="BT50" s="108"/>
      <c r="BU50" s="108"/>
      <c r="BV50" s="108"/>
      <c r="BW50" s="108"/>
      <c r="BX50" s="108"/>
      <c r="BY50" s="108"/>
      <c r="BZ50" s="108"/>
    </row>
    <row r="51" spans="1:78" s="109" customFormat="1" ht="191.25" customHeight="1" x14ac:dyDescent="0.25">
      <c r="A51" s="104">
        <v>26</v>
      </c>
      <c r="B51" s="105"/>
      <c r="C51" s="105"/>
      <c r="D51" s="167"/>
      <c r="E51" s="104">
        <v>1189</v>
      </c>
      <c r="F51" s="105"/>
      <c r="G51" s="105"/>
      <c r="H51" s="210" t="s">
        <v>172</v>
      </c>
      <c r="I51" s="105" t="s">
        <v>175</v>
      </c>
      <c r="J51" s="105" t="s">
        <v>174</v>
      </c>
      <c r="K51" s="105" t="s">
        <v>286</v>
      </c>
      <c r="L51" s="106" t="s">
        <v>474</v>
      </c>
      <c r="M51" s="119" t="s">
        <v>274</v>
      </c>
      <c r="N51" s="118">
        <f>SUM(O51:S51)</f>
        <v>1768991.9</v>
      </c>
      <c r="O51" s="151">
        <v>0</v>
      </c>
      <c r="P51" s="103">
        <v>1751302</v>
      </c>
      <c r="Q51" s="151">
        <v>0</v>
      </c>
      <c r="R51" s="103">
        <v>17689.900000000001</v>
      </c>
      <c r="S51" s="103">
        <v>0</v>
      </c>
      <c r="T51" s="102">
        <f t="shared" si="8"/>
        <v>1768991.9</v>
      </c>
      <c r="U51" s="103">
        <v>0</v>
      </c>
      <c r="V51" s="151">
        <v>1751302</v>
      </c>
      <c r="W51" s="151">
        <v>0</v>
      </c>
      <c r="X51" s="103">
        <v>17689.900000000001</v>
      </c>
      <c r="Y51" s="103">
        <v>0</v>
      </c>
      <c r="Z51" s="102">
        <f t="shared" si="0"/>
        <v>100</v>
      </c>
      <c r="AA51" s="102">
        <f t="shared" si="6"/>
        <v>1768991.9</v>
      </c>
      <c r="AB51" s="103">
        <v>0</v>
      </c>
      <c r="AC51" s="151">
        <v>1751302</v>
      </c>
      <c r="AD51" s="151">
        <v>0</v>
      </c>
      <c r="AE51" s="103">
        <v>17689.900000000001</v>
      </c>
      <c r="AF51" s="103">
        <v>0</v>
      </c>
      <c r="AG51" s="102">
        <f t="shared" si="5"/>
        <v>100</v>
      </c>
      <c r="AH51" s="102">
        <f>SUM(AI51:AM51)</f>
        <v>0</v>
      </c>
      <c r="AI51" s="103">
        <v>0</v>
      </c>
      <c r="AJ51" s="103">
        <v>0</v>
      </c>
      <c r="AK51" s="103">
        <v>0</v>
      </c>
      <c r="AL51" s="103">
        <v>0</v>
      </c>
      <c r="AM51" s="103">
        <v>0</v>
      </c>
      <c r="AN51" s="102">
        <f t="shared" si="1"/>
        <v>0</v>
      </c>
      <c r="AO51" s="153" t="s">
        <v>351</v>
      </c>
      <c r="AP51" s="108"/>
      <c r="AQ51" s="108"/>
      <c r="AR51" s="108"/>
      <c r="AS51" s="108"/>
      <c r="AT51" s="108"/>
      <c r="AU51" s="108"/>
      <c r="AV51" s="108"/>
      <c r="AW51" s="108"/>
      <c r="AX51" s="108"/>
      <c r="AY51" s="108"/>
      <c r="AZ51" s="108"/>
      <c r="BA51" s="108"/>
      <c r="BB51" s="108"/>
      <c r="BC51" s="108"/>
      <c r="BD51" s="108"/>
      <c r="BE51" s="108"/>
      <c r="BF51" s="108"/>
      <c r="BG51" s="108"/>
      <c r="BH51" s="108"/>
      <c r="BI51" s="108"/>
      <c r="BJ51" s="108"/>
      <c r="BK51" s="108"/>
      <c r="BL51" s="108"/>
      <c r="BM51" s="108"/>
      <c r="BN51" s="108"/>
      <c r="BO51" s="108"/>
      <c r="BP51" s="108"/>
      <c r="BQ51" s="108"/>
      <c r="BR51" s="108"/>
      <c r="BS51" s="108"/>
      <c r="BT51" s="108"/>
      <c r="BU51" s="108"/>
      <c r="BV51" s="108"/>
      <c r="BW51" s="108"/>
      <c r="BX51" s="108"/>
      <c r="BY51" s="108"/>
      <c r="BZ51" s="108"/>
    </row>
    <row r="52" spans="1:78" s="11" customFormat="1" ht="201" customHeight="1" x14ac:dyDescent="0.25">
      <c r="A52" s="2">
        <v>27</v>
      </c>
      <c r="B52" s="1"/>
      <c r="C52" s="1"/>
      <c r="D52" s="161"/>
      <c r="E52" s="1"/>
      <c r="F52" s="1"/>
      <c r="G52" s="1"/>
      <c r="H52" s="210" t="s">
        <v>176</v>
      </c>
      <c r="I52" s="1" t="s">
        <v>175</v>
      </c>
      <c r="J52" s="1" t="s">
        <v>174</v>
      </c>
      <c r="K52" s="1" t="s">
        <v>286</v>
      </c>
      <c r="L52" s="92" t="s">
        <v>431</v>
      </c>
      <c r="M52" s="28" t="s">
        <v>285</v>
      </c>
      <c r="N52" s="54">
        <f>SUM(O52:S52)</f>
        <v>155597</v>
      </c>
      <c r="O52" s="27">
        <v>0</v>
      </c>
      <c r="P52" s="27">
        <v>146261.20000000001</v>
      </c>
      <c r="Q52" s="27">
        <v>0</v>
      </c>
      <c r="R52" s="27">
        <v>9335.7999999999993</v>
      </c>
      <c r="S52" s="27">
        <v>0</v>
      </c>
      <c r="T52" s="23">
        <f t="shared" si="8"/>
        <v>155597</v>
      </c>
      <c r="U52" s="27">
        <v>0</v>
      </c>
      <c r="V52" s="27">
        <v>146261.20000000001</v>
      </c>
      <c r="W52" s="27">
        <v>0</v>
      </c>
      <c r="X52" s="27">
        <v>9335.7999999999993</v>
      </c>
      <c r="Y52" s="27">
        <v>0</v>
      </c>
      <c r="Z52" s="23">
        <f t="shared" si="0"/>
        <v>100</v>
      </c>
      <c r="AA52" s="23">
        <f t="shared" si="6"/>
        <v>155597</v>
      </c>
      <c r="AB52" s="27">
        <v>0</v>
      </c>
      <c r="AC52" s="27">
        <v>146261.20000000001</v>
      </c>
      <c r="AD52" s="27">
        <v>0</v>
      </c>
      <c r="AE52" s="27">
        <v>9335.7999999999993</v>
      </c>
      <c r="AF52" s="27">
        <v>0</v>
      </c>
      <c r="AG52" s="23">
        <f t="shared" si="5"/>
        <v>100</v>
      </c>
      <c r="AH52" s="23">
        <f t="shared" si="7"/>
        <v>155597</v>
      </c>
      <c r="AI52" s="27">
        <v>0</v>
      </c>
      <c r="AJ52" s="27">
        <v>146261.20000000001</v>
      </c>
      <c r="AK52" s="27">
        <v>0</v>
      </c>
      <c r="AL52" s="27">
        <v>9335.7999999999993</v>
      </c>
      <c r="AM52" s="27">
        <v>0</v>
      </c>
      <c r="AN52" s="23">
        <f t="shared" si="1"/>
        <v>100</v>
      </c>
      <c r="AO52" s="92" t="s">
        <v>352</v>
      </c>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row>
    <row r="53" spans="1:78" s="11" customFormat="1" ht="195.75" customHeight="1" x14ac:dyDescent="0.25">
      <c r="A53" s="2">
        <v>28</v>
      </c>
      <c r="B53" s="1"/>
      <c r="C53" s="1"/>
      <c r="D53" s="161"/>
      <c r="E53" s="1"/>
      <c r="F53" s="1"/>
      <c r="G53" s="1"/>
      <c r="H53" s="210" t="s">
        <v>135</v>
      </c>
      <c r="I53" s="1" t="s">
        <v>136</v>
      </c>
      <c r="J53" s="92" t="s">
        <v>177</v>
      </c>
      <c r="K53" s="92" t="s">
        <v>286</v>
      </c>
      <c r="L53" s="92" t="s">
        <v>432</v>
      </c>
      <c r="M53" s="28" t="s">
        <v>285</v>
      </c>
      <c r="N53" s="54">
        <f>SUM(O53:S53)</f>
        <v>4123.2555000000002</v>
      </c>
      <c r="O53" s="27">
        <v>0</v>
      </c>
      <c r="P53" s="27">
        <v>3849.6</v>
      </c>
      <c r="Q53" s="27">
        <v>0</v>
      </c>
      <c r="R53" s="27">
        <v>273.65550000000002</v>
      </c>
      <c r="S53" s="27">
        <v>0</v>
      </c>
      <c r="T53" s="23">
        <f>SUM(U53:Y53)</f>
        <v>4095.2999999999997</v>
      </c>
      <c r="U53" s="27">
        <v>0</v>
      </c>
      <c r="V53" s="27">
        <v>3849.6</v>
      </c>
      <c r="W53" s="27">
        <v>0</v>
      </c>
      <c r="X53" s="27">
        <v>245.7</v>
      </c>
      <c r="Y53" s="27">
        <v>0</v>
      </c>
      <c r="Z53" s="23">
        <f>T53/N53*100</f>
        <v>99.322004178494382</v>
      </c>
      <c r="AA53" s="23">
        <f t="shared" si="6"/>
        <v>4095.2999999999997</v>
      </c>
      <c r="AB53" s="27">
        <v>0</v>
      </c>
      <c r="AC53" s="27">
        <v>3849.6</v>
      </c>
      <c r="AD53" s="27">
        <v>0</v>
      </c>
      <c r="AE53" s="27">
        <v>245.7</v>
      </c>
      <c r="AF53" s="27">
        <v>0</v>
      </c>
      <c r="AG53" s="23">
        <f t="shared" si="5"/>
        <v>99.322004178494382</v>
      </c>
      <c r="AH53" s="23">
        <f>SUM(AI53:AM53)</f>
        <v>4095.2999999999997</v>
      </c>
      <c r="AI53" s="27">
        <v>0</v>
      </c>
      <c r="AJ53" s="27">
        <v>3849.6</v>
      </c>
      <c r="AK53" s="27">
        <v>0</v>
      </c>
      <c r="AL53" s="27">
        <v>245.7</v>
      </c>
      <c r="AM53" s="27">
        <v>0</v>
      </c>
      <c r="AN53" s="23">
        <f t="shared" si="1"/>
        <v>99.322004178494382</v>
      </c>
      <c r="AO53" s="92" t="s">
        <v>353</v>
      </c>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row>
    <row r="54" spans="1:78" s="11" customFormat="1" ht="151.5" customHeight="1" x14ac:dyDescent="0.25">
      <c r="A54" s="357"/>
      <c r="B54" s="357"/>
      <c r="C54" s="357"/>
      <c r="D54" s="444" t="s">
        <v>296</v>
      </c>
      <c r="E54" s="342">
        <v>1189</v>
      </c>
      <c r="F54" s="357"/>
      <c r="G54" s="357"/>
      <c r="H54" s="451" t="s">
        <v>309</v>
      </c>
      <c r="I54" s="454" t="s">
        <v>310</v>
      </c>
      <c r="J54" s="457" t="s">
        <v>295</v>
      </c>
      <c r="K54" s="460" t="s">
        <v>127</v>
      </c>
      <c r="L54" s="93" t="s">
        <v>195</v>
      </c>
      <c r="M54" s="94"/>
      <c r="N54" s="54">
        <f t="shared" ref="N54:N60" si="24">O54+P54+R54+S54</f>
        <v>1119224</v>
      </c>
      <c r="O54" s="27">
        <f>O55+O56</f>
        <v>1108031.8</v>
      </c>
      <c r="P54" s="27">
        <f>P55+P56</f>
        <v>0</v>
      </c>
      <c r="Q54" s="27">
        <f>Q55+Q56</f>
        <v>0</v>
      </c>
      <c r="R54" s="27">
        <f>R55+R56</f>
        <v>11192.2</v>
      </c>
      <c r="S54" s="27">
        <f>S55+S56</f>
        <v>0</v>
      </c>
      <c r="T54" s="23">
        <f t="shared" ref="T54:T56" si="25">SUM(U54:Y54)</f>
        <v>1119224</v>
      </c>
      <c r="U54" s="27">
        <f t="shared" ref="U54:Y54" si="26">U55+U56</f>
        <v>1108031.8</v>
      </c>
      <c r="V54" s="27">
        <f t="shared" si="26"/>
        <v>0</v>
      </c>
      <c r="W54" s="27">
        <f t="shared" si="26"/>
        <v>0</v>
      </c>
      <c r="X54" s="27">
        <f t="shared" si="26"/>
        <v>11192.2</v>
      </c>
      <c r="Y54" s="27">
        <f t="shared" si="26"/>
        <v>0</v>
      </c>
      <c r="Z54" s="27">
        <f t="shared" ref="Z54:Z56" si="27">T54/N54*100</f>
        <v>100</v>
      </c>
      <c r="AA54" s="23">
        <f t="shared" si="6"/>
        <v>1119224</v>
      </c>
      <c r="AB54" s="27">
        <f t="shared" ref="AB54:AF54" si="28">AB55+AB56</f>
        <v>1108031.8</v>
      </c>
      <c r="AC54" s="27">
        <f t="shared" si="28"/>
        <v>0</v>
      </c>
      <c r="AD54" s="27">
        <f t="shared" si="28"/>
        <v>0</v>
      </c>
      <c r="AE54" s="27">
        <f t="shared" si="28"/>
        <v>11192.2</v>
      </c>
      <c r="AF54" s="27">
        <f t="shared" si="28"/>
        <v>0</v>
      </c>
      <c r="AG54" s="23">
        <f t="shared" si="5"/>
        <v>100</v>
      </c>
      <c r="AH54" s="23">
        <f t="shared" ref="AH54:AH56" si="29">SUM(AI54:AM54)</f>
        <v>49804.1</v>
      </c>
      <c r="AI54" s="27">
        <f t="shared" ref="AI54:AM54" si="30">AI55+AI56</f>
        <v>49306.1</v>
      </c>
      <c r="AJ54" s="27">
        <f t="shared" si="30"/>
        <v>0</v>
      </c>
      <c r="AK54" s="27">
        <f t="shared" si="30"/>
        <v>0</v>
      </c>
      <c r="AL54" s="27">
        <f t="shared" si="30"/>
        <v>498</v>
      </c>
      <c r="AM54" s="27">
        <f t="shared" si="30"/>
        <v>0</v>
      </c>
      <c r="AN54" s="23">
        <f t="shared" si="1"/>
        <v>4.449877772456631</v>
      </c>
      <c r="AO54" s="192" t="s">
        <v>359</v>
      </c>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row>
    <row r="55" spans="1:78" s="109" customFormat="1" ht="220.5" x14ac:dyDescent="0.25">
      <c r="A55" s="358"/>
      <c r="B55" s="358"/>
      <c r="C55" s="358"/>
      <c r="D55" s="440"/>
      <c r="E55" s="343"/>
      <c r="F55" s="358"/>
      <c r="G55" s="358"/>
      <c r="H55" s="452"/>
      <c r="I55" s="455"/>
      <c r="J55" s="458"/>
      <c r="K55" s="461"/>
      <c r="L55" s="200" t="s">
        <v>476</v>
      </c>
      <c r="M55" s="201" t="s">
        <v>0</v>
      </c>
      <c r="N55" s="118">
        <f t="shared" si="24"/>
        <v>99224</v>
      </c>
      <c r="O55" s="103">
        <v>98231.8</v>
      </c>
      <c r="P55" s="103">
        <v>0</v>
      </c>
      <c r="Q55" s="103">
        <v>0</v>
      </c>
      <c r="R55" s="103">
        <v>992.2</v>
      </c>
      <c r="S55" s="103">
        <v>0</v>
      </c>
      <c r="T55" s="102">
        <f t="shared" si="25"/>
        <v>99224</v>
      </c>
      <c r="U55" s="103">
        <v>98231.8</v>
      </c>
      <c r="V55" s="103">
        <v>0</v>
      </c>
      <c r="W55" s="103">
        <v>0</v>
      </c>
      <c r="X55" s="103">
        <v>992.2</v>
      </c>
      <c r="Y55" s="103">
        <v>0</v>
      </c>
      <c r="Z55" s="102">
        <f t="shared" si="27"/>
        <v>100</v>
      </c>
      <c r="AA55" s="102">
        <f t="shared" si="6"/>
        <v>99224</v>
      </c>
      <c r="AB55" s="103">
        <v>98231.8</v>
      </c>
      <c r="AC55" s="103">
        <v>0</v>
      </c>
      <c r="AD55" s="103">
        <v>0</v>
      </c>
      <c r="AE55" s="103">
        <v>992.2</v>
      </c>
      <c r="AF55" s="103">
        <v>0</v>
      </c>
      <c r="AG55" s="102">
        <f t="shared" si="5"/>
        <v>100</v>
      </c>
      <c r="AH55" s="102">
        <f t="shared" si="29"/>
        <v>49804.1</v>
      </c>
      <c r="AI55" s="103">
        <v>49306.1</v>
      </c>
      <c r="AJ55" s="103">
        <v>0</v>
      </c>
      <c r="AK55" s="103">
        <v>0</v>
      </c>
      <c r="AL55" s="103">
        <v>498</v>
      </c>
      <c r="AM55" s="103">
        <v>0</v>
      </c>
      <c r="AN55" s="102">
        <f t="shared" si="1"/>
        <v>50.193602354269132</v>
      </c>
      <c r="AO55" s="106" t="s">
        <v>357</v>
      </c>
      <c r="AP55" s="108"/>
      <c r="AQ55" s="108"/>
      <c r="AR55" s="108"/>
      <c r="AS55" s="108"/>
      <c r="AT55" s="108"/>
      <c r="AU55" s="108"/>
      <c r="AV55" s="108"/>
      <c r="AW55" s="108"/>
      <c r="AX55" s="108"/>
      <c r="AY55" s="108"/>
      <c r="AZ55" s="108"/>
      <c r="BA55" s="108"/>
      <c r="BB55" s="108"/>
      <c r="BC55" s="108"/>
      <c r="BD55" s="108"/>
      <c r="BE55" s="108"/>
      <c r="BF55" s="108"/>
      <c r="BG55" s="108"/>
      <c r="BH55" s="108"/>
      <c r="BI55" s="108"/>
      <c r="BJ55" s="108"/>
      <c r="BK55" s="108"/>
      <c r="BL55" s="108"/>
      <c r="BM55" s="108"/>
      <c r="BN55" s="108"/>
      <c r="BO55" s="108"/>
      <c r="BP55" s="108"/>
      <c r="BQ55" s="108"/>
      <c r="BR55" s="108"/>
      <c r="BS55" s="108"/>
      <c r="BT55" s="108"/>
      <c r="BU55" s="108"/>
      <c r="BV55" s="108"/>
      <c r="BW55" s="108"/>
      <c r="BX55" s="108"/>
      <c r="BY55" s="108"/>
      <c r="BZ55" s="108"/>
    </row>
    <row r="56" spans="1:78" s="109" customFormat="1" ht="151.5" customHeight="1" x14ac:dyDescent="0.25">
      <c r="A56" s="359"/>
      <c r="B56" s="359"/>
      <c r="C56" s="359"/>
      <c r="D56" s="441"/>
      <c r="E56" s="344"/>
      <c r="F56" s="359"/>
      <c r="G56" s="359"/>
      <c r="H56" s="453"/>
      <c r="I56" s="456"/>
      <c r="J56" s="459"/>
      <c r="K56" s="462"/>
      <c r="L56" s="200" t="s">
        <v>475</v>
      </c>
      <c r="M56" s="201" t="s">
        <v>1</v>
      </c>
      <c r="N56" s="118">
        <f t="shared" si="24"/>
        <v>1020000</v>
      </c>
      <c r="O56" s="103">
        <v>1009800</v>
      </c>
      <c r="P56" s="103">
        <v>0</v>
      </c>
      <c r="Q56" s="103">
        <v>0</v>
      </c>
      <c r="R56" s="103">
        <v>10200</v>
      </c>
      <c r="S56" s="103">
        <v>0</v>
      </c>
      <c r="T56" s="102">
        <f t="shared" si="25"/>
        <v>1020000</v>
      </c>
      <c r="U56" s="103">
        <v>1009800</v>
      </c>
      <c r="V56" s="103">
        <v>0</v>
      </c>
      <c r="W56" s="103">
        <v>0</v>
      </c>
      <c r="X56" s="103">
        <v>10200</v>
      </c>
      <c r="Y56" s="103">
        <v>0</v>
      </c>
      <c r="Z56" s="102">
        <f t="shared" si="27"/>
        <v>100</v>
      </c>
      <c r="AA56" s="102">
        <f t="shared" si="6"/>
        <v>1020000</v>
      </c>
      <c r="AB56" s="103">
        <v>1009800</v>
      </c>
      <c r="AC56" s="103">
        <v>0</v>
      </c>
      <c r="AD56" s="103">
        <v>0</v>
      </c>
      <c r="AE56" s="103">
        <v>10200</v>
      </c>
      <c r="AF56" s="103">
        <v>0</v>
      </c>
      <c r="AG56" s="102">
        <f t="shared" si="5"/>
        <v>100</v>
      </c>
      <c r="AH56" s="102">
        <f t="shared" si="29"/>
        <v>0</v>
      </c>
      <c r="AI56" s="103">
        <v>0</v>
      </c>
      <c r="AJ56" s="103">
        <v>0</v>
      </c>
      <c r="AK56" s="103">
        <v>0</v>
      </c>
      <c r="AL56" s="103">
        <v>0</v>
      </c>
      <c r="AM56" s="103">
        <v>0</v>
      </c>
      <c r="AN56" s="102">
        <f t="shared" si="1"/>
        <v>0</v>
      </c>
      <c r="AO56" s="106" t="s">
        <v>358</v>
      </c>
      <c r="AP56" s="108"/>
      <c r="AQ56" s="108"/>
      <c r="AR56" s="108"/>
      <c r="AS56" s="108"/>
      <c r="AT56" s="108"/>
      <c r="AU56" s="108"/>
      <c r="AV56" s="108"/>
      <c r="AW56" s="108"/>
      <c r="AX56" s="108"/>
      <c r="AY56" s="108"/>
      <c r="AZ56" s="108"/>
      <c r="BA56" s="108"/>
      <c r="BB56" s="108"/>
      <c r="BC56" s="108"/>
      <c r="BD56" s="108"/>
      <c r="BE56" s="108"/>
      <c r="BF56" s="108"/>
      <c r="BG56" s="108"/>
      <c r="BH56" s="108"/>
      <c r="BI56" s="108"/>
      <c r="BJ56" s="108"/>
      <c r="BK56" s="108"/>
      <c r="BL56" s="108"/>
      <c r="BM56" s="108"/>
      <c r="BN56" s="108"/>
      <c r="BO56" s="108"/>
      <c r="BP56" s="108"/>
      <c r="BQ56" s="108"/>
      <c r="BR56" s="108"/>
      <c r="BS56" s="108"/>
      <c r="BT56" s="108"/>
      <c r="BU56" s="108"/>
      <c r="BV56" s="108"/>
      <c r="BW56" s="108"/>
      <c r="BX56" s="108"/>
      <c r="BY56" s="108"/>
      <c r="BZ56" s="108"/>
    </row>
    <row r="57" spans="1:78" s="109" customFormat="1" ht="218.25" customHeight="1" x14ac:dyDescent="0.25">
      <c r="A57" s="104">
        <v>29</v>
      </c>
      <c r="B57" s="105"/>
      <c r="C57" s="106" t="s">
        <v>308</v>
      </c>
      <c r="D57" s="161"/>
      <c r="E57" s="105"/>
      <c r="F57" s="105"/>
      <c r="G57" s="105" t="s">
        <v>178</v>
      </c>
      <c r="H57" s="178" t="s">
        <v>135</v>
      </c>
      <c r="I57" s="106" t="s">
        <v>179</v>
      </c>
      <c r="J57" s="105" t="s">
        <v>180</v>
      </c>
      <c r="K57" s="105" t="s">
        <v>286</v>
      </c>
      <c r="L57" s="106" t="s">
        <v>436</v>
      </c>
      <c r="M57" s="119" t="s">
        <v>287</v>
      </c>
      <c r="N57" s="102">
        <f t="shared" si="24"/>
        <v>23200</v>
      </c>
      <c r="O57" s="103">
        <v>0</v>
      </c>
      <c r="P57" s="103">
        <v>21808</v>
      </c>
      <c r="Q57" s="103">
        <v>21808</v>
      </c>
      <c r="R57" s="103">
        <v>1392</v>
      </c>
      <c r="S57" s="103">
        <v>0</v>
      </c>
      <c r="T57" s="102">
        <f t="shared" si="8"/>
        <v>0</v>
      </c>
      <c r="U57" s="103">
        <v>0</v>
      </c>
      <c r="V57" s="103">
        <v>0</v>
      </c>
      <c r="W57" s="103">
        <v>0</v>
      </c>
      <c r="X57" s="103">
        <v>0</v>
      </c>
      <c r="Y57" s="103">
        <v>0</v>
      </c>
      <c r="Z57" s="102">
        <f t="shared" si="0"/>
        <v>0</v>
      </c>
      <c r="AA57" s="102">
        <f t="shared" si="6"/>
        <v>0</v>
      </c>
      <c r="AB57" s="103">
        <v>0</v>
      </c>
      <c r="AC57" s="103">
        <v>0</v>
      </c>
      <c r="AD57" s="103">
        <v>0</v>
      </c>
      <c r="AE57" s="103">
        <v>0</v>
      </c>
      <c r="AF57" s="103">
        <v>0</v>
      </c>
      <c r="AG57" s="102">
        <f t="shared" si="5"/>
        <v>0</v>
      </c>
      <c r="AH57" s="102">
        <f t="shared" si="7"/>
        <v>0</v>
      </c>
      <c r="AI57" s="103">
        <v>0</v>
      </c>
      <c r="AJ57" s="103">
        <v>0</v>
      </c>
      <c r="AK57" s="103">
        <v>0</v>
      </c>
      <c r="AL57" s="103">
        <v>0</v>
      </c>
      <c r="AM57" s="103">
        <v>0</v>
      </c>
      <c r="AN57" s="102">
        <f t="shared" si="1"/>
        <v>0</v>
      </c>
      <c r="AO57" s="153" t="s">
        <v>435</v>
      </c>
      <c r="AP57" s="108"/>
      <c r="AQ57" s="108"/>
      <c r="AR57" s="108"/>
      <c r="AS57" s="108"/>
      <c r="AT57" s="108"/>
      <c r="AU57" s="108"/>
      <c r="AV57" s="108"/>
      <c r="AW57" s="108"/>
      <c r="AX57" s="108"/>
      <c r="AY57" s="108"/>
      <c r="AZ57" s="108"/>
      <c r="BA57" s="108"/>
      <c r="BB57" s="108"/>
      <c r="BC57" s="108"/>
      <c r="BD57" s="108"/>
      <c r="BE57" s="108"/>
      <c r="BF57" s="108"/>
      <c r="BG57" s="108"/>
      <c r="BH57" s="108"/>
      <c r="BI57" s="108"/>
      <c r="BJ57" s="108"/>
      <c r="BK57" s="108"/>
      <c r="BL57" s="108"/>
      <c r="BM57" s="108"/>
      <c r="BN57" s="108"/>
      <c r="BO57" s="108"/>
      <c r="BP57" s="108"/>
      <c r="BQ57" s="108"/>
      <c r="BR57" s="108"/>
      <c r="BS57" s="108"/>
      <c r="BT57" s="108"/>
      <c r="BU57" s="108"/>
      <c r="BV57" s="108"/>
      <c r="BW57" s="108"/>
      <c r="BX57" s="108"/>
      <c r="BY57" s="108"/>
      <c r="BZ57" s="108"/>
    </row>
    <row r="58" spans="1:78" s="11" customFormat="1" ht="330.75" customHeight="1" x14ac:dyDescent="0.25">
      <c r="A58" s="2">
        <v>30</v>
      </c>
      <c r="B58" s="1"/>
      <c r="C58" s="1"/>
      <c r="D58" s="161"/>
      <c r="E58" s="1"/>
      <c r="F58" s="1"/>
      <c r="G58" s="1"/>
      <c r="H58" s="210" t="s">
        <v>135</v>
      </c>
      <c r="I58" s="1" t="s">
        <v>136</v>
      </c>
      <c r="J58" s="1" t="s">
        <v>181</v>
      </c>
      <c r="K58" s="1" t="s">
        <v>288</v>
      </c>
      <c r="L58" s="92" t="s">
        <v>477</v>
      </c>
      <c r="M58" s="28" t="s">
        <v>118</v>
      </c>
      <c r="N58" s="54">
        <f t="shared" si="24"/>
        <v>94734.8</v>
      </c>
      <c r="O58" s="27">
        <v>0</v>
      </c>
      <c r="P58" s="27">
        <v>78922.3</v>
      </c>
      <c r="Q58" s="27">
        <v>8579.9</v>
      </c>
      <c r="R58" s="27">
        <v>15812.5</v>
      </c>
      <c r="S58" s="27">
        <v>0</v>
      </c>
      <c r="T58" s="23">
        <f>U58+V58+X58+Y58</f>
        <v>89307.6</v>
      </c>
      <c r="U58" s="27">
        <v>0</v>
      </c>
      <c r="V58" s="27">
        <v>77425.8</v>
      </c>
      <c r="W58" s="27">
        <v>8579.9</v>
      </c>
      <c r="X58" s="27">
        <v>11881.8</v>
      </c>
      <c r="Y58" s="27">
        <v>0</v>
      </c>
      <c r="Z58" s="23">
        <f t="shared" si="0"/>
        <v>94.271165400676409</v>
      </c>
      <c r="AA58" s="23">
        <f>AB58+AC58+AE58+AF58</f>
        <v>89307.6</v>
      </c>
      <c r="AB58" s="27">
        <v>0</v>
      </c>
      <c r="AC58" s="27">
        <v>77425.8</v>
      </c>
      <c r="AD58" s="27">
        <v>8579.9</v>
      </c>
      <c r="AE58" s="27">
        <v>11881.8</v>
      </c>
      <c r="AF58" s="27">
        <v>0</v>
      </c>
      <c r="AG58" s="23">
        <f t="shared" si="5"/>
        <v>94.271165400676409</v>
      </c>
      <c r="AH58" s="23">
        <f>AI58+AJ58+AL58+AM58</f>
        <v>89307.6</v>
      </c>
      <c r="AI58" s="27">
        <v>0</v>
      </c>
      <c r="AJ58" s="27">
        <v>77425.8</v>
      </c>
      <c r="AK58" s="27">
        <v>8579.9</v>
      </c>
      <c r="AL58" s="27">
        <v>11881.8</v>
      </c>
      <c r="AM58" s="27">
        <v>0</v>
      </c>
      <c r="AN58" s="23">
        <f t="shared" si="1"/>
        <v>94.271165400676409</v>
      </c>
      <c r="AO58" s="101" t="s">
        <v>360</v>
      </c>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row>
    <row r="59" spans="1:78" s="11" customFormat="1" ht="207.75" customHeight="1" x14ac:dyDescent="0.25">
      <c r="A59" s="2">
        <v>31</v>
      </c>
      <c r="B59" s="1"/>
      <c r="C59" s="1"/>
      <c r="D59" s="161"/>
      <c r="E59" s="1"/>
      <c r="F59" s="1"/>
      <c r="G59" s="1"/>
      <c r="H59" s="178" t="s">
        <v>141</v>
      </c>
      <c r="I59" s="1" t="s">
        <v>136</v>
      </c>
      <c r="J59" s="1" t="s">
        <v>182</v>
      </c>
      <c r="K59" s="1" t="s">
        <v>127</v>
      </c>
      <c r="L59" s="92" t="s">
        <v>437</v>
      </c>
      <c r="M59" s="28" t="s">
        <v>285</v>
      </c>
      <c r="N59" s="54">
        <f t="shared" si="24"/>
        <v>50927</v>
      </c>
      <c r="O59" s="27">
        <v>0</v>
      </c>
      <c r="P59" s="27">
        <v>50927</v>
      </c>
      <c r="Q59" s="27">
        <v>0</v>
      </c>
      <c r="R59" s="27">
        <v>0</v>
      </c>
      <c r="S59" s="27">
        <v>0</v>
      </c>
      <c r="T59" s="23">
        <f>U59+V59+X59+Y59</f>
        <v>50927</v>
      </c>
      <c r="U59" s="27">
        <v>0</v>
      </c>
      <c r="V59" s="27">
        <v>50927</v>
      </c>
      <c r="W59" s="27">
        <v>0</v>
      </c>
      <c r="X59" s="27">
        <v>0</v>
      </c>
      <c r="Y59" s="27">
        <v>0</v>
      </c>
      <c r="Z59" s="23">
        <f>T59/N59*100</f>
        <v>100</v>
      </c>
      <c r="AA59" s="23">
        <f>AB59+AC59+AE59+AF59</f>
        <v>50927</v>
      </c>
      <c r="AB59" s="27">
        <v>0</v>
      </c>
      <c r="AC59" s="27">
        <v>50927</v>
      </c>
      <c r="AD59" s="27">
        <v>0</v>
      </c>
      <c r="AE59" s="27">
        <v>0</v>
      </c>
      <c r="AF59" s="27">
        <v>0</v>
      </c>
      <c r="AG59" s="23">
        <f>AA59/N59*100</f>
        <v>100</v>
      </c>
      <c r="AH59" s="23">
        <f>AI59+AJ59+AL59+AM59</f>
        <v>50927</v>
      </c>
      <c r="AI59" s="27">
        <v>0</v>
      </c>
      <c r="AJ59" s="27">
        <v>50927</v>
      </c>
      <c r="AK59" s="27">
        <v>0</v>
      </c>
      <c r="AL59" s="27">
        <v>0</v>
      </c>
      <c r="AM59" s="27">
        <v>0</v>
      </c>
      <c r="AN59" s="23">
        <f t="shared" si="1"/>
        <v>100</v>
      </c>
      <c r="AO59" s="155" t="s">
        <v>354</v>
      </c>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row>
    <row r="60" spans="1:78" s="84" customFormat="1" ht="219" customHeight="1" x14ac:dyDescent="0.25">
      <c r="A60" s="95">
        <v>32</v>
      </c>
      <c r="B60" s="72"/>
      <c r="C60" s="72"/>
      <c r="D60" s="166"/>
      <c r="E60" s="72"/>
      <c r="F60" s="72"/>
      <c r="G60" s="72"/>
      <c r="H60" s="186" t="s">
        <v>314</v>
      </c>
      <c r="I60" s="72" t="s">
        <v>298</v>
      </c>
      <c r="J60" s="72" t="s">
        <v>399</v>
      </c>
      <c r="K60" s="72" t="s">
        <v>128</v>
      </c>
      <c r="L60" s="72" t="s">
        <v>126</v>
      </c>
      <c r="M60" s="91" t="s">
        <v>285</v>
      </c>
      <c r="N60" s="54">
        <f t="shared" si="24"/>
        <v>0</v>
      </c>
      <c r="O60" s="53">
        <v>0</v>
      </c>
      <c r="P60" s="53">
        <v>0</v>
      </c>
      <c r="Q60" s="53">
        <v>0</v>
      </c>
      <c r="R60" s="53">
        <v>0</v>
      </c>
      <c r="S60" s="53">
        <v>0</v>
      </c>
      <c r="T60" s="54">
        <f>U60+V60+X60+Y60</f>
        <v>0</v>
      </c>
      <c r="U60" s="53">
        <v>0</v>
      </c>
      <c r="V60" s="53">
        <v>0</v>
      </c>
      <c r="W60" s="53">
        <v>0</v>
      </c>
      <c r="X60" s="53">
        <v>0</v>
      </c>
      <c r="Y60" s="53">
        <v>0</v>
      </c>
      <c r="Z60" s="54">
        <v>0</v>
      </c>
      <c r="AA60" s="54">
        <f>AB60+AC60+AE60+AF60</f>
        <v>0</v>
      </c>
      <c r="AB60" s="53">
        <v>0</v>
      </c>
      <c r="AC60" s="53">
        <v>0</v>
      </c>
      <c r="AD60" s="53">
        <v>0</v>
      </c>
      <c r="AE60" s="53">
        <v>0</v>
      </c>
      <c r="AF60" s="53">
        <v>0</v>
      </c>
      <c r="AG60" s="54">
        <v>0</v>
      </c>
      <c r="AH60" s="54">
        <f>AI60+AJ60+AL60+AM60</f>
        <v>0</v>
      </c>
      <c r="AI60" s="53">
        <v>0</v>
      </c>
      <c r="AJ60" s="53">
        <v>0</v>
      </c>
      <c r="AK60" s="53">
        <v>0</v>
      </c>
      <c r="AL60" s="53">
        <v>0</v>
      </c>
      <c r="AM60" s="53">
        <v>0</v>
      </c>
      <c r="AN60" s="54">
        <v>0</v>
      </c>
      <c r="AO60" s="73" t="s">
        <v>297</v>
      </c>
    </row>
    <row r="61" spans="1:78" s="11" customFormat="1" ht="177.75" customHeight="1" x14ac:dyDescent="0.25">
      <c r="A61" s="2">
        <v>33</v>
      </c>
      <c r="B61" s="1"/>
      <c r="C61" s="1" t="s">
        <v>125</v>
      </c>
      <c r="D61" s="172" t="s">
        <v>183</v>
      </c>
      <c r="E61" s="97"/>
      <c r="F61" s="79" t="s">
        <v>184</v>
      </c>
      <c r="G61" s="1"/>
      <c r="H61" s="210" t="s">
        <v>185</v>
      </c>
      <c r="I61" s="1" t="s">
        <v>186</v>
      </c>
      <c r="J61" s="1" t="s">
        <v>187</v>
      </c>
      <c r="K61" s="1"/>
      <c r="L61" s="92" t="s">
        <v>438</v>
      </c>
      <c r="M61" s="28" t="s">
        <v>259</v>
      </c>
      <c r="N61" s="54">
        <f>SUM(O61:S61)</f>
        <v>4859.3</v>
      </c>
      <c r="O61" s="27">
        <v>3745.5</v>
      </c>
      <c r="P61" s="27">
        <v>822.2</v>
      </c>
      <c r="Q61" s="27">
        <v>0</v>
      </c>
      <c r="R61" s="27">
        <v>291.60000000000002</v>
      </c>
      <c r="S61" s="27">
        <v>0</v>
      </c>
      <c r="T61" s="23">
        <f>SUM(U61:Y61)</f>
        <v>4859.3</v>
      </c>
      <c r="U61" s="27">
        <v>3745.5</v>
      </c>
      <c r="V61" s="27">
        <v>822.2</v>
      </c>
      <c r="W61" s="27">
        <v>0</v>
      </c>
      <c r="X61" s="27">
        <v>291.60000000000002</v>
      </c>
      <c r="Y61" s="27">
        <v>0</v>
      </c>
      <c r="Z61" s="23">
        <f>T61/N61*100</f>
        <v>100</v>
      </c>
      <c r="AA61" s="23">
        <f>AB61+AC61+AE61</f>
        <v>4859.3</v>
      </c>
      <c r="AB61" s="27">
        <v>3745.5</v>
      </c>
      <c r="AC61" s="27">
        <v>822.2</v>
      </c>
      <c r="AD61" s="27">
        <v>0</v>
      </c>
      <c r="AE61" s="27">
        <v>291.60000000000002</v>
      </c>
      <c r="AF61" s="27">
        <v>0</v>
      </c>
      <c r="AG61" s="23">
        <v>0</v>
      </c>
      <c r="AH61" s="23">
        <f>AI61+AJ61+AL61</f>
        <v>4859.3</v>
      </c>
      <c r="AI61" s="27">
        <v>3745.5</v>
      </c>
      <c r="AJ61" s="27">
        <v>822.2</v>
      </c>
      <c r="AK61" s="27">
        <v>0</v>
      </c>
      <c r="AL61" s="27">
        <v>291.60000000000002</v>
      </c>
      <c r="AM61" s="27">
        <v>0</v>
      </c>
      <c r="AN61" s="54">
        <f t="shared" si="1"/>
        <v>100</v>
      </c>
      <c r="AO61" s="72" t="s">
        <v>361</v>
      </c>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row>
    <row r="62" spans="1:78" s="11" customFormat="1" ht="151.5" customHeight="1" x14ac:dyDescent="0.25">
      <c r="A62" s="2">
        <v>34</v>
      </c>
      <c r="B62" s="1"/>
      <c r="C62" s="1"/>
      <c r="D62" s="161"/>
      <c r="E62" s="1"/>
      <c r="F62" s="1"/>
      <c r="G62" s="1"/>
      <c r="H62" s="210" t="s">
        <v>188</v>
      </c>
      <c r="I62" s="1" t="s">
        <v>189</v>
      </c>
      <c r="J62" s="1" t="s">
        <v>190</v>
      </c>
      <c r="K62" s="1" t="s">
        <v>289</v>
      </c>
      <c r="L62" s="92" t="s">
        <v>439</v>
      </c>
      <c r="M62" s="28" t="s">
        <v>284</v>
      </c>
      <c r="N62" s="54">
        <f>SUM(O62:S62)</f>
        <v>1699.9</v>
      </c>
      <c r="O62" s="27">
        <v>0</v>
      </c>
      <c r="P62" s="27">
        <v>1597.9</v>
      </c>
      <c r="Q62" s="27">
        <v>0</v>
      </c>
      <c r="R62" s="27">
        <v>102</v>
      </c>
      <c r="S62" s="27">
        <v>0</v>
      </c>
      <c r="T62" s="23">
        <f t="shared" si="8"/>
        <v>1699.9</v>
      </c>
      <c r="U62" s="27">
        <v>0</v>
      </c>
      <c r="V62" s="27">
        <v>1597.9</v>
      </c>
      <c r="W62" s="27">
        <v>0</v>
      </c>
      <c r="X62" s="27">
        <v>102</v>
      </c>
      <c r="Y62" s="27">
        <v>0</v>
      </c>
      <c r="Z62" s="23">
        <f t="shared" si="0"/>
        <v>100</v>
      </c>
      <c r="AA62" s="23">
        <f t="shared" si="6"/>
        <v>1699.9</v>
      </c>
      <c r="AB62" s="27">
        <v>0</v>
      </c>
      <c r="AC62" s="27">
        <v>1597.9</v>
      </c>
      <c r="AD62" s="27">
        <v>0</v>
      </c>
      <c r="AE62" s="27">
        <v>102</v>
      </c>
      <c r="AF62" s="27">
        <v>0</v>
      </c>
      <c r="AG62" s="23">
        <f t="shared" si="5"/>
        <v>100</v>
      </c>
      <c r="AH62" s="23">
        <f>SUM(AI62:AM62)</f>
        <v>1699.9</v>
      </c>
      <c r="AI62" s="27">
        <v>0</v>
      </c>
      <c r="AJ62" s="27">
        <v>1597.9</v>
      </c>
      <c r="AK62" s="27">
        <v>0</v>
      </c>
      <c r="AL62" s="27">
        <v>102</v>
      </c>
      <c r="AM62" s="27">
        <v>0</v>
      </c>
      <c r="AN62" s="23">
        <f t="shared" si="1"/>
        <v>100</v>
      </c>
      <c r="AO62" s="92" t="s">
        <v>362</v>
      </c>
      <c r="AP62" s="55"/>
      <c r="AQ62" s="55"/>
      <c r="AR62" s="55"/>
      <c r="AS62" s="55"/>
      <c r="AT62" s="55"/>
      <c r="AU62" s="55"/>
      <c r="AV62" s="55"/>
      <c r="AW62" s="55"/>
      <c r="AX62" s="55"/>
      <c r="AY62" s="55"/>
      <c r="AZ62" s="55"/>
      <c r="BA62" s="55"/>
      <c r="BB62" s="55"/>
      <c r="BC62" s="55"/>
      <c r="BD62" s="55"/>
      <c r="BE62" s="55"/>
      <c r="BF62" s="55"/>
      <c r="BG62" s="55"/>
      <c r="BH62" s="55"/>
      <c r="BI62" s="55"/>
      <c r="BJ62" s="55"/>
      <c r="BK62" s="55"/>
      <c r="BL62" s="55"/>
      <c r="BM62" s="55"/>
      <c r="BN62" s="55"/>
      <c r="BO62" s="55"/>
      <c r="BP62" s="55"/>
      <c r="BQ62" s="55"/>
      <c r="BR62" s="55"/>
      <c r="BS62" s="55"/>
      <c r="BT62" s="55"/>
      <c r="BU62" s="55"/>
      <c r="BV62" s="55"/>
      <c r="BW62" s="55"/>
      <c r="BX62" s="55"/>
      <c r="BY62" s="55"/>
      <c r="BZ62" s="55"/>
    </row>
    <row r="63" spans="1:78" s="109" customFormat="1" ht="366.75" customHeight="1" x14ac:dyDescent="0.25">
      <c r="A63" s="104">
        <v>35</v>
      </c>
      <c r="B63" s="105"/>
      <c r="C63" s="105"/>
      <c r="D63" s="161"/>
      <c r="E63" s="105"/>
      <c r="F63" s="105"/>
      <c r="G63" s="105"/>
      <c r="H63" s="210" t="s">
        <v>191</v>
      </c>
      <c r="I63" s="105" t="s">
        <v>192</v>
      </c>
      <c r="J63" s="105" t="s">
        <v>190</v>
      </c>
      <c r="K63" s="105" t="s">
        <v>290</v>
      </c>
      <c r="L63" s="106" t="s">
        <v>440</v>
      </c>
      <c r="M63" s="119" t="s">
        <v>274</v>
      </c>
      <c r="N63" s="102">
        <f>O63+P63+R63+S63</f>
        <v>250829.90000000002</v>
      </c>
      <c r="O63" s="103">
        <v>0</v>
      </c>
      <c r="P63" s="103">
        <v>226544.2</v>
      </c>
      <c r="Q63" s="103">
        <v>116439.2</v>
      </c>
      <c r="R63" s="103">
        <v>24285.7</v>
      </c>
      <c r="S63" s="103">
        <v>0</v>
      </c>
      <c r="T63" s="102">
        <f>U63+V63+X63+Y63</f>
        <v>237779.69999999998</v>
      </c>
      <c r="U63" s="103">
        <v>0</v>
      </c>
      <c r="V63" s="103">
        <v>223512.9</v>
      </c>
      <c r="W63" s="103">
        <v>116439.2</v>
      </c>
      <c r="X63" s="103">
        <v>14266.8</v>
      </c>
      <c r="Y63" s="103">
        <v>0</v>
      </c>
      <c r="Z63" s="102">
        <f t="shared" si="0"/>
        <v>94.797191243946571</v>
      </c>
      <c r="AA63" s="102">
        <f>AB63+AC63+AE63+AF63</f>
        <v>237779.69999999998</v>
      </c>
      <c r="AB63" s="103">
        <v>0</v>
      </c>
      <c r="AC63" s="103">
        <v>223512.9</v>
      </c>
      <c r="AD63" s="103">
        <v>116439.2</v>
      </c>
      <c r="AE63" s="103">
        <v>14266.8</v>
      </c>
      <c r="AF63" s="103">
        <v>0</v>
      </c>
      <c r="AG63" s="102">
        <f t="shared" si="5"/>
        <v>94.797191243946571</v>
      </c>
      <c r="AH63" s="102">
        <f>AI63+AJ63+AL63+AM63</f>
        <v>237779.69999999998</v>
      </c>
      <c r="AI63" s="103">
        <v>0</v>
      </c>
      <c r="AJ63" s="103">
        <v>223512.9</v>
      </c>
      <c r="AK63" s="103">
        <v>116439.2</v>
      </c>
      <c r="AL63" s="103">
        <v>14266.8</v>
      </c>
      <c r="AM63" s="103">
        <v>0</v>
      </c>
      <c r="AN63" s="102">
        <f>AH63/N63*100</f>
        <v>94.797191243946571</v>
      </c>
      <c r="AO63" s="106" t="s">
        <v>363</v>
      </c>
      <c r="AP63" s="108"/>
      <c r="AQ63" s="108"/>
      <c r="AR63" s="108"/>
      <c r="AS63" s="108"/>
      <c r="AT63" s="108"/>
      <c r="AU63" s="108"/>
      <c r="AV63" s="108"/>
      <c r="AW63" s="108"/>
      <c r="AX63" s="108"/>
      <c r="AY63" s="108"/>
      <c r="AZ63" s="108"/>
      <c r="BA63" s="108"/>
      <c r="BB63" s="108"/>
      <c r="BC63" s="108"/>
      <c r="BD63" s="108"/>
      <c r="BE63" s="108"/>
      <c r="BF63" s="108"/>
      <c r="BG63" s="108"/>
      <c r="BH63" s="108"/>
      <c r="BI63" s="108"/>
      <c r="BJ63" s="108"/>
      <c r="BK63" s="108"/>
      <c r="BL63" s="108"/>
      <c r="BM63" s="108"/>
      <c r="BN63" s="108"/>
      <c r="BO63" s="108"/>
      <c r="BP63" s="108"/>
      <c r="BQ63" s="108"/>
      <c r="BR63" s="108"/>
      <c r="BS63" s="108"/>
      <c r="BT63" s="108"/>
      <c r="BU63" s="108"/>
      <c r="BV63" s="108"/>
      <c r="BW63" s="108"/>
      <c r="BX63" s="108"/>
      <c r="BY63" s="108"/>
      <c r="BZ63" s="108"/>
    </row>
    <row r="64" spans="1:78" s="11" customFormat="1" ht="231.75" customHeight="1" x14ac:dyDescent="0.25">
      <c r="A64" s="2">
        <v>36</v>
      </c>
      <c r="B64" s="1"/>
      <c r="C64" s="1"/>
      <c r="D64" s="161"/>
      <c r="E64" s="1"/>
      <c r="F64" s="1"/>
      <c r="G64" s="1"/>
      <c r="H64" s="210" t="s">
        <v>193</v>
      </c>
      <c r="I64" s="1" t="s">
        <v>194</v>
      </c>
      <c r="J64" s="1" t="s">
        <v>196</v>
      </c>
      <c r="K64" s="1" t="s">
        <v>290</v>
      </c>
      <c r="L64" s="92" t="s">
        <v>450</v>
      </c>
      <c r="M64" s="28" t="s">
        <v>285</v>
      </c>
      <c r="N64" s="54">
        <f t="shared" ref="N64:N97" si="31">SUM(O64:S64)</f>
        <v>15178.8</v>
      </c>
      <c r="O64" s="27">
        <v>0</v>
      </c>
      <c r="P64" s="27">
        <v>15178.8</v>
      </c>
      <c r="Q64" s="27">
        <v>0</v>
      </c>
      <c r="R64" s="27">
        <v>0</v>
      </c>
      <c r="S64" s="27">
        <v>0</v>
      </c>
      <c r="T64" s="23">
        <f t="shared" si="8"/>
        <v>14532.8</v>
      </c>
      <c r="U64" s="27">
        <v>0</v>
      </c>
      <c r="V64" s="27">
        <v>14532.8</v>
      </c>
      <c r="W64" s="27">
        <v>0</v>
      </c>
      <c r="X64" s="27">
        <v>0</v>
      </c>
      <c r="Y64" s="27">
        <v>0</v>
      </c>
      <c r="Z64" s="23">
        <f t="shared" si="0"/>
        <v>95.74406408938782</v>
      </c>
      <c r="AA64" s="23">
        <f t="shared" si="6"/>
        <v>14532.8</v>
      </c>
      <c r="AB64" s="27">
        <v>0</v>
      </c>
      <c r="AC64" s="27">
        <v>14532.8</v>
      </c>
      <c r="AD64" s="27">
        <v>0</v>
      </c>
      <c r="AE64" s="27">
        <v>0</v>
      </c>
      <c r="AF64" s="27">
        <v>0</v>
      </c>
      <c r="AG64" s="23">
        <f t="shared" si="5"/>
        <v>95.74406408938782</v>
      </c>
      <c r="AH64" s="23">
        <f t="shared" si="7"/>
        <v>14532.8</v>
      </c>
      <c r="AI64" s="27">
        <v>0</v>
      </c>
      <c r="AJ64" s="27">
        <v>14532.8</v>
      </c>
      <c r="AK64" s="27">
        <v>0</v>
      </c>
      <c r="AL64" s="27">
        <v>0</v>
      </c>
      <c r="AM64" s="27">
        <v>0</v>
      </c>
      <c r="AN64" s="23">
        <f t="shared" si="1"/>
        <v>95.74406408938782</v>
      </c>
      <c r="AO64" s="92" t="s">
        <v>364</v>
      </c>
      <c r="AP64" s="55"/>
      <c r="AQ64" s="55"/>
      <c r="AR64" s="55"/>
      <c r="AS64" s="55"/>
      <c r="AT64" s="55"/>
      <c r="AU64" s="55"/>
      <c r="AV64" s="55"/>
      <c r="AW64" s="55"/>
      <c r="AX64" s="55"/>
      <c r="AY64" s="55"/>
      <c r="AZ64" s="55"/>
      <c r="BA64" s="55"/>
      <c r="BB64" s="55"/>
      <c r="BC64" s="55"/>
      <c r="BD64" s="55"/>
      <c r="BE64" s="55"/>
      <c r="BF64" s="55"/>
      <c r="BG64" s="55"/>
      <c r="BH64" s="55"/>
      <c r="BI64" s="55"/>
      <c r="BJ64" s="55"/>
      <c r="BK64" s="55"/>
      <c r="BL64" s="55"/>
      <c r="BM64" s="55"/>
      <c r="BN64" s="55"/>
      <c r="BO64" s="55"/>
      <c r="BP64" s="55"/>
      <c r="BQ64" s="55"/>
      <c r="BR64" s="55"/>
      <c r="BS64" s="55"/>
      <c r="BT64" s="55"/>
      <c r="BU64" s="55"/>
      <c r="BV64" s="55"/>
      <c r="BW64" s="55"/>
      <c r="BX64" s="55"/>
      <c r="BY64" s="55"/>
      <c r="BZ64" s="55"/>
    </row>
    <row r="65" spans="1:78" s="109" customFormat="1" ht="385.5" customHeight="1" x14ac:dyDescent="0.25">
      <c r="A65" s="104">
        <v>37</v>
      </c>
      <c r="B65" s="105"/>
      <c r="C65" s="105"/>
      <c r="D65" s="161" t="s">
        <v>197</v>
      </c>
      <c r="E65" s="105"/>
      <c r="F65" s="105" t="s">
        <v>198</v>
      </c>
      <c r="G65" s="105"/>
      <c r="H65" s="210" t="s">
        <v>199</v>
      </c>
      <c r="I65" s="105" t="s">
        <v>200</v>
      </c>
      <c r="J65" s="105" t="s">
        <v>196</v>
      </c>
      <c r="K65" s="105" t="s">
        <v>290</v>
      </c>
      <c r="L65" s="106" t="s">
        <v>441</v>
      </c>
      <c r="M65" s="119" t="s">
        <v>274</v>
      </c>
      <c r="N65" s="102">
        <f>SUM(O65:S65)</f>
        <v>707019.6</v>
      </c>
      <c r="O65" s="103">
        <v>561107.4</v>
      </c>
      <c r="P65" s="103">
        <v>103491</v>
      </c>
      <c r="Q65" s="103">
        <v>0</v>
      </c>
      <c r="R65" s="103">
        <v>42421.2</v>
      </c>
      <c r="S65" s="103">
        <v>0</v>
      </c>
      <c r="T65" s="102">
        <f t="shared" si="8"/>
        <v>706341</v>
      </c>
      <c r="U65" s="103">
        <v>561107.4</v>
      </c>
      <c r="V65" s="103">
        <v>103491</v>
      </c>
      <c r="W65" s="103">
        <v>0</v>
      </c>
      <c r="X65" s="103">
        <v>41742.6</v>
      </c>
      <c r="Y65" s="103">
        <v>0</v>
      </c>
      <c r="Z65" s="102">
        <f t="shared" si="0"/>
        <v>99.904019633967721</v>
      </c>
      <c r="AA65" s="102">
        <f t="shared" si="6"/>
        <v>695710.7</v>
      </c>
      <c r="AB65" s="103">
        <v>561107.4</v>
      </c>
      <c r="AC65" s="103">
        <v>92860.7</v>
      </c>
      <c r="AD65" s="103">
        <v>0</v>
      </c>
      <c r="AE65" s="103">
        <v>41742.6</v>
      </c>
      <c r="AF65" s="103">
        <v>0</v>
      </c>
      <c r="AG65" s="102">
        <f t="shared" si="5"/>
        <v>98.400482815469331</v>
      </c>
      <c r="AH65" s="102">
        <f t="shared" si="7"/>
        <v>384598.69999999995</v>
      </c>
      <c r="AI65" s="103">
        <v>315444.8</v>
      </c>
      <c r="AJ65" s="103">
        <v>46102.6</v>
      </c>
      <c r="AK65" s="103">
        <v>0</v>
      </c>
      <c r="AL65" s="103">
        <v>23051.3</v>
      </c>
      <c r="AM65" s="103">
        <v>0</v>
      </c>
      <c r="AN65" s="102">
        <f t="shared" si="1"/>
        <v>54.397176542206182</v>
      </c>
      <c r="AO65" s="106" t="s">
        <v>365</v>
      </c>
      <c r="AP65" s="108"/>
      <c r="AQ65" s="108"/>
      <c r="AR65" s="108"/>
      <c r="AS65" s="108"/>
      <c r="AT65" s="108"/>
      <c r="AU65" s="108"/>
      <c r="AV65" s="108"/>
      <c r="AW65" s="108"/>
      <c r="AX65" s="108"/>
      <c r="AY65" s="108"/>
      <c r="AZ65" s="108"/>
      <c r="BA65" s="108"/>
      <c r="BB65" s="108"/>
      <c r="BC65" s="108"/>
      <c r="BD65" s="108"/>
      <c r="BE65" s="108"/>
      <c r="BF65" s="108"/>
      <c r="BG65" s="108"/>
      <c r="BH65" s="108"/>
      <c r="BI65" s="108"/>
      <c r="BJ65" s="108"/>
      <c r="BK65" s="108"/>
      <c r="BL65" s="108"/>
      <c r="BM65" s="108"/>
      <c r="BN65" s="108"/>
      <c r="BO65" s="108"/>
      <c r="BP65" s="108"/>
      <c r="BQ65" s="108"/>
      <c r="BR65" s="108"/>
      <c r="BS65" s="108"/>
      <c r="BT65" s="108"/>
      <c r="BU65" s="108"/>
      <c r="BV65" s="108"/>
      <c r="BW65" s="108"/>
      <c r="BX65" s="108"/>
      <c r="BY65" s="108"/>
      <c r="BZ65" s="108"/>
    </row>
    <row r="66" spans="1:78" s="109" customFormat="1" ht="126" x14ac:dyDescent="0.25">
      <c r="A66" s="442">
        <v>38</v>
      </c>
      <c r="B66" s="117"/>
      <c r="C66" s="117"/>
      <c r="D66" s="168"/>
      <c r="E66" s="117"/>
      <c r="F66" s="117"/>
      <c r="G66" s="117"/>
      <c r="H66" s="183" t="s">
        <v>201</v>
      </c>
      <c r="I66" s="117" t="s">
        <v>200</v>
      </c>
      <c r="J66" s="117" t="s">
        <v>190</v>
      </c>
      <c r="K66" s="117" t="s">
        <v>290</v>
      </c>
      <c r="L66" s="445" t="s">
        <v>442</v>
      </c>
      <c r="M66" s="442" t="s">
        <v>274</v>
      </c>
      <c r="N66" s="447">
        <f>SUM(O66:S66)</f>
        <v>155405.29999999999</v>
      </c>
      <c r="O66" s="449">
        <v>146081</v>
      </c>
      <c r="P66" s="449">
        <v>0</v>
      </c>
      <c r="Q66" s="449">
        <v>0</v>
      </c>
      <c r="R66" s="449">
        <v>9324.2999999999993</v>
      </c>
      <c r="S66" s="449">
        <v>0</v>
      </c>
      <c r="T66" s="447">
        <f>SUM(U66:Y66)</f>
        <v>155405.29999999999</v>
      </c>
      <c r="U66" s="449">
        <v>146081</v>
      </c>
      <c r="V66" s="449">
        <v>0</v>
      </c>
      <c r="W66" s="449">
        <v>0</v>
      </c>
      <c r="X66" s="449">
        <v>9324.2999999999993</v>
      </c>
      <c r="Y66" s="449">
        <v>0</v>
      </c>
      <c r="Z66" s="447">
        <f t="shared" si="0"/>
        <v>100</v>
      </c>
      <c r="AA66" s="447">
        <f>SUM(AB66:AF66)</f>
        <v>155405.29999999999</v>
      </c>
      <c r="AB66" s="449">
        <v>146081</v>
      </c>
      <c r="AC66" s="449">
        <v>0</v>
      </c>
      <c r="AD66" s="449">
        <v>0</v>
      </c>
      <c r="AE66" s="449">
        <v>9324.2999999999993</v>
      </c>
      <c r="AF66" s="449">
        <v>0</v>
      </c>
      <c r="AG66" s="447">
        <f>AA66/N66*100</f>
        <v>100</v>
      </c>
      <c r="AH66" s="447">
        <f>SUM(AI66:AM66)</f>
        <v>0</v>
      </c>
      <c r="AI66" s="449">
        <v>0</v>
      </c>
      <c r="AJ66" s="449">
        <v>0</v>
      </c>
      <c r="AK66" s="449">
        <v>0</v>
      </c>
      <c r="AL66" s="449">
        <v>0</v>
      </c>
      <c r="AM66" s="449">
        <v>0</v>
      </c>
      <c r="AN66" s="447">
        <f t="shared" si="1"/>
        <v>0</v>
      </c>
      <c r="AO66" s="213" t="s">
        <v>366</v>
      </c>
      <c r="AP66" s="108"/>
      <c r="AQ66" s="108"/>
      <c r="AR66" s="108"/>
      <c r="AS66" s="108"/>
      <c r="AT66" s="108"/>
      <c r="AU66" s="108"/>
      <c r="AV66" s="108"/>
      <c r="AW66" s="108"/>
      <c r="AX66" s="108"/>
      <c r="AY66" s="108"/>
      <c r="AZ66" s="108"/>
      <c r="BA66" s="108"/>
      <c r="BB66" s="108"/>
      <c r="BC66" s="108"/>
      <c r="BD66" s="108"/>
      <c r="BE66" s="108"/>
      <c r="BF66" s="108"/>
      <c r="BG66" s="108"/>
      <c r="BH66" s="108"/>
      <c r="BI66" s="108"/>
      <c r="BJ66" s="108"/>
      <c r="BK66" s="108"/>
      <c r="BL66" s="108"/>
      <c r="BM66" s="108"/>
      <c r="BN66" s="108"/>
      <c r="BO66" s="108"/>
      <c r="BP66" s="108"/>
      <c r="BQ66" s="108"/>
      <c r="BR66" s="108"/>
      <c r="BS66" s="108"/>
      <c r="BT66" s="108"/>
      <c r="BU66" s="108"/>
      <c r="BV66" s="108"/>
      <c r="BW66" s="108"/>
      <c r="BX66" s="108"/>
      <c r="BY66" s="108"/>
      <c r="BZ66" s="108"/>
    </row>
    <row r="67" spans="1:78" s="109" customFormat="1" ht="356.25" customHeight="1" x14ac:dyDescent="0.25">
      <c r="A67" s="443"/>
      <c r="B67" s="158"/>
      <c r="C67" s="158"/>
      <c r="D67" s="202"/>
      <c r="E67" s="158"/>
      <c r="F67" s="158"/>
      <c r="G67" s="158"/>
      <c r="H67" s="205"/>
      <c r="I67" s="158"/>
      <c r="J67" s="158"/>
      <c r="K67" s="158"/>
      <c r="L67" s="446"/>
      <c r="M67" s="443"/>
      <c r="N67" s="448"/>
      <c r="O67" s="450"/>
      <c r="P67" s="450"/>
      <c r="Q67" s="450"/>
      <c r="R67" s="450"/>
      <c r="S67" s="450"/>
      <c r="T67" s="448"/>
      <c r="U67" s="450"/>
      <c r="V67" s="450"/>
      <c r="W67" s="450"/>
      <c r="X67" s="450"/>
      <c r="Y67" s="450"/>
      <c r="Z67" s="448"/>
      <c r="AA67" s="448"/>
      <c r="AB67" s="450"/>
      <c r="AC67" s="450"/>
      <c r="AD67" s="450"/>
      <c r="AE67" s="450"/>
      <c r="AF67" s="450"/>
      <c r="AG67" s="448"/>
      <c r="AH67" s="448"/>
      <c r="AI67" s="450"/>
      <c r="AJ67" s="450"/>
      <c r="AK67" s="450"/>
      <c r="AL67" s="450"/>
      <c r="AM67" s="450"/>
      <c r="AN67" s="448"/>
      <c r="AO67" s="214"/>
      <c r="AP67" s="108"/>
      <c r="AQ67" s="108"/>
      <c r="AR67" s="108"/>
      <c r="AS67" s="108"/>
      <c r="AT67" s="108"/>
      <c r="AU67" s="108"/>
      <c r="AV67" s="108"/>
      <c r="AW67" s="108"/>
      <c r="AX67" s="108"/>
      <c r="AY67" s="108"/>
      <c r="AZ67" s="108"/>
      <c r="BA67" s="108"/>
      <c r="BB67" s="108"/>
      <c r="BC67" s="108"/>
      <c r="BD67" s="108"/>
      <c r="BE67" s="108"/>
      <c r="BF67" s="108"/>
      <c r="BG67" s="108"/>
      <c r="BH67" s="108"/>
      <c r="BI67" s="108"/>
      <c r="BJ67" s="108"/>
      <c r="BK67" s="108"/>
      <c r="BL67" s="108"/>
      <c r="BM67" s="108"/>
      <c r="BN67" s="108"/>
      <c r="BO67" s="108"/>
      <c r="BP67" s="108"/>
      <c r="BQ67" s="108"/>
      <c r="BR67" s="108"/>
      <c r="BS67" s="108"/>
      <c r="BT67" s="108"/>
      <c r="BU67" s="108"/>
      <c r="BV67" s="108"/>
      <c r="BW67" s="108"/>
      <c r="BX67" s="108"/>
      <c r="BY67" s="108"/>
      <c r="BZ67" s="108"/>
    </row>
    <row r="68" spans="1:78" s="11" customFormat="1" ht="174" customHeight="1" x14ac:dyDescent="0.25">
      <c r="A68" s="2">
        <v>39</v>
      </c>
      <c r="B68" s="1" t="s">
        <v>202</v>
      </c>
      <c r="C68" s="1" t="s">
        <v>203</v>
      </c>
      <c r="D68" s="161" t="s">
        <v>204</v>
      </c>
      <c r="E68" s="1"/>
      <c r="F68" s="1" t="s">
        <v>205</v>
      </c>
      <c r="G68" s="1" t="s">
        <v>214</v>
      </c>
      <c r="H68" s="210" t="s">
        <v>206</v>
      </c>
      <c r="I68" s="101" t="s">
        <v>317</v>
      </c>
      <c r="J68" s="1" t="s">
        <v>207</v>
      </c>
      <c r="K68" s="1" t="s">
        <v>208</v>
      </c>
      <c r="L68" s="92" t="s">
        <v>443</v>
      </c>
      <c r="M68" s="28" t="s">
        <v>291</v>
      </c>
      <c r="N68" s="54">
        <f t="shared" si="31"/>
        <v>5000</v>
      </c>
      <c r="O68" s="27">
        <v>5000</v>
      </c>
      <c r="P68" s="27">
        <v>0</v>
      </c>
      <c r="Q68" s="27">
        <v>0</v>
      </c>
      <c r="R68" s="27">
        <v>0</v>
      </c>
      <c r="S68" s="27">
        <v>0</v>
      </c>
      <c r="T68" s="23">
        <f>SUM(U68:Y68)</f>
        <v>5000</v>
      </c>
      <c r="U68" s="27">
        <v>5000</v>
      </c>
      <c r="V68" s="27">
        <v>0</v>
      </c>
      <c r="W68" s="27">
        <v>0</v>
      </c>
      <c r="X68" s="27">
        <v>0</v>
      </c>
      <c r="Y68" s="27">
        <v>0</v>
      </c>
      <c r="Z68" s="23">
        <f t="shared" si="0"/>
        <v>100</v>
      </c>
      <c r="AA68" s="23">
        <f t="shared" si="6"/>
        <v>5000</v>
      </c>
      <c r="AB68" s="27">
        <v>5000</v>
      </c>
      <c r="AC68" s="27">
        <v>0</v>
      </c>
      <c r="AD68" s="27">
        <v>0</v>
      </c>
      <c r="AE68" s="27">
        <v>0</v>
      </c>
      <c r="AF68" s="27">
        <v>0</v>
      </c>
      <c r="AG68" s="23">
        <f t="shared" ref="AG68:AG98" si="32">AA68/N68*100</f>
        <v>100</v>
      </c>
      <c r="AH68" s="23">
        <f t="shared" si="7"/>
        <v>5000</v>
      </c>
      <c r="AI68" s="27">
        <v>5000</v>
      </c>
      <c r="AJ68" s="27">
        <v>0</v>
      </c>
      <c r="AK68" s="27">
        <v>0</v>
      </c>
      <c r="AL68" s="27">
        <v>0</v>
      </c>
      <c r="AM68" s="27">
        <v>0</v>
      </c>
      <c r="AN68" s="23">
        <f t="shared" ref="AN68:AN98" si="33">AH68/N68*100</f>
        <v>100</v>
      </c>
      <c r="AO68" s="92" t="s">
        <v>369</v>
      </c>
      <c r="AP68" s="55"/>
      <c r="AQ68" s="55"/>
      <c r="AR68" s="55"/>
      <c r="AS68" s="55"/>
      <c r="AT68" s="55"/>
      <c r="AU68" s="55"/>
      <c r="AV68" s="55"/>
      <c r="AW68" s="55"/>
      <c r="AX68" s="55"/>
      <c r="AY68" s="55"/>
      <c r="AZ68" s="55"/>
      <c r="BA68" s="55"/>
      <c r="BB68" s="55"/>
      <c r="BC68" s="55"/>
      <c r="BD68" s="55"/>
      <c r="BE68" s="55"/>
      <c r="BF68" s="55"/>
      <c r="BG68" s="55"/>
      <c r="BH68" s="55"/>
      <c r="BI68" s="55"/>
      <c r="BJ68" s="55"/>
      <c r="BK68" s="55"/>
      <c r="BL68" s="55"/>
      <c r="BM68" s="55"/>
      <c r="BN68" s="55"/>
      <c r="BO68" s="55"/>
      <c r="BP68" s="55"/>
      <c r="BQ68" s="55"/>
      <c r="BR68" s="55"/>
      <c r="BS68" s="55"/>
      <c r="BT68" s="55"/>
      <c r="BU68" s="55"/>
      <c r="BV68" s="55"/>
      <c r="BW68" s="55"/>
      <c r="BX68" s="55"/>
      <c r="BY68" s="55"/>
      <c r="BZ68" s="55"/>
    </row>
    <row r="69" spans="1:78" s="11" customFormat="1" ht="241.5" customHeight="1" x14ac:dyDescent="0.25">
      <c r="A69" s="2">
        <v>40</v>
      </c>
      <c r="B69" s="92" t="s">
        <v>202</v>
      </c>
      <c r="C69" s="1" t="s">
        <v>210</v>
      </c>
      <c r="D69" s="161" t="s">
        <v>211</v>
      </c>
      <c r="E69" s="1"/>
      <c r="F69" s="1" t="s">
        <v>212</v>
      </c>
      <c r="G69" s="1" t="s">
        <v>213</v>
      </c>
      <c r="H69" s="210" t="s">
        <v>206</v>
      </c>
      <c r="I69" s="101" t="s">
        <v>318</v>
      </c>
      <c r="J69" s="1" t="s">
        <v>215</v>
      </c>
      <c r="K69" s="1" t="s">
        <v>209</v>
      </c>
      <c r="L69" s="92" t="s">
        <v>444</v>
      </c>
      <c r="M69" s="28" t="s">
        <v>291</v>
      </c>
      <c r="N69" s="54">
        <f>SUM(O69:S69)</f>
        <v>11089.9</v>
      </c>
      <c r="O69" s="27">
        <v>8548.1</v>
      </c>
      <c r="P69" s="27">
        <v>1876.4</v>
      </c>
      <c r="Q69" s="27">
        <v>0</v>
      </c>
      <c r="R69" s="27">
        <v>665.4</v>
      </c>
      <c r="S69" s="27">
        <v>0</v>
      </c>
      <c r="T69" s="23">
        <f>SUM(U69:Y69)</f>
        <v>11089.9</v>
      </c>
      <c r="U69" s="27">
        <v>8548.1</v>
      </c>
      <c r="V69" s="27">
        <v>1876.4</v>
      </c>
      <c r="W69" s="27">
        <v>0</v>
      </c>
      <c r="X69" s="27">
        <v>665.4</v>
      </c>
      <c r="Y69" s="27">
        <v>0</v>
      </c>
      <c r="Z69" s="23">
        <f t="shared" si="0"/>
        <v>100</v>
      </c>
      <c r="AA69" s="23">
        <f t="shared" si="6"/>
        <v>11089.9</v>
      </c>
      <c r="AB69" s="27">
        <v>8548.1</v>
      </c>
      <c r="AC69" s="27">
        <v>1876.4</v>
      </c>
      <c r="AD69" s="27">
        <v>0</v>
      </c>
      <c r="AE69" s="27">
        <v>665.4</v>
      </c>
      <c r="AF69" s="27">
        <v>0</v>
      </c>
      <c r="AG69" s="23">
        <f t="shared" si="32"/>
        <v>100</v>
      </c>
      <c r="AH69" s="23">
        <f t="shared" si="7"/>
        <v>10580.8</v>
      </c>
      <c r="AI69" s="27">
        <v>8155.7</v>
      </c>
      <c r="AJ69" s="27">
        <v>1790.3</v>
      </c>
      <c r="AK69" s="27">
        <v>0</v>
      </c>
      <c r="AL69" s="27">
        <v>634.79999999999995</v>
      </c>
      <c r="AM69" s="27">
        <v>0</v>
      </c>
      <c r="AN69" s="23">
        <f t="shared" si="33"/>
        <v>95.409336423231949</v>
      </c>
      <c r="AO69" s="92" t="s">
        <v>371</v>
      </c>
      <c r="AP69" s="55"/>
      <c r="AQ69" s="55"/>
      <c r="AR69" s="55"/>
      <c r="AS69" s="55"/>
      <c r="AT69" s="55"/>
      <c r="AU69" s="55"/>
      <c r="AV69" s="55"/>
      <c r="AW69" s="55"/>
      <c r="AX69" s="55"/>
      <c r="AY69" s="55"/>
      <c r="AZ69" s="55"/>
      <c r="BA69" s="55"/>
      <c r="BB69" s="55"/>
      <c r="BC69" s="55"/>
      <c r="BD69" s="55"/>
      <c r="BE69" s="55"/>
      <c r="BF69" s="55"/>
      <c r="BG69" s="55"/>
      <c r="BH69" s="55"/>
      <c r="BI69" s="55"/>
      <c r="BJ69" s="55"/>
      <c r="BK69" s="55"/>
      <c r="BL69" s="55"/>
      <c r="BM69" s="55"/>
      <c r="BN69" s="55"/>
      <c r="BO69" s="55"/>
      <c r="BP69" s="55"/>
      <c r="BQ69" s="55"/>
      <c r="BR69" s="55"/>
      <c r="BS69" s="55"/>
      <c r="BT69" s="55"/>
      <c r="BU69" s="55"/>
      <c r="BV69" s="55"/>
      <c r="BW69" s="55"/>
      <c r="BX69" s="55"/>
      <c r="BY69" s="55"/>
      <c r="BZ69" s="55"/>
    </row>
    <row r="70" spans="1:78" s="11" customFormat="1" ht="277.5" customHeight="1" x14ac:dyDescent="0.25">
      <c r="A70" s="2">
        <v>41</v>
      </c>
      <c r="B70" s="92" t="s">
        <v>202</v>
      </c>
      <c r="C70" s="1" t="s">
        <v>203</v>
      </c>
      <c r="D70" s="161" t="s">
        <v>216</v>
      </c>
      <c r="E70" s="1"/>
      <c r="F70" s="1" t="s">
        <v>205</v>
      </c>
      <c r="G70" s="1" t="s">
        <v>217</v>
      </c>
      <c r="H70" s="178" t="s">
        <v>315</v>
      </c>
      <c r="I70" s="101" t="s">
        <v>319</v>
      </c>
      <c r="J70" s="1" t="s">
        <v>219</v>
      </c>
      <c r="K70" s="1" t="s">
        <v>218</v>
      </c>
      <c r="L70" s="92" t="s">
        <v>445</v>
      </c>
      <c r="M70" s="28" t="s">
        <v>291</v>
      </c>
      <c r="N70" s="54">
        <f>SUM(O70:S70)</f>
        <v>3390.4999999999995</v>
      </c>
      <c r="O70" s="27">
        <v>2599.1999999999998</v>
      </c>
      <c r="P70" s="27">
        <v>570.6</v>
      </c>
      <c r="Q70" s="27">
        <v>0</v>
      </c>
      <c r="R70" s="27">
        <v>220.7</v>
      </c>
      <c r="S70" s="27">
        <v>0</v>
      </c>
      <c r="T70" s="23">
        <f>SUM(U70:Y70)</f>
        <v>3390.4999999999995</v>
      </c>
      <c r="U70" s="27">
        <v>2599.1999999999998</v>
      </c>
      <c r="V70" s="27">
        <v>570.6</v>
      </c>
      <c r="W70" s="27">
        <v>0</v>
      </c>
      <c r="X70" s="27">
        <v>220.7</v>
      </c>
      <c r="Y70" s="27">
        <v>0</v>
      </c>
      <c r="Z70" s="23">
        <f t="shared" si="0"/>
        <v>100</v>
      </c>
      <c r="AA70" s="23">
        <f t="shared" si="6"/>
        <v>3390.4999999999995</v>
      </c>
      <c r="AB70" s="27">
        <v>2599.1999999999998</v>
      </c>
      <c r="AC70" s="27">
        <v>570.6</v>
      </c>
      <c r="AD70" s="27">
        <v>0</v>
      </c>
      <c r="AE70" s="27">
        <v>220.7</v>
      </c>
      <c r="AF70" s="27">
        <v>0</v>
      </c>
      <c r="AG70" s="23">
        <f t="shared" si="32"/>
        <v>100</v>
      </c>
      <c r="AH70" s="23">
        <f t="shared" si="7"/>
        <v>3390.4999999999995</v>
      </c>
      <c r="AI70" s="27">
        <v>2599.1999999999998</v>
      </c>
      <c r="AJ70" s="27">
        <v>570.6</v>
      </c>
      <c r="AK70" s="27">
        <v>0</v>
      </c>
      <c r="AL70" s="27">
        <v>220.7</v>
      </c>
      <c r="AM70" s="27">
        <v>0</v>
      </c>
      <c r="AN70" s="23">
        <f t="shared" si="33"/>
        <v>100</v>
      </c>
      <c r="AO70" s="92" t="s">
        <v>372</v>
      </c>
      <c r="AP70" s="55"/>
      <c r="AQ70" s="55"/>
      <c r="AR70" s="55"/>
      <c r="AS70" s="55"/>
      <c r="AT70" s="55"/>
      <c r="AU70" s="55"/>
      <c r="AV70" s="55"/>
      <c r="AW70" s="55"/>
      <c r="AX70" s="55"/>
      <c r="AY70" s="55"/>
      <c r="AZ70" s="55"/>
      <c r="BA70" s="55"/>
      <c r="BB70" s="55"/>
      <c r="BC70" s="55"/>
      <c r="BD70" s="55"/>
      <c r="BE70" s="55"/>
      <c r="BF70" s="55"/>
      <c r="BG70" s="55"/>
      <c r="BH70" s="55"/>
      <c r="BI70" s="55"/>
      <c r="BJ70" s="55"/>
      <c r="BK70" s="55"/>
      <c r="BL70" s="55"/>
      <c r="BM70" s="55"/>
      <c r="BN70" s="55"/>
      <c r="BO70" s="55"/>
      <c r="BP70" s="55"/>
      <c r="BQ70" s="55"/>
      <c r="BR70" s="55"/>
      <c r="BS70" s="55"/>
      <c r="BT70" s="55"/>
      <c r="BU70" s="55"/>
      <c r="BV70" s="55"/>
      <c r="BW70" s="55"/>
      <c r="BX70" s="55"/>
      <c r="BY70" s="55"/>
      <c r="BZ70" s="55"/>
    </row>
    <row r="71" spans="1:78" s="11" customFormat="1" ht="276" customHeight="1" x14ac:dyDescent="0.25">
      <c r="A71" s="2">
        <v>42</v>
      </c>
      <c r="B71" s="1"/>
      <c r="C71" s="1"/>
      <c r="D71" s="161"/>
      <c r="E71" s="1"/>
      <c r="F71" s="1"/>
      <c r="G71" s="1"/>
      <c r="H71" s="210" t="s">
        <v>206</v>
      </c>
      <c r="I71" s="1" t="s">
        <v>220</v>
      </c>
      <c r="J71" s="1" t="s">
        <v>215</v>
      </c>
      <c r="K71" s="1" t="s">
        <v>221</v>
      </c>
      <c r="L71" s="92" t="s">
        <v>446</v>
      </c>
      <c r="M71" s="28" t="s">
        <v>291</v>
      </c>
      <c r="N71" s="54">
        <f>SUM(O71:S71)</f>
        <v>1422.5</v>
      </c>
      <c r="O71" s="27">
        <v>0</v>
      </c>
      <c r="P71" s="27">
        <v>1072.5</v>
      </c>
      <c r="Q71" s="27">
        <v>0</v>
      </c>
      <c r="R71" s="27">
        <v>350</v>
      </c>
      <c r="S71" s="27">
        <v>0</v>
      </c>
      <c r="T71" s="23">
        <f>SUM(U71:Y71)</f>
        <v>1422.5</v>
      </c>
      <c r="U71" s="27">
        <v>0</v>
      </c>
      <c r="V71" s="27">
        <v>1072.5</v>
      </c>
      <c r="W71" s="27">
        <v>0</v>
      </c>
      <c r="X71" s="27">
        <v>350</v>
      </c>
      <c r="Y71" s="27">
        <v>0</v>
      </c>
      <c r="Z71" s="23">
        <f t="shared" si="0"/>
        <v>100</v>
      </c>
      <c r="AA71" s="23">
        <f>SUM(AB71:AF71)</f>
        <v>1422.5</v>
      </c>
      <c r="AB71" s="27">
        <v>0</v>
      </c>
      <c r="AC71" s="27">
        <v>1072.5</v>
      </c>
      <c r="AD71" s="27">
        <v>0</v>
      </c>
      <c r="AE71" s="27">
        <v>350</v>
      </c>
      <c r="AF71" s="27">
        <v>0</v>
      </c>
      <c r="AG71" s="23">
        <f>AA71/N71*100</f>
        <v>100</v>
      </c>
      <c r="AH71" s="23">
        <f>SUM(AI71:AM71)</f>
        <v>1422.5</v>
      </c>
      <c r="AI71" s="27">
        <v>0</v>
      </c>
      <c r="AJ71" s="27">
        <v>1072.5</v>
      </c>
      <c r="AK71" s="27">
        <v>0</v>
      </c>
      <c r="AL71" s="27">
        <v>350</v>
      </c>
      <c r="AM71" s="27">
        <v>0</v>
      </c>
      <c r="AN71" s="23">
        <f>AH71/N71*100</f>
        <v>100</v>
      </c>
      <c r="AO71" s="92" t="s">
        <v>370</v>
      </c>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row>
    <row r="72" spans="1:78" s="11" customFormat="1" ht="170.25" customHeight="1" x14ac:dyDescent="0.25">
      <c r="A72" s="2">
        <v>43</v>
      </c>
      <c r="B72" s="1"/>
      <c r="C72" s="1"/>
      <c r="D72" s="167"/>
      <c r="E72" s="3"/>
      <c r="F72" s="3"/>
      <c r="G72" s="3"/>
      <c r="H72" s="210" t="s">
        <v>222</v>
      </c>
      <c r="I72" s="1" t="s">
        <v>223</v>
      </c>
      <c r="J72" s="1" t="s">
        <v>224</v>
      </c>
      <c r="K72" s="79" t="s">
        <v>273</v>
      </c>
      <c r="L72" s="92" t="s">
        <v>447</v>
      </c>
      <c r="M72" s="28" t="s">
        <v>107</v>
      </c>
      <c r="N72" s="54">
        <f>SUM(O72:S72)</f>
        <v>17641.900000000001</v>
      </c>
      <c r="O72" s="27">
        <v>0</v>
      </c>
      <c r="P72" s="27">
        <v>16583.400000000001</v>
      </c>
      <c r="Q72" s="27">
        <v>0</v>
      </c>
      <c r="R72" s="27">
        <v>1058.5</v>
      </c>
      <c r="S72" s="27">
        <v>0</v>
      </c>
      <c r="T72" s="23">
        <f t="shared" si="8"/>
        <v>17641.900000000001</v>
      </c>
      <c r="U72" s="27">
        <v>0</v>
      </c>
      <c r="V72" s="27">
        <v>16583.400000000001</v>
      </c>
      <c r="W72" s="27">
        <v>0</v>
      </c>
      <c r="X72" s="27">
        <v>1058.5</v>
      </c>
      <c r="Y72" s="27">
        <v>0</v>
      </c>
      <c r="Z72" s="23">
        <f t="shared" ref="Z72:Z97" si="34">T72/N72*100</f>
        <v>100</v>
      </c>
      <c r="AA72" s="23">
        <f t="shared" si="6"/>
        <v>17641.900000000001</v>
      </c>
      <c r="AB72" s="27">
        <v>0</v>
      </c>
      <c r="AC72" s="27">
        <v>16583.400000000001</v>
      </c>
      <c r="AD72" s="27">
        <v>0</v>
      </c>
      <c r="AE72" s="27">
        <v>1058.5</v>
      </c>
      <c r="AF72" s="27">
        <v>0</v>
      </c>
      <c r="AG72" s="23">
        <f t="shared" si="32"/>
        <v>100</v>
      </c>
      <c r="AH72" s="23">
        <f t="shared" si="7"/>
        <v>17641.900000000001</v>
      </c>
      <c r="AI72" s="27">
        <v>0</v>
      </c>
      <c r="AJ72" s="27">
        <v>16583.400000000001</v>
      </c>
      <c r="AK72" s="27">
        <v>0</v>
      </c>
      <c r="AL72" s="27">
        <v>1058.5</v>
      </c>
      <c r="AM72" s="27">
        <v>0</v>
      </c>
      <c r="AN72" s="23">
        <f t="shared" si="33"/>
        <v>100</v>
      </c>
      <c r="AO72" s="72" t="s">
        <v>373</v>
      </c>
      <c r="AP72" s="55"/>
      <c r="AQ72" s="55"/>
      <c r="AR72" s="55"/>
      <c r="AS72" s="55"/>
      <c r="AT72" s="55"/>
      <c r="AU72" s="55"/>
      <c r="AV72" s="55"/>
      <c r="AW72" s="55"/>
      <c r="AX72" s="55"/>
      <c r="AY72" s="55"/>
      <c r="AZ72" s="55"/>
      <c r="BA72" s="55"/>
      <c r="BB72" s="55"/>
      <c r="BC72" s="55"/>
      <c r="BD72" s="55"/>
      <c r="BE72" s="55"/>
      <c r="BF72" s="55"/>
      <c r="BG72" s="55"/>
      <c r="BH72" s="55"/>
      <c r="BI72" s="55"/>
      <c r="BJ72" s="55"/>
      <c r="BK72" s="55"/>
      <c r="BL72" s="55"/>
      <c r="BM72" s="55"/>
      <c r="BN72" s="55"/>
      <c r="BO72" s="55"/>
      <c r="BP72" s="55"/>
      <c r="BQ72" s="55"/>
      <c r="BR72" s="55"/>
      <c r="BS72" s="55"/>
      <c r="BT72" s="55"/>
      <c r="BU72" s="55"/>
      <c r="BV72" s="55"/>
      <c r="BW72" s="55"/>
      <c r="BX72" s="55"/>
      <c r="BY72" s="55"/>
      <c r="BZ72" s="55"/>
    </row>
    <row r="73" spans="1:78" s="11" customFormat="1" ht="196.5" customHeight="1" x14ac:dyDescent="0.25">
      <c r="A73" s="2">
        <v>44</v>
      </c>
      <c r="B73" s="1"/>
      <c r="C73" s="1"/>
      <c r="D73" s="161"/>
      <c r="E73" s="1"/>
      <c r="F73" s="1"/>
      <c r="G73" s="1"/>
      <c r="H73" s="210" t="s">
        <v>225</v>
      </c>
      <c r="I73" s="1" t="s">
        <v>226</v>
      </c>
      <c r="J73" s="1" t="s">
        <v>227</v>
      </c>
      <c r="K73" s="1" t="s">
        <v>293</v>
      </c>
      <c r="L73" s="92" t="s">
        <v>448</v>
      </c>
      <c r="M73" s="28" t="s">
        <v>294</v>
      </c>
      <c r="N73" s="54">
        <f t="shared" si="31"/>
        <v>147530.20000000001</v>
      </c>
      <c r="O73" s="27">
        <v>0</v>
      </c>
      <c r="P73" s="27">
        <v>147530.20000000001</v>
      </c>
      <c r="Q73" s="27">
        <v>0</v>
      </c>
      <c r="R73" s="27">
        <v>0</v>
      </c>
      <c r="S73" s="27">
        <v>0</v>
      </c>
      <c r="T73" s="23">
        <f t="shared" si="8"/>
        <v>147528.4</v>
      </c>
      <c r="U73" s="27">
        <v>0</v>
      </c>
      <c r="V73" s="27">
        <v>147528.4</v>
      </c>
      <c r="W73" s="27">
        <v>0</v>
      </c>
      <c r="X73" s="27">
        <v>0</v>
      </c>
      <c r="Y73" s="27">
        <v>0</v>
      </c>
      <c r="Z73" s="23">
        <f t="shared" si="34"/>
        <v>99.998779910825036</v>
      </c>
      <c r="AA73" s="23">
        <f t="shared" si="6"/>
        <v>147528.4</v>
      </c>
      <c r="AB73" s="27">
        <v>0</v>
      </c>
      <c r="AC73" s="27">
        <v>147528.4</v>
      </c>
      <c r="AD73" s="27">
        <v>0</v>
      </c>
      <c r="AE73" s="27">
        <v>0</v>
      </c>
      <c r="AF73" s="27">
        <v>0</v>
      </c>
      <c r="AG73" s="23">
        <f t="shared" si="32"/>
        <v>99.998779910825036</v>
      </c>
      <c r="AH73" s="23">
        <f t="shared" si="7"/>
        <v>147528.4</v>
      </c>
      <c r="AI73" s="27">
        <v>0</v>
      </c>
      <c r="AJ73" s="27">
        <v>147528.4</v>
      </c>
      <c r="AK73" s="27">
        <v>0</v>
      </c>
      <c r="AL73" s="27">
        <v>0</v>
      </c>
      <c r="AM73" s="27">
        <v>0</v>
      </c>
      <c r="AN73" s="23">
        <f t="shared" si="33"/>
        <v>99.998779910825036</v>
      </c>
      <c r="AO73" s="92" t="s">
        <v>374</v>
      </c>
      <c r="AP73" s="55"/>
      <c r="AQ73" s="55"/>
      <c r="AR73" s="55"/>
      <c r="AS73" s="55"/>
      <c r="AT73" s="55"/>
      <c r="AU73" s="55"/>
      <c r="AV73" s="55"/>
      <c r="AW73" s="55"/>
      <c r="AX73" s="55"/>
      <c r="AY73" s="55"/>
      <c r="AZ73" s="55"/>
      <c r="BA73" s="55"/>
      <c r="BB73" s="55"/>
      <c r="BC73" s="55"/>
      <c r="BD73" s="55"/>
      <c r="BE73" s="55"/>
      <c r="BF73" s="55"/>
      <c r="BG73" s="55"/>
      <c r="BH73" s="55"/>
      <c r="BI73" s="55"/>
      <c r="BJ73" s="55"/>
      <c r="BK73" s="55"/>
      <c r="BL73" s="55"/>
      <c r="BM73" s="55"/>
      <c r="BN73" s="55"/>
      <c r="BO73" s="55"/>
      <c r="BP73" s="55"/>
      <c r="BQ73" s="55"/>
      <c r="BR73" s="55"/>
      <c r="BS73" s="55"/>
      <c r="BT73" s="55"/>
      <c r="BU73" s="55"/>
      <c r="BV73" s="55"/>
      <c r="BW73" s="55"/>
      <c r="BX73" s="55"/>
      <c r="BY73" s="55"/>
      <c r="BZ73" s="55"/>
    </row>
    <row r="74" spans="1:78" s="11" customFormat="1" ht="390.75" customHeight="1" x14ac:dyDescent="0.25">
      <c r="A74" s="2">
        <v>45</v>
      </c>
      <c r="B74" s="1"/>
      <c r="C74" s="1"/>
      <c r="D74" s="161"/>
      <c r="E74" s="1"/>
      <c r="F74" s="1"/>
      <c r="G74" s="1"/>
      <c r="H74" s="210" t="s">
        <v>228</v>
      </c>
      <c r="I74" s="1" t="s">
        <v>226</v>
      </c>
      <c r="J74" s="1" t="s">
        <v>229</v>
      </c>
      <c r="K74" s="1" t="s">
        <v>293</v>
      </c>
      <c r="L74" s="92" t="s">
        <v>449</v>
      </c>
      <c r="M74" s="28" t="s">
        <v>294</v>
      </c>
      <c r="N74" s="54">
        <f t="shared" si="31"/>
        <v>2245865.7999999998</v>
      </c>
      <c r="O74" s="27">
        <v>0</v>
      </c>
      <c r="P74" s="27">
        <v>2245865.7999999998</v>
      </c>
      <c r="Q74" s="27">
        <v>0</v>
      </c>
      <c r="R74" s="27">
        <v>0</v>
      </c>
      <c r="S74" s="27">
        <v>0</v>
      </c>
      <c r="T74" s="23">
        <f t="shared" si="8"/>
        <v>2245865.7999999998</v>
      </c>
      <c r="U74" s="27">
        <v>0</v>
      </c>
      <c r="V74" s="27">
        <v>2245865.7999999998</v>
      </c>
      <c r="W74" s="27">
        <v>0</v>
      </c>
      <c r="X74" s="27">
        <v>0</v>
      </c>
      <c r="Y74" s="27">
        <v>0</v>
      </c>
      <c r="Z74" s="23">
        <f t="shared" si="34"/>
        <v>100</v>
      </c>
      <c r="AA74" s="23">
        <f t="shared" si="6"/>
        <v>2245865.7999999998</v>
      </c>
      <c r="AB74" s="27">
        <v>0</v>
      </c>
      <c r="AC74" s="27">
        <v>2245865.7999999998</v>
      </c>
      <c r="AD74" s="27">
        <v>0</v>
      </c>
      <c r="AE74" s="27">
        <v>0</v>
      </c>
      <c r="AF74" s="27">
        <v>0</v>
      </c>
      <c r="AG74" s="23">
        <f t="shared" si="32"/>
        <v>100</v>
      </c>
      <c r="AH74" s="23">
        <f t="shared" si="7"/>
        <v>2238084.9</v>
      </c>
      <c r="AI74" s="27">
        <v>0</v>
      </c>
      <c r="AJ74" s="27">
        <v>2238084.9</v>
      </c>
      <c r="AK74" s="27">
        <v>0</v>
      </c>
      <c r="AL74" s="27">
        <v>0</v>
      </c>
      <c r="AM74" s="27">
        <v>0</v>
      </c>
      <c r="AN74" s="23">
        <f t="shared" si="33"/>
        <v>99.653545639280864</v>
      </c>
      <c r="AO74" s="92" t="s">
        <v>379</v>
      </c>
      <c r="AP74" s="55"/>
      <c r="AQ74" s="55"/>
      <c r="AR74" s="55"/>
      <c r="AS74" s="55"/>
      <c r="AT74" s="55"/>
      <c r="AU74" s="55"/>
      <c r="AV74" s="55"/>
      <c r="AW74" s="55"/>
      <c r="AX74" s="55"/>
      <c r="AY74" s="55"/>
      <c r="AZ74" s="55"/>
      <c r="BA74" s="55"/>
      <c r="BB74" s="55"/>
      <c r="BC74" s="55"/>
      <c r="BD74" s="55"/>
      <c r="BE74" s="55"/>
      <c r="BF74" s="55"/>
      <c r="BG74" s="55"/>
      <c r="BH74" s="55"/>
      <c r="BI74" s="55"/>
      <c r="BJ74" s="55"/>
      <c r="BK74" s="55"/>
      <c r="BL74" s="55"/>
      <c r="BM74" s="55"/>
      <c r="BN74" s="55"/>
      <c r="BO74" s="55"/>
      <c r="BP74" s="55"/>
      <c r="BQ74" s="55"/>
      <c r="BR74" s="55"/>
      <c r="BS74" s="55"/>
      <c r="BT74" s="55"/>
      <c r="BU74" s="55"/>
      <c r="BV74" s="55"/>
      <c r="BW74" s="55"/>
      <c r="BX74" s="55"/>
      <c r="BY74" s="55"/>
      <c r="BZ74" s="55"/>
    </row>
    <row r="75" spans="1:78" s="11" customFormat="1" ht="153.75" customHeight="1" x14ac:dyDescent="0.25">
      <c r="A75" s="2">
        <v>46</v>
      </c>
      <c r="B75" s="1"/>
      <c r="C75" s="1"/>
      <c r="D75" s="161"/>
      <c r="E75" s="1"/>
      <c r="F75" s="1"/>
      <c r="G75" s="1"/>
      <c r="H75" s="210" t="s">
        <v>228</v>
      </c>
      <c r="I75" s="1" t="s">
        <v>230</v>
      </c>
      <c r="J75" s="1" t="s">
        <v>231</v>
      </c>
      <c r="K75" s="1" t="s">
        <v>293</v>
      </c>
      <c r="L75" s="92" t="s">
        <v>451</v>
      </c>
      <c r="M75" s="28" t="s">
        <v>294</v>
      </c>
      <c r="N75" s="54">
        <f t="shared" si="31"/>
        <v>4483.3</v>
      </c>
      <c r="O75" s="27">
        <v>0</v>
      </c>
      <c r="P75" s="27">
        <v>4214.3</v>
      </c>
      <c r="Q75" s="27">
        <v>0</v>
      </c>
      <c r="R75" s="27">
        <v>269</v>
      </c>
      <c r="S75" s="27">
        <v>0</v>
      </c>
      <c r="T75" s="23">
        <f t="shared" si="8"/>
        <v>4432.6000000000004</v>
      </c>
      <c r="U75" s="27">
        <v>0</v>
      </c>
      <c r="V75" s="27">
        <v>4163.6000000000004</v>
      </c>
      <c r="W75" s="27">
        <v>0</v>
      </c>
      <c r="X75" s="27">
        <v>269</v>
      </c>
      <c r="Y75" s="27">
        <v>0</v>
      </c>
      <c r="Z75" s="23">
        <f t="shared" si="34"/>
        <v>98.869136573506125</v>
      </c>
      <c r="AA75" s="23">
        <f t="shared" si="6"/>
        <v>4429.4000000000005</v>
      </c>
      <c r="AB75" s="27">
        <v>0</v>
      </c>
      <c r="AC75" s="27">
        <v>4163.6000000000004</v>
      </c>
      <c r="AD75" s="27">
        <v>0</v>
      </c>
      <c r="AE75" s="27">
        <v>265.8</v>
      </c>
      <c r="AF75" s="27">
        <v>0</v>
      </c>
      <c r="AG75" s="23">
        <f t="shared" si="32"/>
        <v>98.797760578145571</v>
      </c>
      <c r="AH75" s="23">
        <f t="shared" si="7"/>
        <v>4157.3</v>
      </c>
      <c r="AI75" s="27">
        <v>0</v>
      </c>
      <c r="AJ75" s="27">
        <v>3908.9</v>
      </c>
      <c r="AK75" s="27">
        <v>0</v>
      </c>
      <c r="AL75" s="27">
        <v>248.4</v>
      </c>
      <c r="AM75" s="27">
        <v>0</v>
      </c>
      <c r="AN75" s="23">
        <f t="shared" si="33"/>
        <v>92.728570472642929</v>
      </c>
      <c r="AO75" s="92" t="s">
        <v>375</v>
      </c>
      <c r="AP75" s="55"/>
      <c r="AQ75" s="55"/>
      <c r="AR75" s="55"/>
      <c r="AS75" s="55"/>
      <c r="AT75" s="55"/>
      <c r="AU75" s="55"/>
      <c r="AV75" s="55"/>
      <c r="AW75" s="55"/>
      <c r="AX75" s="55"/>
      <c r="AY75" s="55"/>
      <c r="AZ75" s="55"/>
      <c r="BA75" s="55"/>
      <c r="BB75" s="55"/>
      <c r="BC75" s="55"/>
      <c r="BD75" s="55"/>
      <c r="BE75" s="55"/>
      <c r="BF75" s="55"/>
      <c r="BG75" s="55"/>
      <c r="BH75" s="55"/>
      <c r="BI75" s="55"/>
      <c r="BJ75" s="55"/>
      <c r="BK75" s="55"/>
      <c r="BL75" s="55"/>
      <c r="BM75" s="55"/>
      <c r="BN75" s="55"/>
      <c r="BO75" s="55"/>
      <c r="BP75" s="55"/>
      <c r="BQ75" s="55"/>
      <c r="BR75" s="55"/>
      <c r="BS75" s="55"/>
      <c r="BT75" s="55"/>
      <c r="BU75" s="55"/>
      <c r="BV75" s="55"/>
      <c r="BW75" s="55"/>
      <c r="BX75" s="55"/>
      <c r="BY75" s="55"/>
      <c r="BZ75" s="55"/>
    </row>
    <row r="76" spans="1:78" s="11" customFormat="1" ht="177" customHeight="1" x14ac:dyDescent="0.25">
      <c r="A76" s="2">
        <v>47</v>
      </c>
      <c r="B76" s="1"/>
      <c r="C76" s="1"/>
      <c r="D76" s="161"/>
      <c r="E76" s="1"/>
      <c r="F76" s="1"/>
      <c r="G76" s="1"/>
      <c r="H76" s="210" t="s">
        <v>228</v>
      </c>
      <c r="I76" s="92" t="s">
        <v>230</v>
      </c>
      <c r="J76" s="1" t="s">
        <v>229</v>
      </c>
      <c r="K76" s="1" t="s">
        <v>293</v>
      </c>
      <c r="L76" s="92" t="s">
        <v>382</v>
      </c>
      <c r="M76" s="28" t="s">
        <v>294</v>
      </c>
      <c r="N76" s="54">
        <f t="shared" si="31"/>
        <v>0</v>
      </c>
      <c r="O76" s="27">
        <v>0</v>
      </c>
      <c r="P76" s="27">
        <v>0</v>
      </c>
      <c r="Q76" s="27">
        <v>0</v>
      </c>
      <c r="R76" s="27">
        <v>0</v>
      </c>
      <c r="S76" s="27">
        <v>0</v>
      </c>
      <c r="T76" s="23">
        <f t="shared" si="8"/>
        <v>0</v>
      </c>
      <c r="U76" s="27">
        <v>0</v>
      </c>
      <c r="V76" s="27">
        <v>0</v>
      </c>
      <c r="W76" s="27">
        <v>0</v>
      </c>
      <c r="X76" s="27">
        <v>0</v>
      </c>
      <c r="Y76" s="27">
        <v>0</v>
      </c>
      <c r="Z76" s="23" t="e">
        <f t="shared" si="34"/>
        <v>#DIV/0!</v>
      </c>
      <c r="AA76" s="23">
        <f t="shared" si="6"/>
        <v>0</v>
      </c>
      <c r="AB76" s="27">
        <v>0</v>
      </c>
      <c r="AC76" s="27">
        <v>0</v>
      </c>
      <c r="AD76" s="27">
        <v>0</v>
      </c>
      <c r="AE76" s="27">
        <v>0</v>
      </c>
      <c r="AF76" s="27">
        <v>0</v>
      </c>
      <c r="AG76" s="23" t="e">
        <f t="shared" si="32"/>
        <v>#DIV/0!</v>
      </c>
      <c r="AH76" s="23">
        <f t="shared" si="7"/>
        <v>0</v>
      </c>
      <c r="AI76" s="27">
        <v>0</v>
      </c>
      <c r="AJ76" s="27">
        <v>0</v>
      </c>
      <c r="AK76" s="27">
        <v>0</v>
      </c>
      <c r="AL76" s="27">
        <v>0</v>
      </c>
      <c r="AM76" s="27">
        <v>0</v>
      </c>
      <c r="AN76" s="23" t="e">
        <f t="shared" si="33"/>
        <v>#DIV/0!</v>
      </c>
      <c r="AO76" s="92" t="s">
        <v>301</v>
      </c>
      <c r="AP76" s="55"/>
      <c r="AQ76" s="55"/>
      <c r="AR76" s="55"/>
      <c r="AS76" s="55"/>
      <c r="AT76" s="55"/>
      <c r="AU76" s="55"/>
      <c r="AV76" s="55"/>
      <c r="AW76" s="55"/>
      <c r="AX76" s="55"/>
      <c r="AY76" s="55"/>
      <c r="AZ76" s="55"/>
      <c r="BA76" s="55"/>
      <c r="BB76" s="55"/>
      <c r="BC76" s="55"/>
      <c r="BD76" s="55"/>
      <c r="BE76" s="55"/>
      <c r="BF76" s="55"/>
      <c r="BG76" s="55"/>
      <c r="BH76" s="55"/>
      <c r="BI76" s="55"/>
      <c r="BJ76" s="55"/>
      <c r="BK76" s="55"/>
      <c r="BL76" s="55"/>
      <c r="BM76" s="55"/>
      <c r="BN76" s="55"/>
      <c r="BO76" s="55"/>
      <c r="BP76" s="55"/>
      <c r="BQ76" s="55"/>
      <c r="BR76" s="55"/>
      <c r="BS76" s="55"/>
      <c r="BT76" s="55"/>
      <c r="BU76" s="55"/>
      <c r="BV76" s="55"/>
      <c r="BW76" s="55"/>
      <c r="BX76" s="55"/>
      <c r="BY76" s="55"/>
      <c r="BZ76" s="55"/>
    </row>
    <row r="77" spans="1:78" s="11" customFormat="1" ht="182.25" customHeight="1" x14ac:dyDescent="0.25">
      <c r="A77" s="2">
        <v>48</v>
      </c>
      <c r="B77" s="1"/>
      <c r="C77" s="1"/>
      <c r="D77" s="161" t="s">
        <v>232</v>
      </c>
      <c r="E77" s="1"/>
      <c r="F77" s="1" t="s">
        <v>233</v>
      </c>
      <c r="G77" s="1"/>
      <c r="H77" s="210" t="s">
        <v>228</v>
      </c>
      <c r="I77" s="1" t="s">
        <v>226</v>
      </c>
      <c r="J77" s="1" t="s">
        <v>231</v>
      </c>
      <c r="K77" s="1" t="s">
        <v>293</v>
      </c>
      <c r="L77" s="92" t="s">
        <v>452</v>
      </c>
      <c r="M77" s="28" t="s">
        <v>294</v>
      </c>
      <c r="N77" s="54">
        <f>SUM(O77:S77)</f>
        <v>131796.5</v>
      </c>
      <c r="O77" s="27">
        <v>122335.9</v>
      </c>
      <c r="P77" s="27">
        <v>9460.6</v>
      </c>
      <c r="Q77" s="27">
        <v>0</v>
      </c>
      <c r="R77" s="27">
        <v>0</v>
      </c>
      <c r="S77" s="27">
        <v>0</v>
      </c>
      <c r="T77" s="23">
        <f t="shared" si="8"/>
        <v>131680.9</v>
      </c>
      <c r="U77" s="27">
        <v>122335.9</v>
      </c>
      <c r="V77" s="27">
        <v>9345</v>
      </c>
      <c r="W77" s="27">
        <v>0</v>
      </c>
      <c r="X77" s="27">
        <v>0</v>
      </c>
      <c r="Y77" s="27">
        <v>0</v>
      </c>
      <c r="Z77" s="23">
        <f t="shared" si="34"/>
        <v>99.912289021332128</v>
      </c>
      <c r="AA77" s="23">
        <f t="shared" si="6"/>
        <v>131680.9</v>
      </c>
      <c r="AB77" s="27">
        <v>122335.9</v>
      </c>
      <c r="AC77" s="27">
        <v>9345</v>
      </c>
      <c r="AD77" s="27">
        <v>0</v>
      </c>
      <c r="AE77" s="27">
        <v>0</v>
      </c>
      <c r="AF77" s="27">
        <v>0</v>
      </c>
      <c r="AG77" s="23">
        <f t="shared" si="32"/>
        <v>99.912289021332128</v>
      </c>
      <c r="AH77" s="23">
        <f t="shared" si="7"/>
        <v>127621.4</v>
      </c>
      <c r="AI77" s="27">
        <v>118670.9</v>
      </c>
      <c r="AJ77" s="27">
        <v>8950.5</v>
      </c>
      <c r="AK77" s="27">
        <v>0</v>
      </c>
      <c r="AL77" s="27">
        <v>0</v>
      </c>
      <c r="AM77" s="27">
        <v>0</v>
      </c>
      <c r="AN77" s="23">
        <f>AH77/N77*100</f>
        <v>96.832161703838864</v>
      </c>
      <c r="AO77" s="92" t="s">
        <v>376</v>
      </c>
      <c r="AP77" s="55"/>
      <c r="AQ77" s="55"/>
      <c r="AR77" s="55"/>
      <c r="AS77" s="55"/>
      <c r="AT77" s="55"/>
      <c r="AU77" s="55"/>
      <c r="AV77" s="55"/>
      <c r="AW77" s="55"/>
      <c r="AX77" s="55"/>
      <c r="AY77" s="55"/>
      <c r="AZ77" s="55"/>
      <c r="BA77" s="55"/>
      <c r="BB77" s="55"/>
      <c r="BC77" s="55"/>
      <c r="BD77" s="55"/>
      <c r="BE77" s="55"/>
      <c r="BF77" s="55"/>
      <c r="BG77" s="55"/>
      <c r="BH77" s="55"/>
      <c r="BI77" s="55"/>
      <c r="BJ77" s="55"/>
      <c r="BK77" s="55"/>
      <c r="BL77" s="55"/>
      <c r="BM77" s="55"/>
      <c r="BN77" s="55"/>
      <c r="BO77" s="55"/>
      <c r="BP77" s="55"/>
      <c r="BQ77" s="55"/>
      <c r="BR77" s="55"/>
      <c r="BS77" s="55"/>
      <c r="BT77" s="55"/>
      <c r="BU77" s="55"/>
      <c r="BV77" s="55"/>
      <c r="BW77" s="55"/>
      <c r="BX77" s="55"/>
      <c r="BY77" s="55"/>
      <c r="BZ77" s="55"/>
    </row>
    <row r="78" spans="1:78" s="11" customFormat="1" ht="291.75" customHeight="1" x14ac:dyDescent="0.25">
      <c r="A78" s="2">
        <v>49</v>
      </c>
      <c r="B78" s="1"/>
      <c r="C78" s="1"/>
      <c r="D78" s="161"/>
      <c r="E78" s="1"/>
      <c r="F78" s="1"/>
      <c r="G78" s="1"/>
      <c r="H78" s="210" t="s">
        <v>228</v>
      </c>
      <c r="I78" s="1" t="s">
        <v>226</v>
      </c>
      <c r="J78" s="1" t="s">
        <v>231</v>
      </c>
      <c r="K78" s="1" t="s">
        <v>293</v>
      </c>
      <c r="L78" s="92" t="s">
        <v>453</v>
      </c>
      <c r="M78" s="28" t="s">
        <v>294</v>
      </c>
      <c r="N78" s="54">
        <f>SUM(O78:S78)</f>
        <v>15380</v>
      </c>
      <c r="O78" s="27">
        <v>0</v>
      </c>
      <c r="P78" s="27">
        <v>14248</v>
      </c>
      <c r="Q78" s="27">
        <v>0</v>
      </c>
      <c r="R78" s="27">
        <v>1132</v>
      </c>
      <c r="S78" s="27">
        <v>0</v>
      </c>
      <c r="T78" s="23">
        <f t="shared" si="8"/>
        <v>15380</v>
      </c>
      <c r="U78" s="27">
        <v>0</v>
      </c>
      <c r="V78" s="27">
        <v>14248</v>
      </c>
      <c r="W78" s="27">
        <v>0</v>
      </c>
      <c r="X78" s="27">
        <v>1132</v>
      </c>
      <c r="Y78" s="27">
        <v>0</v>
      </c>
      <c r="Z78" s="23">
        <f t="shared" si="34"/>
        <v>100</v>
      </c>
      <c r="AA78" s="23">
        <f t="shared" si="6"/>
        <v>15380</v>
      </c>
      <c r="AB78" s="27">
        <v>0</v>
      </c>
      <c r="AC78" s="27">
        <v>14248</v>
      </c>
      <c r="AD78" s="27">
        <v>0</v>
      </c>
      <c r="AE78" s="27">
        <v>1132</v>
      </c>
      <c r="AF78" s="27">
        <v>0</v>
      </c>
      <c r="AG78" s="23">
        <f t="shared" si="32"/>
        <v>100</v>
      </c>
      <c r="AH78" s="23">
        <f t="shared" si="7"/>
        <v>15380</v>
      </c>
      <c r="AI78" s="27">
        <v>0</v>
      </c>
      <c r="AJ78" s="27">
        <v>14248</v>
      </c>
      <c r="AK78" s="27">
        <v>0</v>
      </c>
      <c r="AL78" s="27">
        <v>1132</v>
      </c>
      <c r="AM78" s="27">
        <v>0</v>
      </c>
      <c r="AN78" s="23">
        <f t="shared" si="33"/>
        <v>100</v>
      </c>
      <c r="AO78" s="92" t="s">
        <v>377</v>
      </c>
      <c r="AP78" s="55"/>
      <c r="AQ78" s="55"/>
      <c r="AR78" s="55"/>
      <c r="AS78" s="55"/>
      <c r="AT78" s="55"/>
      <c r="AU78" s="55"/>
      <c r="AV78" s="55"/>
      <c r="AW78" s="55"/>
      <c r="AX78" s="55"/>
      <c r="AY78" s="55"/>
      <c r="AZ78" s="55"/>
      <c r="BA78" s="55"/>
      <c r="BB78" s="55"/>
      <c r="BC78" s="55"/>
      <c r="BD78" s="55"/>
      <c r="BE78" s="55"/>
      <c r="BF78" s="55"/>
      <c r="BG78" s="55"/>
      <c r="BH78" s="55"/>
      <c r="BI78" s="55"/>
      <c r="BJ78" s="55"/>
      <c r="BK78" s="55"/>
      <c r="BL78" s="55"/>
      <c r="BM78" s="55"/>
      <c r="BN78" s="55"/>
      <c r="BO78" s="55"/>
      <c r="BP78" s="55"/>
      <c r="BQ78" s="55"/>
      <c r="BR78" s="55"/>
      <c r="BS78" s="55"/>
      <c r="BT78" s="55"/>
      <c r="BU78" s="55"/>
      <c r="BV78" s="55"/>
      <c r="BW78" s="55"/>
      <c r="BX78" s="55"/>
      <c r="BY78" s="55"/>
      <c r="BZ78" s="55"/>
    </row>
    <row r="79" spans="1:78" s="11" customFormat="1" ht="162.75" customHeight="1" x14ac:dyDescent="0.25">
      <c r="A79" s="2">
        <v>50</v>
      </c>
      <c r="B79" s="1"/>
      <c r="C79" s="1"/>
      <c r="D79" s="161" t="s">
        <v>234</v>
      </c>
      <c r="E79" s="1"/>
      <c r="F79" s="92" t="s">
        <v>235</v>
      </c>
      <c r="G79" s="1"/>
      <c r="H79" s="210" t="s">
        <v>228</v>
      </c>
      <c r="I79" s="1" t="s">
        <v>226</v>
      </c>
      <c r="J79" s="1" t="s">
        <v>229</v>
      </c>
      <c r="K79" s="1" t="s">
        <v>293</v>
      </c>
      <c r="L79" s="92" t="s">
        <v>454</v>
      </c>
      <c r="M79" s="28" t="s">
        <v>294</v>
      </c>
      <c r="N79" s="54">
        <f>SUM(O79:S79)</f>
        <v>151554.20000000001</v>
      </c>
      <c r="O79" s="27">
        <v>151554.20000000001</v>
      </c>
      <c r="P79" s="27">
        <v>0</v>
      </c>
      <c r="Q79" s="27">
        <v>0</v>
      </c>
      <c r="R79" s="27">
        <v>0</v>
      </c>
      <c r="S79" s="27">
        <v>0</v>
      </c>
      <c r="T79" s="23">
        <f t="shared" si="8"/>
        <v>151554.20000000001</v>
      </c>
      <c r="U79" s="27">
        <v>151554.20000000001</v>
      </c>
      <c r="V79" s="27">
        <v>0</v>
      </c>
      <c r="W79" s="27">
        <v>0</v>
      </c>
      <c r="X79" s="27">
        <v>0</v>
      </c>
      <c r="Y79" s="27">
        <v>0</v>
      </c>
      <c r="Z79" s="23">
        <f>T79/N79*100</f>
        <v>100</v>
      </c>
      <c r="AA79" s="23">
        <f>SUM(AB79:AF79)</f>
        <v>151554.20000000001</v>
      </c>
      <c r="AB79" s="27">
        <v>151554.20000000001</v>
      </c>
      <c r="AC79" s="27">
        <v>0</v>
      </c>
      <c r="AD79" s="27">
        <v>0</v>
      </c>
      <c r="AE79" s="27">
        <v>0</v>
      </c>
      <c r="AF79" s="27">
        <v>0</v>
      </c>
      <c r="AG79" s="23">
        <f t="shared" si="32"/>
        <v>100</v>
      </c>
      <c r="AH79" s="23">
        <f t="shared" si="7"/>
        <v>117898.6</v>
      </c>
      <c r="AI79" s="27">
        <v>117898.6</v>
      </c>
      <c r="AJ79" s="27">
        <v>0</v>
      </c>
      <c r="AK79" s="27">
        <v>0</v>
      </c>
      <c r="AL79" s="27">
        <v>0</v>
      </c>
      <c r="AM79" s="27">
        <v>0</v>
      </c>
      <c r="AN79" s="23">
        <f t="shared" si="33"/>
        <v>77.793027181034901</v>
      </c>
      <c r="AO79" s="92" t="s">
        <v>378</v>
      </c>
      <c r="AP79" s="55"/>
      <c r="AQ79" s="55"/>
      <c r="AR79" s="55"/>
      <c r="AS79" s="55"/>
      <c r="AT79" s="55"/>
      <c r="AU79" s="55"/>
      <c r="AV79" s="55"/>
      <c r="AW79" s="55"/>
      <c r="AX79" s="55"/>
      <c r="AY79" s="55"/>
      <c r="AZ79" s="55"/>
      <c r="BA79" s="55"/>
      <c r="BB79" s="55"/>
      <c r="BC79" s="55"/>
      <c r="BD79" s="55"/>
      <c r="BE79" s="55"/>
      <c r="BF79" s="55"/>
      <c r="BG79" s="55"/>
      <c r="BH79" s="55"/>
      <c r="BI79" s="55"/>
      <c r="BJ79" s="55"/>
      <c r="BK79" s="55"/>
      <c r="BL79" s="55"/>
      <c r="BM79" s="55"/>
      <c r="BN79" s="55"/>
      <c r="BO79" s="55"/>
      <c r="BP79" s="55"/>
      <c r="BQ79" s="55"/>
      <c r="BR79" s="55"/>
      <c r="BS79" s="55"/>
      <c r="BT79" s="55"/>
      <c r="BU79" s="55"/>
      <c r="BV79" s="55"/>
      <c r="BW79" s="55"/>
      <c r="BX79" s="55"/>
      <c r="BY79" s="55"/>
      <c r="BZ79" s="55"/>
    </row>
    <row r="80" spans="1:78" s="11" customFormat="1" ht="225" customHeight="1" x14ac:dyDescent="0.25">
      <c r="A80" s="2">
        <v>51</v>
      </c>
      <c r="B80" s="1"/>
      <c r="C80" s="1"/>
      <c r="D80" s="161"/>
      <c r="E80" s="1"/>
      <c r="F80" s="1"/>
      <c r="G80" s="1"/>
      <c r="H80" s="210" t="s">
        <v>228</v>
      </c>
      <c r="I80" s="1" t="s">
        <v>226</v>
      </c>
      <c r="J80" s="1" t="s">
        <v>229</v>
      </c>
      <c r="K80" s="1" t="s">
        <v>293</v>
      </c>
      <c r="L80" s="92" t="s">
        <v>459</v>
      </c>
      <c r="M80" s="28" t="s">
        <v>294</v>
      </c>
      <c r="N80" s="54">
        <f t="shared" si="31"/>
        <v>1633.5</v>
      </c>
      <c r="O80" s="27">
        <v>0</v>
      </c>
      <c r="P80" s="27">
        <v>1633.5</v>
      </c>
      <c r="Q80" s="27">
        <v>0</v>
      </c>
      <c r="R80" s="27">
        <v>0</v>
      </c>
      <c r="S80" s="27">
        <v>0</v>
      </c>
      <c r="T80" s="23">
        <f t="shared" si="8"/>
        <v>1253.5</v>
      </c>
      <c r="U80" s="27">
        <v>0</v>
      </c>
      <c r="V80" s="27">
        <v>1253.5</v>
      </c>
      <c r="W80" s="27">
        <v>0</v>
      </c>
      <c r="X80" s="27">
        <v>0</v>
      </c>
      <c r="Y80" s="27">
        <v>0</v>
      </c>
      <c r="Z80" s="23">
        <f t="shared" si="34"/>
        <v>76.73706764615855</v>
      </c>
      <c r="AA80" s="23">
        <f t="shared" si="6"/>
        <v>1253.5</v>
      </c>
      <c r="AB80" s="27">
        <v>0</v>
      </c>
      <c r="AC80" s="27">
        <v>1253.5</v>
      </c>
      <c r="AD80" s="27">
        <v>0</v>
      </c>
      <c r="AE80" s="27">
        <v>0</v>
      </c>
      <c r="AF80" s="27">
        <v>0</v>
      </c>
      <c r="AG80" s="23">
        <f t="shared" si="32"/>
        <v>76.73706764615855</v>
      </c>
      <c r="AH80" s="23">
        <f t="shared" si="7"/>
        <v>804.7</v>
      </c>
      <c r="AI80" s="27">
        <v>0</v>
      </c>
      <c r="AJ80" s="27">
        <v>804.7</v>
      </c>
      <c r="AK80" s="27">
        <v>0</v>
      </c>
      <c r="AL80" s="27">
        <v>0</v>
      </c>
      <c r="AM80" s="27">
        <v>0</v>
      </c>
      <c r="AN80" s="23">
        <f>AH80/N80*100</f>
        <v>49.262320171411083</v>
      </c>
      <c r="AO80" s="92" t="s">
        <v>381</v>
      </c>
      <c r="AP80" s="55"/>
      <c r="AQ80" s="55"/>
      <c r="AR80" s="55"/>
      <c r="AS80" s="55"/>
      <c r="AT80" s="55"/>
      <c r="AU80" s="55"/>
      <c r="AV80" s="55"/>
      <c r="AW80" s="55"/>
      <c r="AX80" s="55"/>
      <c r="AY80" s="55"/>
      <c r="AZ80" s="55"/>
      <c r="BA80" s="55"/>
      <c r="BB80" s="55"/>
      <c r="BC80" s="55"/>
      <c r="BD80" s="55"/>
      <c r="BE80" s="55"/>
      <c r="BF80" s="55"/>
      <c r="BG80" s="55"/>
      <c r="BH80" s="55"/>
      <c r="BI80" s="55"/>
      <c r="BJ80" s="55"/>
      <c r="BK80" s="55"/>
      <c r="BL80" s="55"/>
      <c r="BM80" s="55"/>
      <c r="BN80" s="55"/>
      <c r="BO80" s="55"/>
      <c r="BP80" s="55"/>
      <c r="BQ80" s="55"/>
      <c r="BR80" s="55"/>
      <c r="BS80" s="55"/>
      <c r="BT80" s="55"/>
      <c r="BU80" s="55"/>
      <c r="BV80" s="55"/>
      <c r="BW80" s="55"/>
      <c r="BX80" s="55"/>
      <c r="BY80" s="55"/>
      <c r="BZ80" s="55"/>
    </row>
    <row r="81" spans="1:78" s="11" customFormat="1" ht="335.25" customHeight="1" x14ac:dyDescent="0.25">
      <c r="A81" s="2">
        <v>52</v>
      </c>
      <c r="B81" s="1"/>
      <c r="C81" s="1"/>
      <c r="D81" s="161"/>
      <c r="E81" s="1"/>
      <c r="F81" s="1"/>
      <c r="G81" s="1"/>
      <c r="H81" s="210" t="s">
        <v>228</v>
      </c>
      <c r="I81" s="1" t="s">
        <v>226</v>
      </c>
      <c r="J81" s="1" t="s">
        <v>229</v>
      </c>
      <c r="K81" s="1" t="s">
        <v>293</v>
      </c>
      <c r="L81" s="92" t="s">
        <v>455</v>
      </c>
      <c r="M81" s="28" t="s">
        <v>294</v>
      </c>
      <c r="N81" s="54">
        <f>SUM(O81:S81)</f>
        <v>9800.7999999999993</v>
      </c>
      <c r="O81" s="27">
        <v>0</v>
      </c>
      <c r="P81" s="27">
        <v>9800.7999999999993</v>
      </c>
      <c r="Q81" s="27">
        <v>0</v>
      </c>
      <c r="R81" s="27">
        <v>0</v>
      </c>
      <c r="S81" s="27">
        <v>0</v>
      </c>
      <c r="T81" s="23">
        <f t="shared" si="8"/>
        <v>9800.7999999999993</v>
      </c>
      <c r="U81" s="27">
        <v>0</v>
      </c>
      <c r="V81" s="27">
        <v>9800.7999999999993</v>
      </c>
      <c r="W81" s="27">
        <v>0</v>
      </c>
      <c r="X81" s="27">
        <v>0</v>
      </c>
      <c r="Y81" s="27">
        <v>0</v>
      </c>
      <c r="Z81" s="23">
        <f t="shared" si="34"/>
        <v>100</v>
      </c>
      <c r="AA81" s="23">
        <f t="shared" si="6"/>
        <v>9800.7999999999993</v>
      </c>
      <c r="AB81" s="27">
        <v>0</v>
      </c>
      <c r="AC81" s="27">
        <v>9800.7999999999993</v>
      </c>
      <c r="AD81" s="27">
        <v>0</v>
      </c>
      <c r="AE81" s="27">
        <v>0</v>
      </c>
      <c r="AF81" s="27">
        <v>0</v>
      </c>
      <c r="AG81" s="23">
        <f>AA81/N81*100</f>
        <v>100</v>
      </c>
      <c r="AH81" s="23">
        <f t="shared" si="7"/>
        <v>8436.4</v>
      </c>
      <c r="AI81" s="27">
        <v>0</v>
      </c>
      <c r="AJ81" s="27">
        <v>8436.4</v>
      </c>
      <c r="AK81" s="27">
        <v>0</v>
      </c>
      <c r="AL81" s="27">
        <v>0</v>
      </c>
      <c r="AM81" s="27">
        <v>0</v>
      </c>
      <c r="AN81" s="23">
        <f>AH81/N81*100</f>
        <v>86.078687454085383</v>
      </c>
      <c r="AO81" s="92" t="s">
        <v>380</v>
      </c>
      <c r="AP81" s="55"/>
      <c r="AQ81" s="55"/>
      <c r="AR81" s="55"/>
      <c r="AS81" s="55"/>
      <c r="AT81" s="55"/>
      <c r="AU81" s="55"/>
      <c r="AV81" s="55"/>
      <c r="AW81" s="55"/>
      <c r="AX81" s="55"/>
      <c r="AY81" s="55"/>
      <c r="AZ81" s="55"/>
      <c r="BA81" s="55"/>
      <c r="BB81" s="55"/>
      <c r="BC81" s="55"/>
      <c r="BD81" s="55"/>
      <c r="BE81" s="55"/>
      <c r="BF81" s="55"/>
      <c r="BG81" s="55"/>
      <c r="BH81" s="55"/>
      <c r="BI81" s="55"/>
      <c r="BJ81" s="55"/>
      <c r="BK81" s="55"/>
      <c r="BL81" s="55"/>
      <c r="BM81" s="55"/>
      <c r="BN81" s="55"/>
      <c r="BO81" s="55"/>
      <c r="BP81" s="55"/>
      <c r="BQ81" s="55"/>
      <c r="BR81" s="55"/>
      <c r="BS81" s="55"/>
      <c r="BT81" s="55"/>
      <c r="BU81" s="55"/>
      <c r="BV81" s="55"/>
      <c r="BW81" s="55"/>
      <c r="BX81" s="55"/>
      <c r="BY81" s="55"/>
      <c r="BZ81" s="55"/>
    </row>
    <row r="82" spans="1:78" s="11" customFormat="1" ht="167.25" customHeight="1" x14ac:dyDescent="0.25">
      <c r="A82" s="2">
        <v>53</v>
      </c>
      <c r="B82" s="92" t="s">
        <v>311</v>
      </c>
      <c r="C82" s="92" t="s">
        <v>312</v>
      </c>
      <c r="D82" s="161" t="s">
        <v>234</v>
      </c>
      <c r="E82" s="1"/>
      <c r="F82" s="92" t="s">
        <v>313</v>
      </c>
      <c r="G82" s="1" t="s">
        <v>236</v>
      </c>
      <c r="H82" s="210" t="s">
        <v>228</v>
      </c>
      <c r="I82" s="1" t="s">
        <v>226</v>
      </c>
      <c r="J82" s="1" t="s">
        <v>229</v>
      </c>
      <c r="K82" s="1" t="s">
        <v>293</v>
      </c>
      <c r="L82" s="92" t="s">
        <v>456</v>
      </c>
      <c r="M82" s="28" t="s">
        <v>294</v>
      </c>
      <c r="N82" s="54">
        <f>SUM(O82:S82)</f>
        <v>2636.7</v>
      </c>
      <c r="O82" s="27">
        <v>2557.6</v>
      </c>
      <c r="P82" s="27">
        <v>79.099999999999994</v>
      </c>
      <c r="Q82" s="27">
        <v>0</v>
      </c>
      <c r="R82" s="27">
        <v>0</v>
      </c>
      <c r="S82" s="27">
        <v>0</v>
      </c>
      <c r="T82" s="23">
        <f t="shared" si="8"/>
        <v>2636.7</v>
      </c>
      <c r="U82" s="27">
        <v>2557.6</v>
      </c>
      <c r="V82" s="27">
        <v>79.099999999999994</v>
      </c>
      <c r="W82" s="27">
        <v>0</v>
      </c>
      <c r="X82" s="27">
        <v>0</v>
      </c>
      <c r="Y82" s="27">
        <v>0</v>
      </c>
      <c r="Z82" s="23">
        <f>T82/N82*100</f>
        <v>100</v>
      </c>
      <c r="AA82" s="23">
        <f t="shared" si="6"/>
        <v>2636.7</v>
      </c>
      <c r="AB82" s="27">
        <v>2557.6</v>
      </c>
      <c r="AC82" s="27">
        <v>79.099999999999994</v>
      </c>
      <c r="AD82" s="27">
        <v>0</v>
      </c>
      <c r="AE82" s="27">
        <v>0</v>
      </c>
      <c r="AF82" s="27">
        <v>0</v>
      </c>
      <c r="AG82" s="23">
        <f>AA82/N82*100</f>
        <v>100</v>
      </c>
      <c r="AH82" s="23">
        <f t="shared" si="7"/>
        <v>2551</v>
      </c>
      <c r="AI82" s="27">
        <v>2474.5</v>
      </c>
      <c r="AJ82" s="27">
        <v>76.5</v>
      </c>
      <c r="AK82" s="27">
        <v>0</v>
      </c>
      <c r="AL82" s="27">
        <v>0</v>
      </c>
      <c r="AM82" s="27">
        <v>0</v>
      </c>
      <c r="AN82" s="23">
        <f>AH82/N82*100</f>
        <v>96.749725035081738</v>
      </c>
      <c r="AO82" s="92" t="s">
        <v>388</v>
      </c>
      <c r="AP82" s="55"/>
      <c r="AQ82" s="55"/>
      <c r="AR82" s="55"/>
      <c r="AS82" s="55"/>
      <c r="AT82" s="55"/>
      <c r="AU82" s="55"/>
      <c r="AV82" s="55"/>
      <c r="AW82" s="55"/>
      <c r="AX82" s="55"/>
      <c r="AY82" s="55"/>
      <c r="AZ82" s="55"/>
      <c r="BA82" s="55"/>
      <c r="BB82" s="55"/>
      <c r="BC82" s="55"/>
      <c r="BD82" s="55"/>
      <c r="BE82" s="55"/>
      <c r="BF82" s="55"/>
      <c r="BG82" s="55"/>
      <c r="BH82" s="55"/>
      <c r="BI82" s="55"/>
      <c r="BJ82" s="55"/>
      <c r="BK82" s="55"/>
      <c r="BL82" s="55"/>
      <c r="BM82" s="55"/>
      <c r="BN82" s="55"/>
      <c r="BO82" s="55"/>
      <c r="BP82" s="55"/>
      <c r="BQ82" s="55"/>
      <c r="BR82" s="55"/>
      <c r="BS82" s="55"/>
      <c r="BT82" s="55"/>
      <c r="BU82" s="55"/>
      <c r="BV82" s="55"/>
      <c r="BW82" s="55"/>
      <c r="BX82" s="55"/>
      <c r="BY82" s="55"/>
      <c r="BZ82" s="55"/>
    </row>
    <row r="83" spans="1:78" s="11" customFormat="1" ht="342" customHeight="1" x14ac:dyDescent="0.25">
      <c r="A83" s="2">
        <v>54</v>
      </c>
      <c r="B83" s="1"/>
      <c r="C83" s="1"/>
      <c r="D83" s="161"/>
      <c r="E83" s="1"/>
      <c r="F83" s="1"/>
      <c r="G83" s="1"/>
      <c r="H83" s="210" t="s">
        <v>228</v>
      </c>
      <c r="I83" s="1" t="s">
        <v>237</v>
      </c>
      <c r="J83" s="1" t="s">
        <v>231</v>
      </c>
      <c r="K83" s="1" t="s">
        <v>293</v>
      </c>
      <c r="L83" s="92" t="s">
        <v>458</v>
      </c>
      <c r="M83" s="28" t="s">
        <v>294</v>
      </c>
      <c r="N83" s="54">
        <f t="shared" si="31"/>
        <v>1999.2</v>
      </c>
      <c r="O83" s="27">
        <v>0</v>
      </c>
      <c r="P83" s="27">
        <v>1999.2</v>
      </c>
      <c r="Q83" s="27">
        <v>0</v>
      </c>
      <c r="R83" s="27">
        <v>0</v>
      </c>
      <c r="S83" s="27">
        <v>0</v>
      </c>
      <c r="T83" s="23">
        <f t="shared" si="8"/>
        <v>1999.2</v>
      </c>
      <c r="U83" s="27">
        <v>0</v>
      </c>
      <c r="V83" s="27">
        <v>1999.2</v>
      </c>
      <c r="W83" s="27">
        <v>0</v>
      </c>
      <c r="X83" s="27">
        <v>0</v>
      </c>
      <c r="Y83" s="27">
        <v>0</v>
      </c>
      <c r="Z83" s="23">
        <f t="shared" si="34"/>
        <v>100</v>
      </c>
      <c r="AA83" s="23">
        <f t="shared" si="6"/>
        <v>1999.2</v>
      </c>
      <c r="AB83" s="27">
        <v>0</v>
      </c>
      <c r="AC83" s="27">
        <v>1999.2</v>
      </c>
      <c r="AD83" s="27">
        <v>0</v>
      </c>
      <c r="AE83" s="27">
        <v>0</v>
      </c>
      <c r="AF83" s="27">
        <v>0</v>
      </c>
      <c r="AG83" s="23">
        <f t="shared" si="32"/>
        <v>100</v>
      </c>
      <c r="AH83" s="23">
        <f t="shared" si="7"/>
        <v>1479.9</v>
      </c>
      <c r="AI83" s="27">
        <v>0</v>
      </c>
      <c r="AJ83" s="27">
        <v>1479.9</v>
      </c>
      <c r="AK83" s="27">
        <v>0</v>
      </c>
      <c r="AL83" s="27">
        <v>0</v>
      </c>
      <c r="AM83" s="27">
        <v>0</v>
      </c>
      <c r="AN83" s="23">
        <f t="shared" si="33"/>
        <v>74.024609843937583</v>
      </c>
      <c r="AO83" s="92" t="s">
        <v>457</v>
      </c>
      <c r="AP83" s="55"/>
      <c r="AQ83" s="55"/>
      <c r="AR83" s="55"/>
      <c r="AS83" s="55"/>
      <c r="AT83" s="55"/>
      <c r="AU83" s="55"/>
      <c r="AV83" s="55"/>
      <c r="AW83" s="55"/>
      <c r="AX83" s="55"/>
      <c r="AY83" s="55"/>
      <c r="AZ83" s="55"/>
      <c r="BA83" s="55"/>
      <c r="BB83" s="55"/>
      <c r="BC83" s="55"/>
      <c r="BD83" s="55"/>
      <c r="BE83" s="55"/>
      <c r="BF83" s="55"/>
      <c r="BG83" s="55"/>
      <c r="BH83" s="55"/>
      <c r="BI83" s="55"/>
      <c r="BJ83" s="55"/>
      <c r="BK83" s="55"/>
      <c r="BL83" s="55"/>
      <c r="BM83" s="55"/>
      <c r="BN83" s="55"/>
      <c r="BO83" s="55"/>
      <c r="BP83" s="55"/>
      <c r="BQ83" s="55"/>
      <c r="BR83" s="55"/>
      <c r="BS83" s="55"/>
      <c r="BT83" s="55"/>
      <c r="BU83" s="55"/>
      <c r="BV83" s="55"/>
      <c r="BW83" s="55"/>
      <c r="BX83" s="55"/>
      <c r="BY83" s="55"/>
      <c r="BZ83" s="55"/>
    </row>
    <row r="84" spans="1:78" s="11" customFormat="1" ht="178.5" customHeight="1" x14ac:dyDescent="0.25">
      <c r="A84" s="2">
        <v>55</v>
      </c>
      <c r="B84" s="1"/>
      <c r="C84" s="1"/>
      <c r="D84" s="161"/>
      <c r="E84" s="1"/>
      <c r="F84" s="1"/>
      <c r="G84" s="1"/>
      <c r="H84" s="210" t="s">
        <v>228</v>
      </c>
      <c r="I84" s="1" t="s">
        <v>237</v>
      </c>
      <c r="J84" s="1" t="s">
        <v>229</v>
      </c>
      <c r="K84" s="1" t="s">
        <v>293</v>
      </c>
      <c r="L84" s="92" t="s">
        <v>460</v>
      </c>
      <c r="M84" s="28" t="s">
        <v>294</v>
      </c>
      <c r="N84" s="54">
        <f t="shared" si="31"/>
        <v>36533.800000000003</v>
      </c>
      <c r="O84" s="27">
        <v>0</v>
      </c>
      <c r="P84" s="27">
        <v>34341.800000000003</v>
      </c>
      <c r="Q84" s="27">
        <v>0</v>
      </c>
      <c r="R84" s="27">
        <v>2192</v>
      </c>
      <c r="S84" s="27">
        <v>0</v>
      </c>
      <c r="T84" s="23">
        <f t="shared" si="8"/>
        <v>36533.800000000003</v>
      </c>
      <c r="U84" s="27">
        <v>0</v>
      </c>
      <c r="V84" s="27">
        <v>34341.800000000003</v>
      </c>
      <c r="W84" s="27">
        <v>0</v>
      </c>
      <c r="X84" s="27">
        <v>2192</v>
      </c>
      <c r="Y84" s="27">
        <v>0</v>
      </c>
      <c r="Z84" s="23">
        <f t="shared" si="34"/>
        <v>100</v>
      </c>
      <c r="AA84" s="23">
        <f t="shared" si="6"/>
        <v>36533.800000000003</v>
      </c>
      <c r="AB84" s="27">
        <v>0</v>
      </c>
      <c r="AC84" s="27">
        <v>34341.800000000003</v>
      </c>
      <c r="AD84" s="27">
        <v>0</v>
      </c>
      <c r="AE84" s="27">
        <v>2192</v>
      </c>
      <c r="AF84" s="27">
        <v>0</v>
      </c>
      <c r="AG84" s="23">
        <f t="shared" si="32"/>
        <v>100</v>
      </c>
      <c r="AH84" s="23">
        <f t="shared" si="7"/>
        <v>36533.800000000003</v>
      </c>
      <c r="AI84" s="27">
        <v>0</v>
      </c>
      <c r="AJ84" s="27">
        <v>34341.800000000003</v>
      </c>
      <c r="AK84" s="27">
        <v>0</v>
      </c>
      <c r="AL84" s="27">
        <v>2192</v>
      </c>
      <c r="AM84" s="27">
        <v>0</v>
      </c>
      <c r="AN84" s="23">
        <f t="shared" si="33"/>
        <v>100</v>
      </c>
      <c r="AO84" s="92" t="s">
        <v>383</v>
      </c>
      <c r="AP84" s="55"/>
      <c r="AQ84" s="55"/>
      <c r="AR84" s="55"/>
      <c r="AS84" s="55"/>
      <c r="AT84" s="55"/>
      <c r="AU84" s="55"/>
      <c r="AV84" s="55"/>
      <c r="AW84" s="55"/>
      <c r="AX84" s="55"/>
      <c r="AY84" s="55"/>
      <c r="AZ84" s="55"/>
      <c r="BA84" s="55"/>
      <c r="BB84" s="55"/>
      <c r="BC84" s="55"/>
      <c r="BD84" s="55"/>
      <c r="BE84" s="55"/>
      <c r="BF84" s="55"/>
      <c r="BG84" s="55"/>
      <c r="BH84" s="55"/>
      <c r="BI84" s="55"/>
      <c r="BJ84" s="55"/>
      <c r="BK84" s="55"/>
      <c r="BL84" s="55"/>
      <c r="BM84" s="55"/>
      <c r="BN84" s="55"/>
      <c r="BO84" s="55"/>
      <c r="BP84" s="55"/>
      <c r="BQ84" s="55"/>
      <c r="BR84" s="55"/>
      <c r="BS84" s="55"/>
      <c r="BT84" s="55"/>
      <c r="BU84" s="55"/>
      <c r="BV84" s="55"/>
      <c r="BW84" s="55"/>
      <c r="BX84" s="55"/>
      <c r="BY84" s="55"/>
      <c r="BZ84" s="55"/>
    </row>
    <row r="85" spans="1:78" s="11" customFormat="1" ht="141" customHeight="1" x14ac:dyDescent="0.25">
      <c r="A85" s="2">
        <v>56</v>
      </c>
      <c r="B85" s="1"/>
      <c r="C85" s="1"/>
      <c r="D85" s="161"/>
      <c r="E85" s="1"/>
      <c r="F85" s="1"/>
      <c r="G85" s="1"/>
      <c r="H85" s="210" t="s">
        <v>228</v>
      </c>
      <c r="I85" s="1" t="s">
        <v>226</v>
      </c>
      <c r="J85" s="1" t="s">
        <v>229</v>
      </c>
      <c r="K85" s="1" t="s">
        <v>293</v>
      </c>
      <c r="L85" s="92" t="s">
        <v>461</v>
      </c>
      <c r="M85" s="28" t="s">
        <v>294</v>
      </c>
      <c r="N85" s="54">
        <f t="shared" si="31"/>
        <v>2127.6595699999998</v>
      </c>
      <c r="O85" s="27">
        <v>0</v>
      </c>
      <c r="P85" s="27">
        <v>2000</v>
      </c>
      <c r="Q85" s="27">
        <v>0</v>
      </c>
      <c r="R85" s="27">
        <v>127.65957</v>
      </c>
      <c r="S85" s="27">
        <v>0</v>
      </c>
      <c r="T85" s="23">
        <f t="shared" si="8"/>
        <v>2127.6999999999998</v>
      </c>
      <c r="U85" s="27">
        <v>0</v>
      </c>
      <c r="V85" s="27">
        <v>2000</v>
      </c>
      <c r="W85" s="27">
        <v>0</v>
      </c>
      <c r="X85" s="27">
        <v>127.7</v>
      </c>
      <c r="Y85" s="27">
        <v>0</v>
      </c>
      <c r="Z85" s="23">
        <f t="shared" si="34"/>
        <v>100.001900210004</v>
      </c>
      <c r="AA85" s="23">
        <f t="shared" si="6"/>
        <v>2127.6999999999998</v>
      </c>
      <c r="AB85" s="27">
        <v>0</v>
      </c>
      <c r="AC85" s="27">
        <v>2000</v>
      </c>
      <c r="AD85" s="27">
        <v>0</v>
      </c>
      <c r="AE85" s="27">
        <v>127.7</v>
      </c>
      <c r="AF85" s="27">
        <v>0</v>
      </c>
      <c r="AG85" s="23">
        <f t="shared" si="32"/>
        <v>100.001900210004</v>
      </c>
      <c r="AH85" s="23">
        <f t="shared" si="7"/>
        <v>1502.5</v>
      </c>
      <c r="AI85" s="27">
        <v>0</v>
      </c>
      <c r="AJ85" s="27">
        <v>1414.7</v>
      </c>
      <c r="AK85" s="27">
        <v>0</v>
      </c>
      <c r="AL85" s="27">
        <v>87.8</v>
      </c>
      <c r="AM85" s="27">
        <v>0</v>
      </c>
      <c r="AN85" s="23">
        <f>AH85/N85*100</f>
        <v>70.617500148296756</v>
      </c>
      <c r="AO85" s="92" t="s">
        <v>384</v>
      </c>
      <c r="AP85" s="55"/>
      <c r="AQ85" s="55"/>
      <c r="AR85" s="55"/>
      <c r="AS85" s="55"/>
      <c r="AT85" s="55"/>
      <c r="AU85" s="55"/>
      <c r="AV85" s="55"/>
      <c r="AW85" s="55"/>
      <c r="AX85" s="55"/>
      <c r="AY85" s="55"/>
      <c r="AZ85" s="55"/>
      <c r="BA85" s="55"/>
      <c r="BB85" s="55"/>
      <c r="BC85" s="55"/>
      <c r="BD85" s="55"/>
      <c r="BE85" s="55"/>
      <c r="BF85" s="55"/>
      <c r="BG85" s="55"/>
      <c r="BH85" s="55"/>
      <c r="BI85" s="55"/>
      <c r="BJ85" s="55"/>
      <c r="BK85" s="55"/>
      <c r="BL85" s="55"/>
      <c r="BM85" s="55"/>
      <c r="BN85" s="55"/>
      <c r="BO85" s="55"/>
      <c r="BP85" s="55"/>
      <c r="BQ85" s="55"/>
      <c r="BR85" s="55"/>
      <c r="BS85" s="55"/>
      <c r="BT85" s="55"/>
      <c r="BU85" s="55"/>
      <c r="BV85" s="55"/>
      <c r="BW85" s="55"/>
      <c r="BX85" s="55"/>
      <c r="BY85" s="55"/>
      <c r="BZ85" s="55"/>
    </row>
    <row r="86" spans="1:78" s="11" customFormat="1" ht="114" customHeight="1" x14ac:dyDescent="0.25">
      <c r="A86" s="2">
        <v>57</v>
      </c>
      <c r="B86" s="1"/>
      <c r="C86" s="1"/>
      <c r="D86" s="161"/>
      <c r="E86" s="1"/>
      <c r="F86" s="1"/>
      <c r="G86" s="1"/>
      <c r="H86" s="210" t="s">
        <v>228</v>
      </c>
      <c r="I86" s="1" t="s">
        <v>226</v>
      </c>
      <c r="J86" s="1" t="s">
        <v>229</v>
      </c>
      <c r="K86" s="1" t="s">
        <v>293</v>
      </c>
      <c r="L86" s="92" t="s">
        <v>462</v>
      </c>
      <c r="M86" s="28" t="s">
        <v>294</v>
      </c>
      <c r="N86" s="54">
        <f t="shared" si="31"/>
        <v>3057.6</v>
      </c>
      <c r="O86" s="27">
        <v>0</v>
      </c>
      <c r="P86" s="27">
        <v>2874.2</v>
      </c>
      <c r="Q86" s="27">
        <v>0</v>
      </c>
      <c r="R86" s="27">
        <v>183.4</v>
      </c>
      <c r="S86" s="27">
        <v>0</v>
      </c>
      <c r="T86" s="23">
        <f t="shared" si="8"/>
        <v>3057.6</v>
      </c>
      <c r="U86" s="27">
        <v>0</v>
      </c>
      <c r="V86" s="27">
        <v>2874.2</v>
      </c>
      <c r="W86" s="27">
        <v>0</v>
      </c>
      <c r="X86" s="27">
        <v>183.4</v>
      </c>
      <c r="Y86" s="27">
        <v>0</v>
      </c>
      <c r="Z86" s="23">
        <f t="shared" si="34"/>
        <v>100</v>
      </c>
      <c r="AA86" s="23">
        <f t="shared" si="6"/>
        <v>3057.6</v>
      </c>
      <c r="AB86" s="27">
        <v>0</v>
      </c>
      <c r="AC86" s="27">
        <v>2874.2</v>
      </c>
      <c r="AD86" s="27">
        <v>0</v>
      </c>
      <c r="AE86" s="27">
        <v>183.4</v>
      </c>
      <c r="AF86" s="27">
        <v>0</v>
      </c>
      <c r="AG86" s="23">
        <f t="shared" si="32"/>
        <v>100</v>
      </c>
      <c r="AH86" s="23">
        <f t="shared" si="7"/>
        <v>3057.6</v>
      </c>
      <c r="AI86" s="27">
        <v>0</v>
      </c>
      <c r="AJ86" s="27">
        <v>2874.2</v>
      </c>
      <c r="AK86" s="27">
        <v>0</v>
      </c>
      <c r="AL86" s="27">
        <v>183.4</v>
      </c>
      <c r="AM86" s="27">
        <v>0</v>
      </c>
      <c r="AN86" s="23">
        <f>AH86/N86*100</f>
        <v>100</v>
      </c>
      <c r="AO86" s="92" t="s">
        <v>385</v>
      </c>
      <c r="AP86" s="55"/>
      <c r="AQ86" s="55"/>
      <c r="AR86" s="55"/>
      <c r="AS86" s="55"/>
      <c r="AT86" s="55"/>
      <c r="AU86" s="55"/>
      <c r="AV86" s="55"/>
      <c r="AW86" s="55"/>
      <c r="AX86" s="55"/>
      <c r="AY86" s="55"/>
      <c r="AZ86" s="55"/>
      <c r="BA86" s="55"/>
      <c r="BB86" s="55"/>
      <c r="BC86" s="55"/>
      <c r="BD86" s="55"/>
      <c r="BE86" s="55"/>
      <c r="BF86" s="55"/>
      <c r="BG86" s="55"/>
      <c r="BH86" s="55"/>
      <c r="BI86" s="55"/>
      <c r="BJ86" s="55"/>
      <c r="BK86" s="55"/>
      <c r="BL86" s="55"/>
      <c r="BM86" s="55"/>
      <c r="BN86" s="55"/>
      <c r="BO86" s="55"/>
      <c r="BP86" s="55"/>
      <c r="BQ86" s="55"/>
      <c r="BR86" s="55"/>
      <c r="BS86" s="55"/>
      <c r="BT86" s="55"/>
      <c r="BU86" s="55"/>
      <c r="BV86" s="55"/>
      <c r="BW86" s="55"/>
      <c r="BX86" s="55"/>
      <c r="BY86" s="55"/>
      <c r="BZ86" s="55"/>
    </row>
    <row r="87" spans="1:78" s="11" customFormat="1" ht="108" customHeight="1" x14ac:dyDescent="0.25">
      <c r="A87" s="2">
        <v>58</v>
      </c>
      <c r="B87" s="1"/>
      <c r="C87" s="1"/>
      <c r="D87" s="161"/>
      <c r="E87" s="1"/>
      <c r="F87" s="1"/>
      <c r="G87" s="1"/>
      <c r="H87" s="210" t="s">
        <v>228</v>
      </c>
      <c r="I87" s="1" t="s">
        <v>226</v>
      </c>
      <c r="J87" s="1" t="s">
        <v>229</v>
      </c>
      <c r="K87" s="1" t="s">
        <v>293</v>
      </c>
      <c r="L87" s="92" t="s">
        <v>463</v>
      </c>
      <c r="M87" s="28" t="s">
        <v>294</v>
      </c>
      <c r="N87" s="54">
        <f t="shared" si="31"/>
        <v>2127.6999999999998</v>
      </c>
      <c r="O87" s="27">
        <v>0</v>
      </c>
      <c r="P87" s="27">
        <v>2000</v>
      </c>
      <c r="Q87" s="27">
        <v>0</v>
      </c>
      <c r="R87" s="27">
        <v>127.7</v>
      </c>
      <c r="S87" s="27">
        <v>0</v>
      </c>
      <c r="T87" s="23">
        <f t="shared" si="8"/>
        <v>2127.6999999999998</v>
      </c>
      <c r="U87" s="27">
        <v>0</v>
      </c>
      <c r="V87" s="27">
        <v>2000</v>
      </c>
      <c r="W87" s="27">
        <v>0</v>
      </c>
      <c r="X87" s="27">
        <v>127.7</v>
      </c>
      <c r="Y87" s="27">
        <v>0</v>
      </c>
      <c r="Z87" s="23">
        <f t="shared" si="34"/>
        <v>100</v>
      </c>
      <c r="AA87" s="23">
        <f t="shared" si="6"/>
        <v>2127.6999999999998</v>
      </c>
      <c r="AB87" s="27">
        <v>0</v>
      </c>
      <c r="AC87" s="27">
        <v>2000</v>
      </c>
      <c r="AD87" s="27">
        <v>0</v>
      </c>
      <c r="AE87" s="27">
        <v>127.7</v>
      </c>
      <c r="AF87" s="27">
        <v>0</v>
      </c>
      <c r="AG87" s="23">
        <f t="shared" si="32"/>
        <v>100</v>
      </c>
      <c r="AH87" s="23">
        <f t="shared" si="7"/>
        <v>2127.6999999999998</v>
      </c>
      <c r="AI87" s="27">
        <v>0</v>
      </c>
      <c r="AJ87" s="27">
        <v>2000</v>
      </c>
      <c r="AK87" s="27">
        <v>0</v>
      </c>
      <c r="AL87" s="27">
        <v>127.7</v>
      </c>
      <c r="AM87" s="27">
        <v>0</v>
      </c>
      <c r="AN87" s="23">
        <f t="shared" si="33"/>
        <v>100</v>
      </c>
      <c r="AO87" s="92" t="s">
        <v>304</v>
      </c>
      <c r="AP87" s="55"/>
      <c r="AQ87" s="55"/>
      <c r="AR87" s="55"/>
      <c r="AS87" s="55"/>
      <c r="AT87" s="55"/>
      <c r="AU87" s="55"/>
      <c r="AV87" s="55"/>
      <c r="AW87" s="55"/>
      <c r="AX87" s="55"/>
      <c r="AY87" s="55"/>
      <c r="AZ87" s="55"/>
      <c r="BA87" s="55"/>
      <c r="BB87" s="55"/>
      <c r="BC87" s="55"/>
      <c r="BD87" s="55"/>
      <c r="BE87" s="55"/>
      <c r="BF87" s="55"/>
      <c r="BG87" s="55"/>
      <c r="BH87" s="55"/>
      <c r="BI87" s="55"/>
      <c r="BJ87" s="55"/>
      <c r="BK87" s="55"/>
      <c r="BL87" s="55"/>
      <c r="BM87" s="55"/>
      <c r="BN87" s="55"/>
      <c r="BO87" s="55"/>
      <c r="BP87" s="55"/>
      <c r="BQ87" s="55"/>
      <c r="BR87" s="55"/>
      <c r="BS87" s="55"/>
      <c r="BT87" s="55"/>
      <c r="BU87" s="55"/>
      <c r="BV87" s="55"/>
      <c r="BW87" s="55"/>
      <c r="BX87" s="55"/>
      <c r="BY87" s="55"/>
      <c r="BZ87" s="55"/>
    </row>
    <row r="88" spans="1:78" s="109" customFormat="1" ht="375" customHeight="1" x14ac:dyDescent="0.25">
      <c r="A88" s="104">
        <v>59</v>
      </c>
      <c r="B88" s="105" t="s">
        <v>238</v>
      </c>
      <c r="C88" s="106" t="s">
        <v>239</v>
      </c>
      <c r="D88" s="161" t="s">
        <v>232</v>
      </c>
      <c r="E88" s="105"/>
      <c r="F88" s="105" t="s">
        <v>242</v>
      </c>
      <c r="G88" s="105" t="s">
        <v>240</v>
      </c>
      <c r="H88" s="210" t="s">
        <v>241</v>
      </c>
      <c r="I88" s="105" t="s">
        <v>226</v>
      </c>
      <c r="J88" s="106" t="s">
        <v>229</v>
      </c>
      <c r="K88" s="105" t="s">
        <v>293</v>
      </c>
      <c r="L88" s="106" t="s">
        <v>464</v>
      </c>
      <c r="M88" s="119" t="s">
        <v>294</v>
      </c>
      <c r="N88" s="102">
        <f t="shared" si="31"/>
        <v>104488.4</v>
      </c>
      <c r="O88" s="103">
        <v>0</v>
      </c>
      <c r="P88" s="103">
        <v>103443.5</v>
      </c>
      <c r="Q88" s="103">
        <v>0</v>
      </c>
      <c r="R88" s="103">
        <v>1044.9000000000001</v>
      </c>
      <c r="S88" s="103">
        <v>0</v>
      </c>
      <c r="T88" s="102">
        <f t="shared" si="8"/>
        <v>104488.4</v>
      </c>
      <c r="U88" s="103">
        <v>0</v>
      </c>
      <c r="V88" s="103">
        <v>103443.5</v>
      </c>
      <c r="W88" s="103">
        <v>0</v>
      </c>
      <c r="X88" s="103">
        <v>1044.9000000000001</v>
      </c>
      <c r="Y88" s="103">
        <v>0</v>
      </c>
      <c r="Z88" s="102">
        <f t="shared" si="34"/>
        <v>100</v>
      </c>
      <c r="AA88" s="102">
        <f>SUM(AB88:AF88)</f>
        <v>104488.4</v>
      </c>
      <c r="AB88" s="103">
        <v>0</v>
      </c>
      <c r="AC88" s="103">
        <v>103443.5</v>
      </c>
      <c r="AD88" s="103">
        <v>0</v>
      </c>
      <c r="AE88" s="103">
        <v>1044.9000000000001</v>
      </c>
      <c r="AF88" s="103">
        <v>0</v>
      </c>
      <c r="AG88" s="102">
        <f t="shared" si="32"/>
        <v>100</v>
      </c>
      <c r="AH88" s="102">
        <f>SUM(AI88:AM88)</f>
        <v>104488.4</v>
      </c>
      <c r="AI88" s="103">
        <v>0</v>
      </c>
      <c r="AJ88" s="103">
        <v>103443.5</v>
      </c>
      <c r="AK88" s="103">
        <v>0</v>
      </c>
      <c r="AL88" s="103">
        <v>1044.9000000000001</v>
      </c>
      <c r="AM88" s="103">
        <v>0</v>
      </c>
      <c r="AN88" s="102">
        <f t="shared" si="33"/>
        <v>100</v>
      </c>
      <c r="AO88" s="106" t="s">
        <v>386</v>
      </c>
      <c r="AP88" s="108"/>
      <c r="AQ88" s="108"/>
      <c r="AR88" s="108"/>
      <c r="AS88" s="108"/>
      <c r="AT88" s="108"/>
      <c r="AU88" s="108"/>
      <c r="AV88" s="108"/>
      <c r="AW88" s="108"/>
      <c r="AX88" s="108"/>
      <c r="AY88" s="108"/>
      <c r="AZ88" s="108"/>
      <c r="BA88" s="108"/>
      <c r="BB88" s="108"/>
      <c r="BC88" s="108"/>
      <c r="BD88" s="108"/>
      <c r="BE88" s="108"/>
      <c r="BF88" s="108"/>
      <c r="BG88" s="108"/>
      <c r="BH88" s="108"/>
      <c r="BI88" s="108"/>
      <c r="BJ88" s="108"/>
      <c r="BK88" s="108"/>
      <c r="BL88" s="108"/>
      <c r="BM88" s="108"/>
      <c r="BN88" s="108"/>
      <c r="BO88" s="108"/>
      <c r="BP88" s="108"/>
      <c r="BQ88" s="108"/>
      <c r="BR88" s="108"/>
      <c r="BS88" s="108"/>
      <c r="BT88" s="108"/>
      <c r="BU88" s="108"/>
      <c r="BV88" s="108"/>
      <c r="BW88" s="108"/>
      <c r="BX88" s="108"/>
      <c r="BY88" s="108"/>
      <c r="BZ88" s="108"/>
    </row>
    <row r="89" spans="1:78" s="109" customFormat="1" ht="242.45" customHeight="1" x14ac:dyDescent="0.25">
      <c r="A89" s="104">
        <v>60</v>
      </c>
      <c r="B89" s="105" t="s">
        <v>238</v>
      </c>
      <c r="C89" s="105" t="s">
        <v>239</v>
      </c>
      <c r="D89" s="161" t="s">
        <v>234</v>
      </c>
      <c r="E89" s="105"/>
      <c r="F89" s="105" t="s">
        <v>243</v>
      </c>
      <c r="G89" s="105" t="s">
        <v>244</v>
      </c>
      <c r="H89" s="210" t="s">
        <v>241</v>
      </c>
      <c r="I89" s="105" t="s">
        <v>226</v>
      </c>
      <c r="J89" s="105" t="s">
        <v>229</v>
      </c>
      <c r="K89" s="105" t="s">
        <v>293</v>
      </c>
      <c r="L89" s="106" t="s">
        <v>465</v>
      </c>
      <c r="M89" s="119" t="s">
        <v>294</v>
      </c>
      <c r="N89" s="102">
        <f>SUM(O89:S89)</f>
        <v>109417.2</v>
      </c>
      <c r="O89" s="103">
        <v>105073.3</v>
      </c>
      <c r="P89" s="103">
        <v>3249.7</v>
      </c>
      <c r="Q89" s="103">
        <v>0</v>
      </c>
      <c r="R89" s="103">
        <v>1094.2</v>
      </c>
      <c r="S89" s="103">
        <v>0</v>
      </c>
      <c r="T89" s="102">
        <f t="shared" si="8"/>
        <v>109417.2</v>
      </c>
      <c r="U89" s="103">
        <v>105073.3</v>
      </c>
      <c r="V89" s="103">
        <v>3249.7</v>
      </c>
      <c r="W89" s="103">
        <v>0</v>
      </c>
      <c r="X89" s="103">
        <v>1094.2</v>
      </c>
      <c r="Y89" s="103">
        <v>0</v>
      </c>
      <c r="Z89" s="102">
        <f t="shared" si="34"/>
        <v>100</v>
      </c>
      <c r="AA89" s="102">
        <f>SUM(AB89:AF89)</f>
        <v>109417.2</v>
      </c>
      <c r="AB89" s="103">
        <v>105073.3</v>
      </c>
      <c r="AC89" s="103">
        <v>3249.7</v>
      </c>
      <c r="AD89" s="103">
        <v>0</v>
      </c>
      <c r="AE89" s="103">
        <v>1094.2</v>
      </c>
      <c r="AF89" s="103">
        <v>0</v>
      </c>
      <c r="AG89" s="102">
        <f t="shared" si="32"/>
        <v>100</v>
      </c>
      <c r="AH89" s="102">
        <f>SUM(AI89:AM89)</f>
        <v>0</v>
      </c>
      <c r="AI89" s="103">
        <v>0</v>
      </c>
      <c r="AJ89" s="103">
        <v>0</v>
      </c>
      <c r="AK89" s="103">
        <v>0</v>
      </c>
      <c r="AL89" s="103">
        <v>0</v>
      </c>
      <c r="AM89" s="103">
        <v>0</v>
      </c>
      <c r="AN89" s="102">
        <f t="shared" si="33"/>
        <v>0</v>
      </c>
      <c r="AO89" s="106" t="s">
        <v>387</v>
      </c>
      <c r="AP89" s="108"/>
      <c r="AQ89" s="108"/>
      <c r="AR89" s="108"/>
      <c r="AS89" s="108"/>
      <c r="AT89" s="108"/>
      <c r="AU89" s="108"/>
      <c r="AV89" s="108"/>
      <c r="AW89" s="108"/>
      <c r="AX89" s="108"/>
      <c r="AY89" s="108"/>
      <c r="AZ89" s="108"/>
      <c r="BA89" s="108"/>
      <c r="BB89" s="108"/>
      <c r="BC89" s="108"/>
      <c r="BD89" s="108"/>
      <c r="BE89" s="108"/>
      <c r="BF89" s="108"/>
      <c r="BG89" s="108"/>
      <c r="BH89" s="108"/>
      <c r="BI89" s="108"/>
      <c r="BJ89" s="108"/>
      <c r="BK89" s="108"/>
      <c r="BL89" s="108"/>
      <c r="BM89" s="108"/>
      <c r="BN89" s="108"/>
      <c r="BO89" s="108"/>
      <c r="BP89" s="108"/>
      <c r="BQ89" s="108"/>
      <c r="BR89" s="108"/>
      <c r="BS89" s="108"/>
      <c r="BT89" s="108"/>
      <c r="BU89" s="108"/>
      <c r="BV89" s="108"/>
      <c r="BW89" s="108"/>
      <c r="BX89" s="108"/>
      <c r="BY89" s="108"/>
      <c r="BZ89" s="108"/>
    </row>
    <row r="90" spans="1:78" s="11" customFormat="1" ht="169.5" customHeight="1" x14ac:dyDescent="0.25">
      <c r="A90" s="2">
        <v>61</v>
      </c>
      <c r="B90" s="1"/>
      <c r="C90" s="1"/>
      <c r="D90" s="161"/>
      <c r="E90" s="1"/>
      <c r="F90" s="1"/>
      <c r="G90" s="1"/>
      <c r="H90" s="210" t="s">
        <v>245</v>
      </c>
      <c r="I90" s="1" t="s">
        <v>246</v>
      </c>
      <c r="J90" s="1" t="s">
        <v>247</v>
      </c>
      <c r="K90" s="1" t="s">
        <v>18</v>
      </c>
      <c r="L90" s="92" t="s">
        <v>466</v>
      </c>
      <c r="M90" s="28" t="s">
        <v>294</v>
      </c>
      <c r="N90" s="54">
        <f>SUM(O90:S90)</f>
        <v>19917.3</v>
      </c>
      <c r="O90" s="27">
        <v>0</v>
      </c>
      <c r="P90" s="27">
        <v>19917.3</v>
      </c>
      <c r="Q90" s="27">
        <v>0</v>
      </c>
      <c r="R90" s="27">
        <v>0</v>
      </c>
      <c r="S90" s="27">
        <v>0</v>
      </c>
      <c r="T90" s="23">
        <f t="shared" si="8"/>
        <v>19917.3</v>
      </c>
      <c r="U90" s="27">
        <v>0</v>
      </c>
      <c r="V90" s="27">
        <v>19917.3</v>
      </c>
      <c r="W90" s="27">
        <v>0</v>
      </c>
      <c r="X90" s="27">
        <v>0</v>
      </c>
      <c r="Y90" s="27">
        <v>0</v>
      </c>
      <c r="Z90" s="23">
        <f t="shared" si="34"/>
        <v>100</v>
      </c>
      <c r="AA90" s="23">
        <f t="shared" si="6"/>
        <v>19917.3</v>
      </c>
      <c r="AB90" s="27">
        <v>0</v>
      </c>
      <c r="AC90" s="27">
        <v>19917.3</v>
      </c>
      <c r="AD90" s="27">
        <v>0</v>
      </c>
      <c r="AE90" s="27">
        <v>0</v>
      </c>
      <c r="AF90" s="27">
        <v>0</v>
      </c>
      <c r="AG90" s="23">
        <f t="shared" si="32"/>
        <v>100</v>
      </c>
      <c r="AH90" s="23">
        <f t="shared" si="7"/>
        <v>19917.3</v>
      </c>
      <c r="AI90" s="27">
        <v>0</v>
      </c>
      <c r="AJ90" s="27">
        <v>19917.3</v>
      </c>
      <c r="AK90" s="27">
        <v>0</v>
      </c>
      <c r="AL90" s="27">
        <v>0</v>
      </c>
      <c r="AM90" s="27">
        <v>0</v>
      </c>
      <c r="AN90" s="23">
        <f t="shared" si="33"/>
        <v>100</v>
      </c>
      <c r="AO90" s="92" t="s">
        <v>389</v>
      </c>
      <c r="AP90" s="55"/>
      <c r="AQ90" s="55"/>
      <c r="AR90" s="55"/>
      <c r="AS90" s="55"/>
      <c r="AT90" s="55"/>
      <c r="AU90" s="55"/>
      <c r="AV90" s="55"/>
      <c r="AW90" s="55"/>
      <c r="AX90" s="55"/>
      <c r="AY90" s="55"/>
      <c r="AZ90" s="55"/>
      <c r="BA90" s="55"/>
      <c r="BB90" s="55"/>
      <c r="BC90" s="55"/>
      <c r="BD90" s="55"/>
      <c r="BE90" s="55"/>
      <c r="BF90" s="55"/>
      <c r="BG90" s="55"/>
      <c r="BH90" s="55"/>
      <c r="BI90" s="55"/>
      <c r="BJ90" s="55"/>
      <c r="BK90" s="55"/>
      <c r="BL90" s="55"/>
      <c r="BM90" s="55"/>
      <c r="BN90" s="55"/>
      <c r="BO90" s="55"/>
      <c r="BP90" s="55"/>
      <c r="BQ90" s="55"/>
      <c r="BR90" s="55"/>
      <c r="BS90" s="55"/>
      <c r="BT90" s="55"/>
      <c r="BU90" s="55"/>
      <c r="BV90" s="55"/>
      <c r="BW90" s="55"/>
      <c r="BX90" s="55"/>
      <c r="BY90" s="55"/>
      <c r="BZ90" s="55"/>
    </row>
    <row r="91" spans="1:78" s="11" customFormat="1" ht="131.25" customHeight="1" x14ac:dyDescent="0.25">
      <c r="A91" s="2">
        <v>62</v>
      </c>
      <c r="B91" s="1"/>
      <c r="C91" s="1"/>
      <c r="D91" s="161"/>
      <c r="E91" s="1"/>
      <c r="F91" s="1" t="s">
        <v>22</v>
      </c>
      <c r="G91" s="1"/>
      <c r="H91" s="210" t="s">
        <v>245</v>
      </c>
      <c r="I91" s="1" t="s">
        <v>246</v>
      </c>
      <c r="J91" s="1" t="s">
        <v>229</v>
      </c>
      <c r="K91" s="1" t="s">
        <v>18</v>
      </c>
      <c r="L91" s="92" t="s">
        <v>467</v>
      </c>
      <c r="M91" s="28" t="s">
        <v>294</v>
      </c>
      <c r="N91" s="54">
        <f t="shared" si="31"/>
        <v>4429.3999999999996</v>
      </c>
      <c r="O91" s="27">
        <v>0</v>
      </c>
      <c r="P91" s="27">
        <v>4429.3999999999996</v>
      </c>
      <c r="Q91" s="27">
        <v>0</v>
      </c>
      <c r="R91" s="27">
        <v>0</v>
      </c>
      <c r="S91" s="27">
        <v>0</v>
      </c>
      <c r="T91" s="23">
        <f t="shared" si="8"/>
        <v>4429.3999999999996</v>
      </c>
      <c r="U91" s="27">
        <v>0</v>
      </c>
      <c r="V91" s="27">
        <v>4429.3999999999996</v>
      </c>
      <c r="W91" s="27">
        <v>0</v>
      </c>
      <c r="X91" s="27">
        <v>0</v>
      </c>
      <c r="Y91" s="27">
        <v>0</v>
      </c>
      <c r="Z91" s="23">
        <f t="shared" si="34"/>
        <v>100</v>
      </c>
      <c r="AA91" s="23">
        <f t="shared" si="6"/>
        <v>4429.3999999999996</v>
      </c>
      <c r="AB91" s="27">
        <v>0</v>
      </c>
      <c r="AC91" s="27">
        <v>4429.3999999999996</v>
      </c>
      <c r="AD91" s="27">
        <v>0</v>
      </c>
      <c r="AE91" s="27">
        <v>0</v>
      </c>
      <c r="AF91" s="27">
        <v>0</v>
      </c>
      <c r="AG91" s="23">
        <f t="shared" si="32"/>
        <v>100</v>
      </c>
      <c r="AH91" s="23">
        <f t="shared" si="7"/>
        <v>4429.3999999999996</v>
      </c>
      <c r="AI91" s="27">
        <v>0</v>
      </c>
      <c r="AJ91" s="27">
        <v>4429.3999999999996</v>
      </c>
      <c r="AK91" s="27">
        <v>0</v>
      </c>
      <c r="AL91" s="27">
        <v>0</v>
      </c>
      <c r="AM91" s="27">
        <v>0</v>
      </c>
      <c r="AN91" s="23">
        <f t="shared" si="33"/>
        <v>100</v>
      </c>
      <c r="AO91" s="92" t="s">
        <v>390</v>
      </c>
      <c r="AP91" s="55"/>
      <c r="AQ91" s="55"/>
      <c r="AR91" s="55"/>
      <c r="AS91" s="55"/>
      <c r="AT91" s="55"/>
      <c r="AU91" s="55"/>
      <c r="AV91" s="55"/>
      <c r="AW91" s="55"/>
      <c r="AX91" s="55"/>
      <c r="AY91" s="55"/>
      <c r="AZ91" s="55"/>
      <c r="BA91" s="55"/>
      <c r="BB91" s="55"/>
      <c r="BC91" s="55"/>
      <c r="BD91" s="55"/>
      <c r="BE91" s="55"/>
      <c r="BF91" s="55"/>
      <c r="BG91" s="55"/>
      <c r="BH91" s="55"/>
      <c r="BI91" s="55"/>
      <c r="BJ91" s="55"/>
      <c r="BK91" s="55"/>
      <c r="BL91" s="55"/>
      <c r="BM91" s="55"/>
      <c r="BN91" s="55"/>
      <c r="BO91" s="55"/>
      <c r="BP91" s="55"/>
      <c r="BQ91" s="55"/>
      <c r="BR91" s="55"/>
      <c r="BS91" s="55"/>
      <c r="BT91" s="55"/>
      <c r="BU91" s="55"/>
      <c r="BV91" s="55"/>
      <c r="BW91" s="55"/>
      <c r="BX91" s="55"/>
      <c r="BY91" s="55"/>
      <c r="BZ91" s="55"/>
    </row>
    <row r="92" spans="1:78" s="11" customFormat="1" ht="243" customHeight="1" x14ac:dyDescent="0.25">
      <c r="A92" s="2">
        <v>63</v>
      </c>
      <c r="B92" s="1"/>
      <c r="C92" s="1"/>
      <c r="D92" s="161"/>
      <c r="E92" s="1"/>
      <c r="F92" s="1"/>
      <c r="G92" s="1"/>
      <c r="H92" s="210" t="s">
        <v>245</v>
      </c>
      <c r="I92" s="1" t="s">
        <v>246</v>
      </c>
      <c r="J92" s="1" t="s">
        <v>231</v>
      </c>
      <c r="K92" s="1" t="s">
        <v>18</v>
      </c>
      <c r="L92" s="92" t="s">
        <v>468</v>
      </c>
      <c r="M92" s="28" t="s">
        <v>294</v>
      </c>
      <c r="N92" s="54">
        <f t="shared" si="31"/>
        <v>286.39999999999998</v>
      </c>
      <c r="O92" s="27">
        <v>0</v>
      </c>
      <c r="P92" s="27">
        <v>286.39999999999998</v>
      </c>
      <c r="Q92" s="27">
        <v>0</v>
      </c>
      <c r="R92" s="27">
        <v>0</v>
      </c>
      <c r="S92" s="27">
        <v>0</v>
      </c>
      <c r="T92" s="23">
        <f t="shared" si="8"/>
        <v>285.5</v>
      </c>
      <c r="U92" s="27">
        <v>0</v>
      </c>
      <c r="V92" s="27">
        <v>285.5</v>
      </c>
      <c r="W92" s="27">
        <v>0</v>
      </c>
      <c r="X92" s="27">
        <v>0</v>
      </c>
      <c r="Y92" s="27">
        <v>0</v>
      </c>
      <c r="Z92" s="23">
        <f t="shared" si="34"/>
        <v>99.685754189944149</v>
      </c>
      <c r="AA92" s="23">
        <f t="shared" si="6"/>
        <v>285.5</v>
      </c>
      <c r="AB92" s="27">
        <v>0</v>
      </c>
      <c r="AC92" s="27">
        <v>285.5</v>
      </c>
      <c r="AD92" s="27">
        <v>0</v>
      </c>
      <c r="AE92" s="27">
        <v>0</v>
      </c>
      <c r="AF92" s="27">
        <v>0</v>
      </c>
      <c r="AG92" s="23">
        <f t="shared" si="32"/>
        <v>99.685754189944149</v>
      </c>
      <c r="AH92" s="23">
        <f t="shared" si="7"/>
        <v>285.5</v>
      </c>
      <c r="AI92" s="27">
        <v>0</v>
      </c>
      <c r="AJ92" s="27">
        <v>285.5</v>
      </c>
      <c r="AK92" s="27">
        <v>0</v>
      </c>
      <c r="AL92" s="27">
        <v>0</v>
      </c>
      <c r="AM92" s="27">
        <v>0</v>
      </c>
      <c r="AN92" s="23">
        <f t="shared" si="33"/>
        <v>99.685754189944149</v>
      </c>
      <c r="AO92" s="92" t="s">
        <v>391</v>
      </c>
      <c r="AP92" s="55"/>
      <c r="AQ92" s="55"/>
      <c r="AR92" s="55"/>
      <c r="AS92" s="55"/>
      <c r="AT92" s="55"/>
      <c r="AU92" s="55"/>
      <c r="AV92" s="55"/>
      <c r="AW92" s="55"/>
      <c r="AX92" s="55"/>
      <c r="AY92" s="55"/>
      <c r="AZ92" s="55"/>
      <c r="BA92" s="55"/>
      <c r="BB92" s="55"/>
      <c r="BC92" s="55"/>
      <c r="BD92" s="55"/>
      <c r="BE92" s="55"/>
      <c r="BF92" s="55"/>
      <c r="BG92" s="55"/>
      <c r="BH92" s="55"/>
      <c r="BI92" s="55"/>
      <c r="BJ92" s="55"/>
      <c r="BK92" s="55"/>
      <c r="BL92" s="55"/>
      <c r="BM92" s="55"/>
      <c r="BN92" s="55"/>
      <c r="BO92" s="55"/>
      <c r="BP92" s="55"/>
      <c r="BQ92" s="55"/>
      <c r="BR92" s="55"/>
      <c r="BS92" s="55"/>
      <c r="BT92" s="55"/>
      <c r="BU92" s="55"/>
      <c r="BV92" s="55"/>
      <c r="BW92" s="55"/>
      <c r="BX92" s="55"/>
      <c r="BY92" s="55"/>
      <c r="BZ92" s="55"/>
    </row>
    <row r="93" spans="1:78" s="11" customFormat="1" ht="210" customHeight="1" x14ac:dyDescent="0.25">
      <c r="A93" s="2">
        <v>64</v>
      </c>
      <c r="B93" s="1"/>
      <c r="C93" s="1"/>
      <c r="D93" s="161"/>
      <c r="E93" s="1"/>
      <c r="F93" s="1"/>
      <c r="G93" s="1"/>
      <c r="H93" s="210" t="s">
        <v>248</v>
      </c>
      <c r="I93" s="1" t="s">
        <v>249</v>
      </c>
      <c r="J93" s="1" t="s">
        <v>229</v>
      </c>
      <c r="K93" s="1" t="s">
        <v>18</v>
      </c>
      <c r="L93" s="92" t="s">
        <v>469</v>
      </c>
      <c r="M93" s="28" t="s">
        <v>294</v>
      </c>
      <c r="N93" s="54">
        <f t="shared" si="31"/>
        <v>48871.7</v>
      </c>
      <c r="O93" s="27">
        <v>0</v>
      </c>
      <c r="P93" s="27">
        <v>48871.7</v>
      </c>
      <c r="Q93" s="27">
        <v>0</v>
      </c>
      <c r="R93" s="27">
        <v>0</v>
      </c>
      <c r="S93" s="27">
        <v>0</v>
      </c>
      <c r="T93" s="23">
        <f t="shared" si="8"/>
        <v>48580</v>
      </c>
      <c r="U93" s="27">
        <v>0</v>
      </c>
      <c r="V93" s="27">
        <v>48580</v>
      </c>
      <c r="W93" s="27">
        <v>0</v>
      </c>
      <c r="X93" s="27">
        <v>0</v>
      </c>
      <c r="Y93" s="27">
        <v>0</v>
      </c>
      <c r="Z93" s="23">
        <f t="shared" si="34"/>
        <v>99.403131055396074</v>
      </c>
      <c r="AA93" s="23">
        <f t="shared" si="6"/>
        <v>48580</v>
      </c>
      <c r="AB93" s="27">
        <v>0</v>
      </c>
      <c r="AC93" s="27">
        <v>48580</v>
      </c>
      <c r="AD93" s="27">
        <v>0</v>
      </c>
      <c r="AE93" s="27">
        <v>0</v>
      </c>
      <c r="AF93" s="27">
        <v>0</v>
      </c>
      <c r="AG93" s="23">
        <f t="shared" si="32"/>
        <v>99.403131055396074</v>
      </c>
      <c r="AH93" s="23">
        <f t="shared" si="7"/>
        <v>48580</v>
      </c>
      <c r="AI93" s="27">
        <v>0</v>
      </c>
      <c r="AJ93" s="27">
        <v>48580</v>
      </c>
      <c r="AK93" s="27">
        <v>0</v>
      </c>
      <c r="AL93" s="27">
        <v>0</v>
      </c>
      <c r="AM93" s="27">
        <v>0</v>
      </c>
      <c r="AN93" s="23">
        <f t="shared" si="33"/>
        <v>99.403131055396074</v>
      </c>
      <c r="AO93" s="92" t="s">
        <v>392</v>
      </c>
      <c r="AP93" s="55"/>
      <c r="AQ93" s="55"/>
      <c r="AR93" s="55"/>
      <c r="AS93" s="55"/>
      <c r="AT93" s="55"/>
      <c r="AU93" s="55"/>
      <c r="AV93" s="55"/>
      <c r="AW93" s="55"/>
      <c r="AX93" s="55"/>
      <c r="AY93" s="55"/>
      <c r="AZ93" s="55"/>
      <c r="BA93" s="55"/>
      <c r="BB93" s="55"/>
      <c r="BC93" s="55"/>
      <c r="BD93" s="55"/>
      <c r="BE93" s="55"/>
      <c r="BF93" s="55"/>
      <c r="BG93" s="55"/>
      <c r="BH93" s="55"/>
      <c r="BI93" s="55"/>
      <c r="BJ93" s="55"/>
      <c r="BK93" s="55"/>
      <c r="BL93" s="55"/>
      <c r="BM93" s="55"/>
      <c r="BN93" s="55"/>
      <c r="BO93" s="55"/>
      <c r="BP93" s="55"/>
      <c r="BQ93" s="55"/>
      <c r="BR93" s="55"/>
      <c r="BS93" s="55"/>
      <c r="BT93" s="55"/>
      <c r="BU93" s="55"/>
      <c r="BV93" s="55"/>
      <c r="BW93" s="55"/>
      <c r="BX93" s="55"/>
      <c r="BY93" s="55"/>
      <c r="BZ93" s="55"/>
    </row>
    <row r="94" spans="1:78" s="11" customFormat="1" ht="139.15" customHeight="1" x14ac:dyDescent="0.25">
      <c r="A94" s="2">
        <v>65</v>
      </c>
      <c r="B94" s="1"/>
      <c r="C94" s="1"/>
      <c r="D94" s="161"/>
      <c r="E94" s="1"/>
      <c r="F94" s="1"/>
      <c r="G94" s="1"/>
      <c r="H94" s="210" t="s">
        <v>228</v>
      </c>
      <c r="I94" s="1" t="s">
        <v>230</v>
      </c>
      <c r="J94" s="1" t="s">
        <v>229</v>
      </c>
      <c r="K94" s="1" t="s">
        <v>18</v>
      </c>
      <c r="L94" s="92" t="s">
        <v>470</v>
      </c>
      <c r="M94" s="28" t="s">
        <v>294</v>
      </c>
      <c r="N94" s="54">
        <f t="shared" si="31"/>
        <v>12442</v>
      </c>
      <c r="O94" s="27">
        <v>0</v>
      </c>
      <c r="P94" s="27">
        <v>11409</v>
      </c>
      <c r="Q94" s="27">
        <v>0</v>
      </c>
      <c r="R94" s="27">
        <v>1033</v>
      </c>
      <c r="S94" s="27">
        <v>0</v>
      </c>
      <c r="T94" s="23">
        <f t="shared" si="8"/>
        <v>12442</v>
      </c>
      <c r="U94" s="27">
        <v>0</v>
      </c>
      <c r="V94" s="27">
        <v>11409</v>
      </c>
      <c r="W94" s="27">
        <v>0</v>
      </c>
      <c r="X94" s="27">
        <v>1033</v>
      </c>
      <c r="Y94" s="27">
        <v>0</v>
      </c>
      <c r="Z94" s="23">
        <f t="shared" si="34"/>
        <v>100</v>
      </c>
      <c r="AA94" s="23">
        <f t="shared" si="6"/>
        <v>12440.5</v>
      </c>
      <c r="AB94" s="27">
        <v>0</v>
      </c>
      <c r="AC94" s="27">
        <v>11409</v>
      </c>
      <c r="AD94" s="27">
        <v>0</v>
      </c>
      <c r="AE94" s="27">
        <v>1031.5</v>
      </c>
      <c r="AF94" s="27">
        <v>0</v>
      </c>
      <c r="AG94" s="23">
        <f t="shared" si="32"/>
        <v>99.987944060440441</v>
      </c>
      <c r="AH94" s="23">
        <f t="shared" si="7"/>
        <v>12440.5</v>
      </c>
      <c r="AI94" s="27">
        <v>0</v>
      </c>
      <c r="AJ94" s="27">
        <v>11409</v>
      </c>
      <c r="AK94" s="27">
        <v>0</v>
      </c>
      <c r="AL94" s="27">
        <v>1031.5</v>
      </c>
      <c r="AM94" s="27">
        <v>0</v>
      </c>
      <c r="AN94" s="23">
        <f t="shared" si="33"/>
        <v>99.987944060440441</v>
      </c>
      <c r="AO94" s="92" t="s">
        <v>393</v>
      </c>
      <c r="AP94" s="55"/>
      <c r="AQ94" s="55"/>
      <c r="AR94" s="55"/>
      <c r="AS94" s="55"/>
      <c r="AT94" s="55"/>
      <c r="AU94" s="55"/>
      <c r="AV94" s="55"/>
      <c r="AW94" s="55"/>
      <c r="AX94" s="55"/>
      <c r="AY94" s="55"/>
      <c r="AZ94" s="55"/>
      <c r="BA94" s="55"/>
      <c r="BB94" s="55"/>
      <c r="BC94" s="55"/>
      <c r="BD94" s="55"/>
      <c r="BE94" s="55"/>
      <c r="BF94" s="55"/>
      <c r="BG94" s="55"/>
      <c r="BH94" s="55"/>
      <c r="BI94" s="55"/>
      <c r="BJ94" s="55"/>
      <c r="BK94" s="55"/>
      <c r="BL94" s="55"/>
      <c r="BM94" s="55"/>
      <c r="BN94" s="55"/>
      <c r="BO94" s="55"/>
      <c r="BP94" s="55"/>
      <c r="BQ94" s="55"/>
      <c r="BR94" s="55"/>
      <c r="BS94" s="55"/>
      <c r="BT94" s="55"/>
      <c r="BU94" s="55"/>
      <c r="BV94" s="55"/>
      <c r="BW94" s="55"/>
      <c r="BX94" s="55"/>
      <c r="BY94" s="55"/>
      <c r="BZ94" s="55"/>
    </row>
    <row r="95" spans="1:78" s="11" customFormat="1" ht="241.5" customHeight="1" x14ac:dyDescent="0.25">
      <c r="A95" s="2">
        <v>66</v>
      </c>
      <c r="B95" s="1"/>
      <c r="C95" s="1"/>
      <c r="D95" s="161"/>
      <c r="E95" s="1"/>
      <c r="F95" s="1"/>
      <c r="G95" s="1"/>
      <c r="H95" s="186" t="s">
        <v>250</v>
      </c>
      <c r="I95" s="72" t="s">
        <v>251</v>
      </c>
      <c r="J95" s="5" t="s">
        <v>43</v>
      </c>
      <c r="K95" s="5" t="s">
        <v>43</v>
      </c>
      <c r="L95" s="1" t="s">
        <v>19</v>
      </c>
      <c r="M95" s="28" t="s">
        <v>278</v>
      </c>
      <c r="N95" s="54">
        <f t="shared" si="31"/>
        <v>3502.1</v>
      </c>
      <c r="O95" s="27">
        <v>0</v>
      </c>
      <c r="P95" s="27">
        <v>3502.1</v>
      </c>
      <c r="Q95" s="27">
        <v>0</v>
      </c>
      <c r="R95" s="27">
        <v>0</v>
      </c>
      <c r="S95" s="27">
        <v>0</v>
      </c>
      <c r="T95" s="23">
        <f>SUM(U95:Y95)</f>
        <v>3502.1</v>
      </c>
      <c r="U95" s="27">
        <v>0</v>
      </c>
      <c r="V95" s="27">
        <v>3502.1</v>
      </c>
      <c r="W95" s="27">
        <v>0</v>
      </c>
      <c r="X95" s="27">
        <v>0</v>
      </c>
      <c r="Y95" s="27">
        <v>0</v>
      </c>
      <c r="Z95" s="23">
        <f t="shared" si="34"/>
        <v>100</v>
      </c>
      <c r="AA95" s="23">
        <f t="shared" si="6"/>
        <v>3502.1</v>
      </c>
      <c r="AB95" s="27">
        <v>0</v>
      </c>
      <c r="AC95" s="27">
        <v>3502.1</v>
      </c>
      <c r="AD95" s="27">
        <v>0</v>
      </c>
      <c r="AE95" s="27">
        <v>0</v>
      </c>
      <c r="AF95" s="27">
        <v>0</v>
      </c>
      <c r="AG95" s="23">
        <f t="shared" si="32"/>
        <v>100</v>
      </c>
      <c r="AH95" s="23">
        <f t="shared" si="7"/>
        <v>3502.1</v>
      </c>
      <c r="AI95" s="27">
        <v>0</v>
      </c>
      <c r="AJ95" s="27">
        <v>3502.1</v>
      </c>
      <c r="AK95" s="27">
        <v>0</v>
      </c>
      <c r="AL95" s="27">
        <v>0</v>
      </c>
      <c r="AM95" s="27">
        <v>0</v>
      </c>
      <c r="AN95" s="23">
        <f t="shared" si="33"/>
        <v>100</v>
      </c>
      <c r="AO95" s="192" t="s">
        <v>299</v>
      </c>
      <c r="AP95" s="55"/>
      <c r="AQ95" s="55"/>
      <c r="AR95" s="55"/>
      <c r="AS95" s="55"/>
      <c r="AT95" s="55"/>
      <c r="AU95" s="55"/>
      <c r="AV95" s="55"/>
      <c r="AW95" s="55"/>
      <c r="AX95" s="55"/>
      <c r="AY95" s="55"/>
      <c r="AZ95" s="55"/>
      <c r="BA95" s="55"/>
      <c r="BB95" s="55"/>
      <c r="BC95" s="55"/>
      <c r="BD95" s="55"/>
      <c r="BE95" s="55"/>
      <c r="BF95" s="55"/>
      <c r="BG95" s="55"/>
      <c r="BH95" s="55"/>
      <c r="BI95" s="55"/>
      <c r="BJ95" s="55"/>
      <c r="BK95" s="55"/>
      <c r="BL95" s="55"/>
      <c r="BM95" s="55"/>
      <c r="BN95" s="55"/>
      <c r="BO95" s="55"/>
      <c r="BP95" s="55"/>
      <c r="BQ95" s="55"/>
      <c r="BR95" s="55"/>
      <c r="BS95" s="55"/>
      <c r="BT95" s="55"/>
      <c r="BU95" s="55"/>
      <c r="BV95" s="55"/>
      <c r="BW95" s="55"/>
      <c r="BX95" s="55"/>
      <c r="BY95" s="55"/>
      <c r="BZ95" s="55"/>
    </row>
    <row r="96" spans="1:78" s="11" customFormat="1" ht="168" customHeight="1" x14ac:dyDescent="0.25">
      <c r="A96" s="2">
        <v>67</v>
      </c>
      <c r="B96" s="1"/>
      <c r="C96" s="1"/>
      <c r="D96" s="161"/>
      <c r="E96" s="1"/>
      <c r="F96" s="1"/>
      <c r="G96" s="1"/>
      <c r="H96" s="186" t="s">
        <v>252</v>
      </c>
      <c r="I96" s="72" t="s">
        <v>253</v>
      </c>
      <c r="J96" s="5" t="s">
        <v>43</v>
      </c>
      <c r="K96" s="5" t="s">
        <v>43</v>
      </c>
      <c r="L96" s="1" t="s">
        <v>20</v>
      </c>
      <c r="M96" s="28" t="s">
        <v>278</v>
      </c>
      <c r="N96" s="54">
        <f>SUM(O96:S96)</f>
        <v>4700.8999999999996</v>
      </c>
      <c r="O96" s="27">
        <v>0</v>
      </c>
      <c r="P96" s="27">
        <v>4700.8999999999996</v>
      </c>
      <c r="Q96" s="27">
        <v>0</v>
      </c>
      <c r="R96" s="27">
        <v>0</v>
      </c>
      <c r="S96" s="27">
        <v>0</v>
      </c>
      <c r="T96" s="23">
        <f t="shared" si="8"/>
        <v>4700.8999999999996</v>
      </c>
      <c r="U96" s="27">
        <v>0</v>
      </c>
      <c r="V96" s="27">
        <v>4700.8999999999996</v>
      </c>
      <c r="W96" s="27">
        <v>0</v>
      </c>
      <c r="X96" s="27">
        <v>0</v>
      </c>
      <c r="Y96" s="27">
        <v>0</v>
      </c>
      <c r="Z96" s="23">
        <f t="shared" si="34"/>
        <v>100</v>
      </c>
      <c r="AA96" s="23">
        <f t="shared" si="6"/>
        <v>4700.8999999999996</v>
      </c>
      <c r="AB96" s="27">
        <v>0</v>
      </c>
      <c r="AC96" s="27">
        <v>4700.8999999999996</v>
      </c>
      <c r="AD96" s="27">
        <v>0</v>
      </c>
      <c r="AE96" s="27">
        <v>0</v>
      </c>
      <c r="AF96" s="27">
        <v>0</v>
      </c>
      <c r="AG96" s="23">
        <f t="shared" si="32"/>
        <v>100</v>
      </c>
      <c r="AH96" s="23">
        <f t="shared" si="7"/>
        <v>4700.8999999999996</v>
      </c>
      <c r="AI96" s="27">
        <v>0</v>
      </c>
      <c r="AJ96" s="27">
        <v>4700.8999999999996</v>
      </c>
      <c r="AK96" s="27">
        <v>0</v>
      </c>
      <c r="AL96" s="27">
        <v>0</v>
      </c>
      <c r="AM96" s="27">
        <v>0</v>
      </c>
      <c r="AN96" s="23">
        <f t="shared" si="33"/>
        <v>100</v>
      </c>
      <c r="AO96" s="192" t="s">
        <v>299</v>
      </c>
      <c r="AP96" s="55"/>
      <c r="AQ96" s="55"/>
      <c r="AR96" s="55"/>
      <c r="AS96" s="55"/>
      <c r="AT96" s="55"/>
      <c r="AU96" s="55"/>
      <c r="AV96" s="55"/>
      <c r="AW96" s="55"/>
      <c r="AX96" s="55"/>
      <c r="AY96" s="55"/>
      <c r="AZ96" s="55"/>
      <c r="BA96" s="55"/>
      <c r="BB96" s="55"/>
      <c r="BC96" s="55"/>
      <c r="BD96" s="55"/>
      <c r="BE96" s="55"/>
      <c r="BF96" s="55"/>
      <c r="BG96" s="55"/>
      <c r="BH96" s="55"/>
      <c r="BI96" s="55"/>
      <c r="BJ96" s="55"/>
      <c r="BK96" s="55"/>
      <c r="BL96" s="55"/>
      <c r="BM96" s="55"/>
      <c r="BN96" s="55"/>
      <c r="BO96" s="55"/>
      <c r="BP96" s="55"/>
      <c r="BQ96" s="55"/>
      <c r="BR96" s="55"/>
      <c r="BS96" s="55"/>
      <c r="BT96" s="55"/>
      <c r="BU96" s="55"/>
      <c r="BV96" s="55"/>
      <c r="BW96" s="55"/>
      <c r="BX96" s="55"/>
      <c r="BY96" s="55"/>
      <c r="BZ96" s="55"/>
    </row>
    <row r="97" spans="1:78" s="11" customFormat="1" ht="162" customHeight="1" x14ac:dyDescent="0.25">
      <c r="A97" s="2">
        <v>68</v>
      </c>
      <c r="B97" s="1"/>
      <c r="C97" s="1"/>
      <c r="D97" s="161"/>
      <c r="E97" s="1"/>
      <c r="F97" s="1"/>
      <c r="G97" s="1"/>
      <c r="H97" s="186" t="s">
        <v>254</v>
      </c>
      <c r="I97" s="72" t="s">
        <v>255</v>
      </c>
      <c r="J97" s="5" t="s">
        <v>43</v>
      </c>
      <c r="K97" s="5" t="s">
        <v>43</v>
      </c>
      <c r="L97" s="1" t="s">
        <v>21</v>
      </c>
      <c r="M97" s="28" t="s">
        <v>278</v>
      </c>
      <c r="N97" s="54">
        <f t="shared" si="31"/>
        <v>5689.9</v>
      </c>
      <c r="O97" s="27">
        <v>0</v>
      </c>
      <c r="P97" s="27">
        <v>5689.9</v>
      </c>
      <c r="Q97" s="27">
        <v>0</v>
      </c>
      <c r="R97" s="27">
        <v>0</v>
      </c>
      <c r="S97" s="27">
        <v>0</v>
      </c>
      <c r="T97" s="23">
        <f t="shared" si="8"/>
        <v>5689.9</v>
      </c>
      <c r="U97" s="27">
        <v>0</v>
      </c>
      <c r="V97" s="27">
        <v>5689.9</v>
      </c>
      <c r="W97" s="27">
        <v>0</v>
      </c>
      <c r="X97" s="27">
        <v>0</v>
      </c>
      <c r="Y97" s="27">
        <v>0</v>
      </c>
      <c r="Z97" s="23">
        <f t="shared" si="34"/>
        <v>100</v>
      </c>
      <c r="AA97" s="23">
        <f t="shared" si="6"/>
        <v>5689.9</v>
      </c>
      <c r="AB97" s="27">
        <v>0</v>
      </c>
      <c r="AC97" s="27">
        <v>5689.9</v>
      </c>
      <c r="AD97" s="27">
        <v>0</v>
      </c>
      <c r="AE97" s="27">
        <v>0</v>
      </c>
      <c r="AF97" s="27">
        <v>0</v>
      </c>
      <c r="AG97" s="23">
        <f t="shared" si="32"/>
        <v>100</v>
      </c>
      <c r="AH97" s="23">
        <f t="shared" si="7"/>
        <v>5689.9</v>
      </c>
      <c r="AI97" s="27">
        <v>0</v>
      </c>
      <c r="AJ97" s="27">
        <v>5689.9</v>
      </c>
      <c r="AK97" s="27">
        <v>0</v>
      </c>
      <c r="AL97" s="27">
        <v>0</v>
      </c>
      <c r="AM97" s="27">
        <v>0</v>
      </c>
      <c r="AN97" s="23">
        <f t="shared" si="33"/>
        <v>100</v>
      </c>
      <c r="AO97" s="192" t="s">
        <v>299</v>
      </c>
      <c r="AP97" s="55"/>
      <c r="AQ97" s="55"/>
      <c r="AR97" s="55"/>
      <c r="AS97" s="55"/>
      <c r="AT97" s="55"/>
      <c r="AU97" s="55"/>
      <c r="AV97" s="55"/>
      <c r="AW97" s="55"/>
      <c r="AX97" s="55"/>
      <c r="AY97" s="55"/>
      <c r="AZ97" s="55"/>
      <c r="BA97" s="55"/>
      <c r="BB97" s="55"/>
      <c r="BC97" s="55"/>
      <c r="BD97" s="55"/>
      <c r="BE97" s="55"/>
      <c r="BF97" s="55"/>
      <c r="BG97" s="55"/>
      <c r="BH97" s="55"/>
      <c r="BI97" s="55"/>
      <c r="BJ97" s="55"/>
      <c r="BK97" s="55"/>
      <c r="BL97" s="55"/>
      <c r="BM97" s="55"/>
      <c r="BN97" s="55"/>
      <c r="BO97" s="55"/>
      <c r="BP97" s="55"/>
      <c r="BQ97" s="55"/>
      <c r="BR97" s="55"/>
      <c r="BS97" s="55"/>
      <c r="BT97" s="55"/>
      <c r="BU97" s="55"/>
      <c r="BV97" s="55"/>
      <c r="BW97" s="55"/>
      <c r="BX97" s="55"/>
      <c r="BY97" s="55"/>
      <c r="BZ97" s="55"/>
    </row>
    <row r="98" spans="1:78" s="11" customFormat="1" ht="158.25" customHeight="1" x14ac:dyDescent="0.25">
      <c r="A98" s="2">
        <v>69</v>
      </c>
      <c r="B98" s="1"/>
      <c r="C98" s="1"/>
      <c r="D98" s="161"/>
      <c r="E98" s="1"/>
      <c r="F98" s="1"/>
      <c r="G98" s="1"/>
      <c r="H98" s="186" t="s">
        <v>252</v>
      </c>
      <c r="I98" s="72" t="s">
        <v>256</v>
      </c>
      <c r="J98" s="5" t="s">
        <v>43</v>
      </c>
      <c r="K98" s="5" t="s">
        <v>43</v>
      </c>
      <c r="L98" s="1" t="s">
        <v>119</v>
      </c>
      <c r="M98" s="28" t="s">
        <v>42</v>
      </c>
      <c r="N98" s="54">
        <f>SUM(O98:S98)</f>
        <v>4.4000000000000004</v>
      </c>
      <c r="O98" s="27">
        <v>4.4000000000000004</v>
      </c>
      <c r="P98" s="27">
        <v>0</v>
      </c>
      <c r="Q98" s="27">
        <v>0</v>
      </c>
      <c r="R98" s="27">
        <v>0</v>
      </c>
      <c r="S98" s="27">
        <v>0</v>
      </c>
      <c r="T98" s="23">
        <f t="shared" si="8"/>
        <v>3.2</v>
      </c>
      <c r="U98" s="27">
        <v>3.2</v>
      </c>
      <c r="V98" s="27">
        <v>0</v>
      </c>
      <c r="W98" s="27">
        <v>0</v>
      </c>
      <c r="X98" s="27">
        <v>0</v>
      </c>
      <c r="Y98" s="27">
        <v>0</v>
      </c>
      <c r="Z98" s="23">
        <f>T98/N98*100</f>
        <v>72.727272727272734</v>
      </c>
      <c r="AA98" s="23">
        <f>SUM(AB98:AF98)</f>
        <v>3.2</v>
      </c>
      <c r="AB98" s="27">
        <v>3.2</v>
      </c>
      <c r="AC98" s="27">
        <v>0</v>
      </c>
      <c r="AD98" s="27">
        <v>0</v>
      </c>
      <c r="AE98" s="27">
        <v>0</v>
      </c>
      <c r="AF98" s="27">
        <v>0</v>
      </c>
      <c r="AG98" s="23">
        <f t="shared" si="32"/>
        <v>72.727272727272734</v>
      </c>
      <c r="AH98" s="23">
        <f t="shared" si="7"/>
        <v>3.2</v>
      </c>
      <c r="AI98" s="27">
        <v>3.2</v>
      </c>
      <c r="AJ98" s="27">
        <v>0</v>
      </c>
      <c r="AK98" s="27">
        <v>0</v>
      </c>
      <c r="AL98" s="27">
        <v>0</v>
      </c>
      <c r="AM98" s="27">
        <v>0</v>
      </c>
      <c r="AN98" s="23">
        <f t="shared" si="33"/>
        <v>72.727272727272734</v>
      </c>
      <c r="AO98" s="76" t="s">
        <v>397</v>
      </c>
      <c r="AP98" s="55"/>
      <c r="AQ98" s="55"/>
      <c r="AR98" s="55"/>
      <c r="AS98" s="55"/>
      <c r="AT98" s="55"/>
      <c r="AU98" s="55"/>
      <c r="AV98" s="55"/>
      <c r="AW98" s="55"/>
      <c r="AX98" s="55"/>
      <c r="AY98" s="55"/>
      <c r="AZ98" s="55"/>
      <c r="BA98" s="55"/>
      <c r="BB98" s="55"/>
      <c r="BC98" s="55"/>
      <c r="BD98" s="55"/>
      <c r="BE98" s="55"/>
      <c r="BF98" s="55"/>
      <c r="BG98" s="55"/>
      <c r="BH98" s="55"/>
      <c r="BI98" s="55"/>
      <c r="BJ98" s="55"/>
      <c r="BK98" s="55"/>
      <c r="BL98" s="55"/>
      <c r="BM98" s="55"/>
      <c r="BN98" s="55"/>
      <c r="BO98" s="55"/>
      <c r="BP98" s="55"/>
      <c r="BQ98" s="55"/>
      <c r="BR98" s="55"/>
      <c r="BS98" s="55"/>
      <c r="BT98" s="55"/>
      <c r="BU98" s="55"/>
      <c r="BV98" s="55"/>
      <c r="BW98" s="55"/>
      <c r="BX98" s="55"/>
      <c r="BY98" s="55"/>
      <c r="BZ98" s="55"/>
    </row>
    <row r="99" spans="1:78" s="11" customFormat="1" x14ac:dyDescent="0.25">
      <c r="D99" s="173"/>
      <c r="E99" s="55"/>
      <c r="F99" s="55"/>
      <c r="G99" s="55"/>
      <c r="H99" s="189"/>
      <c r="J99" s="67"/>
      <c r="K99" s="67"/>
      <c r="L99" s="39"/>
      <c r="M99" s="39"/>
      <c r="N99" s="82"/>
      <c r="O99" s="10"/>
      <c r="P99" s="10"/>
      <c r="Q99" s="10"/>
      <c r="R99" s="10"/>
      <c r="S99" s="10"/>
      <c r="T99" s="10"/>
      <c r="U99" s="10"/>
      <c r="V99" s="10"/>
      <c r="W99" s="10"/>
      <c r="X99" s="10"/>
      <c r="Y99" s="10"/>
      <c r="Z99" s="10"/>
      <c r="AA99" s="10"/>
      <c r="AB99" s="10"/>
      <c r="AP99" s="55"/>
      <c r="AQ99" s="55"/>
      <c r="AR99" s="55"/>
      <c r="AS99" s="55"/>
      <c r="AT99" s="55"/>
      <c r="AU99" s="55"/>
      <c r="AV99" s="55"/>
      <c r="AW99" s="55"/>
      <c r="AX99" s="55"/>
      <c r="AY99" s="55"/>
      <c r="AZ99" s="55"/>
      <c r="BA99" s="55"/>
      <c r="BB99" s="55"/>
      <c r="BC99" s="55"/>
      <c r="BD99" s="55"/>
      <c r="BE99" s="55"/>
      <c r="BF99" s="55"/>
      <c r="BG99" s="55"/>
      <c r="BH99" s="55"/>
      <c r="BI99" s="55"/>
      <c r="BJ99" s="55"/>
      <c r="BK99" s="55"/>
      <c r="BL99" s="55"/>
      <c r="BM99" s="55"/>
      <c r="BN99" s="55"/>
      <c r="BO99" s="55"/>
      <c r="BP99" s="55"/>
      <c r="BQ99" s="55"/>
      <c r="BR99" s="55"/>
      <c r="BS99" s="55"/>
      <c r="BT99" s="55"/>
      <c r="BU99" s="55"/>
      <c r="BV99" s="55"/>
      <c r="BW99" s="55"/>
      <c r="BX99" s="55"/>
      <c r="BY99" s="55"/>
      <c r="BZ99" s="55"/>
    </row>
    <row r="100" spans="1:78" s="11" customFormat="1" x14ac:dyDescent="0.25">
      <c r="D100" s="173"/>
      <c r="E100" s="55"/>
      <c r="F100" s="55"/>
      <c r="G100" s="55"/>
      <c r="H100" s="189"/>
      <c r="J100" s="67"/>
      <c r="K100" s="67"/>
      <c r="L100" s="39"/>
      <c r="M100" s="39"/>
      <c r="N100" s="82">
        <f>SUM(N11:N98)-N18-N19-N24-N25-N34-N35-N41-N42-N44-N45-N49-N50</f>
        <v>13994895.915070005</v>
      </c>
      <c r="O100" s="10">
        <f>SUM(O11:O98)-O18-O19-O24-O25-O34-O35-O41-O42-O44-O45-O49-O50</f>
        <v>4520561.4000000004</v>
      </c>
      <c r="P100" s="10">
        <f>SUM(P11:P98)-P18-P19-P24-P25-P34-P35-P41-P42-P44-P45-P49-P50</f>
        <v>9215057.3000000007</v>
      </c>
      <c r="Q100" s="10">
        <f>SUM(Q11:Q98)-Q18-Q19-Q24-Q25-Q34-Q35-Q41-Q42-Q44-Q45-Q49-Q50</f>
        <v>660924.4</v>
      </c>
      <c r="R100" s="10">
        <f>SUM(R11:R98)-R18-R19-R24-R25-R34-R35-R41-R42-R44-R45-R49-R50</f>
        <v>255696.5150700002</v>
      </c>
      <c r="S100" s="10"/>
      <c r="T100" s="10">
        <f t="shared" ref="T100:Y100" si="35">SUM(T11:T98)-T18-T19-T24-T25-T34-T35-T41-T42-T44-T45-T49-T50</f>
        <v>13056391.600000001</v>
      </c>
      <c r="U100" s="10">
        <f t="shared" si="35"/>
        <v>4520560.2</v>
      </c>
      <c r="V100" s="10">
        <f t="shared" si="35"/>
        <v>8330677.9000000022</v>
      </c>
      <c r="W100" s="10">
        <f t="shared" si="35"/>
        <v>538255.29999999993</v>
      </c>
      <c r="X100" s="10">
        <f t="shared" si="35"/>
        <v>201572.80000000002</v>
      </c>
      <c r="Y100" s="10">
        <f t="shared" si="35"/>
        <v>3580.7</v>
      </c>
      <c r="Z100" s="10"/>
      <c r="AA100" s="10">
        <f t="shared" ref="AA100:AF100" si="36">SUM(AA11:AA98)-AA18-AA19-AA24-AA25-AA34-AA35-AA41-AA42-AA44-AA45-AA49-AA50</f>
        <v>13045105.300000003</v>
      </c>
      <c r="AB100" s="10">
        <f t="shared" si="36"/>
        <v>4520560.2</v>
      </c>
      <c r="AC100" s="10">
        <f t="shared" si="36"/>
        <v>8320047.6000000015</v>
      </c>
      <c r="AD100" s="10">
        <f t="shared" si="36"/>
        <v>538255.29999999993</v>
      </c>
      <c r="AE100" s="10">
        <f t="shared" si="36"/>
        <v>200916.80000000002</v>
      </c>
      <c r="AF100" s="10">
        <f t="shared" si="36"/>
        <v>3580.7</v>
      </c>
      <c r="AG100" s="10"/>
      <c r="AH100" s="10">
        <f t="shared" ref="AH100:AM100" si="37">SUM(AH11:AH98)-AH18-AH19-AH24-AH25-AH34-AH35-AH41-AH42-AH44-AH45-AH49-AH50</f>
        <v>6064795.5000000028</v>
      </c>
      <c r="AI100" s="10">
        <f t="shared" si="37"/>
        <v>993495.7999999997</v>
      </c>
      <c r="AJ100" s="10">
        <f t="shared" si="37"/>
        <v>4956672.200000002</v>
      </c>
      <c r="AK100" s="10">
        <f t="shared" si="37"/>
        <v>363644.20000000007</v>
      </c>
      <c r="AL100" s="10">
        <f t="shared" si="37"/>
        <v>111046.8</v>
      </c>
      <c r="AM100" s="10">
        <f t="shared" si="37"/>
        <v>3580.7</v>
      </c>
      <c r="AN100" s="10"/>
      <c r="AP100" s="55"/>
      <c r="AQ100" s="55"/>
      <c r="AR100" s="55"/>
      <c r="AS100" s="55"/>
      <c r="AT100" s="55"/>
      <c r="AU100" s="55"/>
      <c r="AV100" s="55"/>
      <c r="AW100" s="55"/>
      <c r="AX100" s="55"/>
      <c r="AY100" s="55"/>
      <c r="AZ100" s="55"/>
      <c r="BA100" s="55"/>
      <c r="BB100" s="55"/>
      <c r="BC100" s="55"/>
      <c r="BD100" s="55"/>
      <c r="BE100" s="55"/>
      <c r="BF100" s="55"/>
      <c r="BG100" s="55"/>
      <c r="BH100" s="55"/>
      <c r="BI100" s="55"/>
      <c r="BJ100" s="55"/>
      <c r="BK100" s="55"/>
      <c r="BL100" s="55"/>
      <c r="BM100" s="55"/>
      <c r="BN100" s="55"/>
      <c r="BO100" s="55"/>
      <c r="BP100" s="55"/>
      <c r="BQ100" s="55"/>
      <c r="BR100" s="55"/>
      <c r="BS100" s="55"/>
      <c r="BT100" s="55"/>
      <c r="BU100" s="55"/>
      <c r="BV100" s="55"/>
      <c r="BW100" s="55"/>
      <c r="BX100" s="55"/>
      <c r="BY100" s="55"/>
      <c r="BZ100" s="55"/>
    </row>
    <row r="101" spans="1:78" s="11" customFormat="1" x14ac:dyDescent="0.25">
      <c r="D101" s="173"/>
      <c r="E101" s="55"/>
      <c r="F101" s="55"/>
      <c r="G101" s="55"/>
      <c r="H101" s="189"/>
      <c r="J101" s="67"/>
      <c r="K101" s="67"/>
      <c r="L101" s="39"/>
      <c r="M101" s="39"/>
      <c r="N101" s="82">
        <f>N95+N96+N97+N98</f>
        <v>13897.3</v>
      </c>
      <c r="O101" s="10">
        <f t="shared" ref="O101:AM101" si="38">O95+O96+O97+O98</f>
        <v>4.4000000000000004</v>
      </c>
      <c r="P101" s="10">
        <f t="shared" si="38"/>
        <v>13892.9</v>
      </c>
      <c r="Q101" s="10">
        <f t="shared" si="38"/>
        <v>0</v>
      </c>
      <c r="R101" s="10">
        <f t="shared" si="38"/>
        <v>0</v>
      </c>
      <c r="S101" s="10"/>
      <c r="T101" s="10">
        <f t="shared" si="38"/>
        <v>13896.1</v>
      </c>
      <c r="U101" s="10">
        <f t="shared" si="38"/>
        <v>3.2</v>
      </c>
      <c r="V101" s="10">
        <f t="shared" si="38"/>
        <v>13892.9</v>
      </c>
      <c r="W101" s="10">
        <f t="shared" si="38"/>
        <v>0</v>
      </c>
      <c r="X101" s="10">
        <f t="shared" si="38"/>
        <v>0</v>
      </c>
      <c r="Y101" s="10">
        <f t="shared" si="38"/>
        <v>0</v>
      </c>
      <c r="Z101" s="10"/>
      <c r="AA101" s="10">
        <f>AA95+AA96+AA97+AA98</f>
        <v>13896.1</v>
      </c>
      <c r="AB101" s="10">
        <f t="shared" si="38"/>
        <v>3.2</v>
      </c>
      <c r="AC101" s="10">
        <f>AC95+AC96+AC97+AC98</f>
        <v>13892.9</v>
      </c>
      <c r="AD101" s="10">
        <f t="shared" si="38"/>
        <v>0</v>
      </c>
      <c r="AE101" s="10">
        <f t="shared" si="38"/>
        <v>0</v>
      </c>
      <c r="AF101" s="10">
        <f t="shared" si="38"/>
        <v>0</v>
      </c>
      <c r="AG101" s="10"/>
      <c r="AH101" s="10">
        <f t="shared" si="38"/>
        <v>13896.1</v>
      </c>
      <c r="AI101" s="10">
        <f t="shared" si="38"/>
        <v>3.2</v>
      </c>
      <c r="AJ101" s="10">
        <f t="shared" si="38"/>
        <v>13892.9</v>
      </c>
      <c r="AK101" s="10">
        <f t="shared" si="38"/>
        <v>0</v>
      </c>
      <c r="AL101" s="10">
        <f t="shared" si="38"/>
        <v>0</v>
      </c>
      <c r="AM101" s="10">
        <f t="shared" si="38"/>
        <v>0</v>
      </c>
      <c r="AN101" s="10"/>
      <c r="AP101" s="55"/>
      <c r="AQ101" s="55"/>
      <c r="AR101" s="55"/>
      <c r="AS101" s="55"/>
      <c r="AT101" s="55"/>
      <c r="AU101" s="55"/>
      <c r="AV101" s="55"/>
      <c r="AW101" s="55"/>
      <c r="AX101" s="55"/>
      <c r="AY101" s="55"/>
      <c r="AZ101" s="55"/>
      <c r="BA101" s="55"/>
      <c r="BB101" s="55"/>
      <c r="BC101" s="55"/>
      <c r="BD101" s="55"/>
      <c r="BE101" s="55"/>
      <c r="BF101" s="55"/>
      <c r="BG101" s="55"/>
      <c r="BH101" s="55"/>
      <c r="BI101" s="55"/>
      <c r="BJ101" s="55"/>
      <c r="BK101" s="55"/>
      <c r="BL101" s="55"/>
      <c r="BM101" s="55"/>
      <c r="BN101" s="55"/>
      <c r="BO101" s="55"/>
      <c r="BP101" s="55"/>
      <c r="BQ101" s="55"/>
      <c r="BR101" s="55"/>
      <c r="BS101" s="55"/>
      <c r="BT101" s="55"/>
      <c r="BU101" s="55"/>
      <c r="BV101" s="55"/>
      <c r="BW101" s="55"/>
      <c r="BX101" s="55"/>
      <c r="BY101" s="55"/>
      <c r="BZ101" s="55"/>
    </row>
    <row r="102" spans="1:78" s="11" customFormat="1" ht="37.5" customHeight="1" x14ac:dyDescent="0.25">
      <c r="B102" s="463" t="s">
        <v>112</v>
      </c>
      <c r="C102" s="463"/>
      <c r="D102" s="173"/>
      <c r="E102" s="55"/>
      <c r="F102" s="55"/>
      <c r="G102" s="55"/>
      <c r="H102" s="189"/>
      <c r="J102" s="156"/>
      <c r="K102" s="67"/>
      <c r="L102" s="39"/>
      <c r="M102" s="39"/>
      <c r="N102" s="82">
        <f>N100-N101</f>
        <v>13980998.615070004</v>
      </c>
      <c r="O102" s="10">
        <f t="shared" ref="O102:AM102" si="39">O100-O101</f>
        <v>4520557</v>
      </c>
      <c r="P102" s="10">
        <f>P100-P101</f>
        <v>9201164.4000000004</v>
      </c>
      <c r="Q102" s="10">
        <f t="shared" si="39"/>
        <v>660924.4</v>
      </c>
      <c r="R102" s="10">
        <f t="shared" si="39"/>
        <v>255696.5150700002</v>
      </c>
      <c r="S102" s="10"/>
      <c r="T102" s="10">
        <f t="shared" si="39"/>
        <v>13042495.500000002</v>
      </c>
      <c r="U102" s="10">
        <f t="shared" si="39"/>
        <v>4520557</v>
      </c>
      <c r="V102" s="10">
        <f>V100-V101</f>
        <v>8316785.0000000019</v>
      </c>
      <c r="W102" s="10">
        <f t="shared" si="39"/>
        <v>538255.29999999993</v>
      </c>
      <c r="X102" s="10">
        <f t="shared" si="39"/>
        <v>201572.80000000002</v>
      </c>
      <c r="Y102" s="10">
        <f t="shared" si="39"/>
        <v>3580.7</v>
      </c>
      <c r="Z102" s="10"/>
      <c r="AA102" s="10">
        <f t="shared" si="39"/>
        <v>13031209.200000003</v>
      </c>
      <c r="AB102" s="10">
        <f t="shared" si="39"/>
        <v>4520557</v>
      </c>
      <c r="AC102" s="10">
        <f t="shared" si="39"/>
        <v>8306154.7000000011</v>
      </c>
      <c r="AD102" s="10">
        <f t="shared" si="39"/>
        <v>538255.29999999993</v>
      </c>
      <c r="AE102" s="10">
        <f t="shared" si="39"/>
        <v>200916.80000000002</v>
      </c>
      <c r="AF102" s="10">
        <f t="shared" si="39"/>
        <v>3580.7</v>
      </c>
      <c r="AG102" s="10"/>
      <c r="AH102" s="10">
        <f t="shared" si="39"/>
        <v>6050899.4000000032</v>
      </c>
      <c r="AI102" s="10">
        <f t="shared" si="39"/>
        <v>993492.59999999974</v>
      </c>
      <c r="AJ102" s="10">
        <f>AJ100-AJ101</f>
        <v>4942779.3000000017</v>
      </c>
      <c r="AK102" s="10">
        <f t="shared" si="39"/>
        <v>363644.20000000007</v>
      </c>
      <c r="AL102" s="10">
        <f t="shared" si="39"/>
        <v>111046.8</v>
      </c>
      <c r="AM102" s="10">
        <f t="shared" si="39"/>
        <v>3580.7</v>
      </c>
      <c r="AN102" s="10"/>
      <c r="AP102" s="55"/>
      <c r="AQ102" s="55"/>
      <c r="AR102" s="55"/>
      <c r="AS102" s="55"/>
      <c r="AT102" s="55"/>
      <c r="AU102" s="55"/>
      <c r="AV102" s="55"/>
      <c r="AW102" s="55"/>
      <c r="AX102" s="55"/>
      <c r="AY102" s="55"/>
      <c r="AZ102" s="55"/>
      <c r="BA102" s="55"/>
      <c r="BB102" s="55"/>
      <c r="BC102" s="55"/>
      <c r="BD102" s="55"/>
      <c r="BE102" s="55"/>
      <c r="BF102" s="55"/>
      <c r="BG102" s="55"/>
      <c r="BH102" s="55"/>
      <c r="BI102" s="55"/>
      <c r="BJ102" s="55"/>
      <c r="BK102" s="55"/>
      <c r="BL102" s="55"/>
      <c r="BM102" s="55"/>
      <c r="BN102" s="55"/>
      <c r="BO102" s="55"/>
      <c r="BP102" s="55"/>
      <c r="BQ102" s="55"/>
      <c r="BR102" s="55"/>
      <c r="BS102" s="55"/>
      <c r="BT102" s="55"/>
      <c r="BU102" s="55"/>
      <c r="BV102" s="55"/>
      <c r="BW102" s="55"/>
      <c r="BX102" s="55"/>
      <c r="BY102" s="55"/>
      <c r="BZ102" s="55"/>
    </row>
    <row r="103" spans="1:78" s="11" customFormat="1" ht="59.25" customHeight="1" x14ac:dyDescent="0.25">
      <c r="B103" s="7"/>
      <c r="C103" s="7"/>
      <c r="D103" s="173"/>
      <c r="E103" s="55"/>
      <c r="F103" s="55"/>
      <c r="G103" s="55"/>
      <c r="H103" s="189"/>
      <c r="J103" s="9"/>
      <c r="K103" s="9"/>
      <c r="L103" s="39"/>
      <c r="M103" s="39"/>
      <c r="N103" s="82">
        <f>N8-N101</f>
        <v>12854180.715069998</v>
      </c>
      <c r="O103" s="114">
        <f>O8-O101</f>
        <v>3412525.2</v>
      </c>
      <c r="P103" s="114">
        <f>P8-P101</f>
        <v>9194026.0999999996</v>
      </c>
      <c r="Q103" s="114">
        <f>Q8-Q101</f>
        <v>660924.39999999991</v>
      </c>
      <c r="R103" s="82">
        <f>R8-R101</f>
        <v>244048.71507000003</v>
      </c>
      <c r="S103" s="82"/>
      <c r="T103" s="82">
        <f t="shared" ref="T103:Y103" si="40">T8-T101</f>
        <v>11915677.6</v>
      </c>
      <c r="U103" s="114">
        <f t="shared" si="40"/>
        <v>3412525.1999999997</v>
      </c>
      <c r="V103" s="114">
        <f t="shared" si="40"/>
        <v>8309646.6999999993</v>
      </c>
      <c r="W103" s="114">
        <f t="shared" si="40"/>
        <v>538255.29999999993</v>
      </c>
      <c r="X103" s="82">
        <f t="shared" si="40"/>
        <v>189925</v>
      </c>
      <c r="Y103" s="82">
        <f t="shared" si="40"/>
        <v>3580.7</v>
      </c>
      <c r="Z103" s="82"/>
      <c r="AA103" s="82">
        <f t="shared" ref="AA103:AF103" si="41">AA8-AA101</f>
        <v>11904391.299999999</v>
      </c>
      <c r="AB103" s="114">
        <f t="shared" si="41"/>
        <v>3412525.1999999997</v>
      </c>
      <c r="AC103" s="114">
        <f t="shared" si="41"/>
        <v>8299016.3999999994</v>
      </c>
      <c r="AD103" s="114">
        <f t="shared" si="41"/>
        <v>538255.29999999993</v>
      </c>
      <c r="AE103" s="82">
        <f t="shared" si="41"/>
        <v>189269</v>
      </c>
      <c r="AF103" s="82">
        <f t="shared" si="41"/>
        <v>3580.7</v>
      </c>
      <c r="AG103" s="82"/>
      <c r="AH103" s="82">
        <f t="shared" ref="AH103:AM103" si="42">AH8-AH101</f>
        <v>5993501.4000000004</v>
      </c>
      <c r="AI103" s="114">
        <f t="shared" si="42"/>
        <v>944186.5</v>
      </c>
      <c r="AJ103" s="114">
        <f t="shared" si="42"/>
        <v>4935640.9999999991</v>
      </c>
      <c r="AK103" s="114">
        <f t="shared" si="42"/>
        <v>363644.2</v>
      </c>
      <c r="AL103" s="82">
        <f t="shared" si="42"/>
        <v>110093.19999999998</v>
      </c>
      <c r="AM103" s="82">
        <f t="shared" si="42"/>
        <v>3580.7</v>
      </c>
      <c r="AP103" s="55"/>
      <c r="AQ103" s="55"/>
      <c r="AR103" s="55"/>
      <c r="AS103" s="55"/>
      <c r="AT103" s="55"/>
      <c r="AU103" s="55"/>
      <c r="AV103" s="55"/>
      <c r="AW103" s="55"/>
      <c r="AX103" s="55"/>
      <c r="AY103" s="55"/>
      <c r="AZ103" s="55"/>
      <c r="BA103" s="55"/>
      <c r="BB103" s="55"/>
      <c r="BC103" s="55"/>
      <c r="BD103" s="55"/>
      <c r="BE103" s="55"/>
      <c r="BF103" s="55"/>
      <c r="BG103" s="55"/>
      <c r="BH103" s="55"/>
      <c r="BI103" s="55"/>
      <c r="BJ103" s="55"/>
      <c r="BK103" s="55"/>
      <c r="BL103" s="55"/>
      <c r="BM103" s="55"/>
      <c r="BN103" s="55"/>
      <c r="BO103" s="55"/>
      <c r="BP103" s="55"/>
      <c r="BQ103" s="55"/>
      <c r="BR103" s="55"/>
      <c r="BS103" s="55"/>
      <c r="BT103" s="55"/>
      <c r="BU103" s="55"/>
      <c r="BV103" s="55"/>
      <c r="BW103" s="55"/>
      <c r="BX103" s="55"/>
      <c r="BY103" s="55"/>
      <c r="BZ103" s="55"/>
    </row>
    <row r="104" spans="1:78" s="11" customFormat="1" ht="35.25" customHeight="1" x14ac:dyDescent="0.25">
      <c r="A104" s="30"/>
      <c r="B104" s="31" t="s">
        <v>115</v>
      </c>
      <c r="C104" s="31" t="s">
        <v>116</v>
      </c>
      <c r="D104" s="173"/>
      <c r="E104" s="55"/>
      <c r="F104" s="55"/>
      <c r="G104" s="55"/>
      <c r="H104" s="189"/>
      <c r="J104" s="9"/>
      <c r="K104" s="9"/>
      <c r="L104" s="39"/>
      <c r="M104" s="39"/>
      <c r="N104" s="82"/>
      <c r="O104" s="10"/>
      <c r="P104" s="10"/>
      <c r="Q104" s="10"/>
      <c r="R104" s="10"/>
      <c r="S104" s="10"/>
      <c r="T104" s="10"/>
      <c r="U104" s="10"/>
      <c r="V104" s="10"/>
      <c r="W104" s="10"/>
      <c r="X104" s="10"/>
      <c r="Y104" s="10"/>
      <c r="Z104" s="10"/>
      <c r="AA104" s="10"/>
      <c r="AB104" s="10"/>
      <c r="AP104" s="55"/>
      <c r="AQ104" s="55"/>
      <c r="AR104" s="55"/>
      <c r="AS104" s="55"/>
      <c r="AT104" s="55"/>
      <c r="AU104" s="55"/>
      <c r="AV104" s="55"/>
      <c r="AW104" s="55"/>
      <c r="AX104" s="55"/>
      <c r="AY104" s="55"/>
      <c r="AZ104" s="55"/>
      <c r="BA104" s="55"/>
      <c r="BB104" s="55"/>
      <c r="BC104" s="55"/>
      <c r="BD104" s="55"/>
      <c r="BE104" s="55"/>
      <c r="BF104" s="55"/>
      <c r="BG104" s="55"/>
      <c r="BH104" s="55"/>
      <c r="BI104" s="55"/>
      <c r="BJ104" s="55"/>
      <c r="BK104" s="55"/>
      <c r="BL104" s="55"/>
      <c r="BM104" s="55"/>
      <c r="BN104" s="55"/>
      <c r="BO104" s="55"/>
      <c r="BP104" s="55"/>
      <c r="BQ104" s="55"/>
      <c r="BR104" s="55"/>
      <c r="BS104" s="55"/>
      <c r="BT104" s="55"/>
      <c r="BU104" s="55"/>
      <c r="BV104" s="55"/>
      <c r="BW104" s="55"/>
      <c r="BX104" s="55"/>
      <c r="BY104" s="55"/>
      <c r="BZ104" s="55"/>
    </row>
    <row r="105" spans="1:78" s="11" customFormat="1" ht="234" customHeight="1" x14ac:dyDescent="0.25">
      <c r="A105" s="211">
        <v>1</v>
      </c>
      <c r="B105" s="41" t="s">
        <v>32</v>
      </c>
      <c r="C105" s="6"/>
      <c r="D105" s="173"/>
      <c r="E105" s="55"/>
      <c r="F105" s="55"/>
      <c r="G105" s="55"/>
      <c r="H105" s="189"/>
      <c r="J105" s="9"/>
      <c r="K105" s="9"/>
      <c r="L105" s="39"/>
      <c r="M105" s="39"/>
      <c r="N105" s="82"/>
      <c r="O105" s="10"/>
      <c r="P105" s="10"/>
      <c r="Q105" s="10"/>
      <c r="R105" s="10"/>
      <c r="S105" s="10"/>
      <c r="T105" s="10"/>
      <c r="U105" s="10"/>
      <c r="V105" s="10"/>
      <c r="W105" s="10"/>
      <c r="X105" s="10"/>
      <c r="Y105" s="10"/>
      <c r="Z105" s="10"/>
      <c r="AA105" s="10"/>
      <c r="AB105" s="10"/>
      <c r="AP105" s="55"/>
      <c r="AQ105" s="55"/>
      <c r="AR105" s="55"/>
      <c r="AS105" s="55"/>
      <c r="AT105" s="55"/>
      <c r="AU105" s="55"/>
      <c r="AV105" s="55"/>
      <c r="AW105" s="55"/>
      <c r="AX105" s="55"/>
      <c r="AY105" s="55"/>
      <c r="AZ105" s="55"/>
      <c r="BA105" s="55"/>
      <c r="BB105" s="55"/>
      <c r="BC105" s="55"/>
      <c r="BD105" s="55"/>
      <c r="BE105" s="55"/>
      <c r="BF105" s="55"/>
      <c r="BG105" s="55"/>
      <c r="BH105" s="55"/>
      <c r="BI105" s="55"/>
      <c r="BJ105" s="55"/>
      <c r="BK105" s="55"/>
      <c r="BL105" s="55"/>
      <c r="BM105" s="55"/>
      <c r="BN105" s="55"/>
      <c r="BO105" s="55"/>
      <c r="BP105" s="55"/>
      <c r="BQ105" s="55"/>
      <c r="BR105" s="55"/>
      <c r="BS105" s="55"/>
      <c r="BT105" s="55"/>
      <c r="BU105" s="55"/>
      <c r="BV105" s="55"/>
      <c r="BW105" s="55"/>
      <c r="BX105" s="55"/>
      <c r="BY105" s="55"/>
      <c r="BZ105" s="55"/>
    </row>
    <row r="106" spans="1:78" s="11" customFormat="1" ht="253.5" customHeight="1" x14ac:dyDescent="0.25">
      <c r="A106" s="211" t="s">
        <v>70</v>
      </c>
      <c r="B106" s="6"/>
      <c r="C106" s="41" t="s">
        <v>33</v>
      </c>
      <c r="D106" s="173"/>
      <c r="E106" s="55"/>
      <c r="F106" s="55"/>
      <c r="G106" s="55"/>
      <c r="H106" s="189"/>
      <c r="J106" s="9"/>
      <c r="K106" s="9"/>
      <c r="L106" s="39"/>
      <c r="M106" s="39"/>
      <c r="N106" s="82"/>
      <c r="O106" s="10"/>
      <c r="P106" s="10"/>
      <c r="Q106" s="10"/>
      <c r="R106" s="10"/>
      <c r="S106" s="10"/>
      <c r="T106" s="10"/>
      <c r="U106" s="10"/>
      <c r="V106" s="10"/>
      <c r="W106" s="10"/>
      <c r="X106" s="10"/>
      <c r="Y106" s="10"/>
      <c r="Z106" s="10"/>
      <c r="AA106" s="10"/>
      <c r="AB106" s="10"/>
      <c r="AP106" s="55"/>
      <c r="AQ106" s="55"/>
      <c r="AR106" s="55"/>
      <c r="AS106" s="55"/>
      <c r="AT106" s="55"/>
      <c r="AU106" s="55"/>
      <c r="AV106" s="55"/>
      <c r="AW106" s="55"/>
      <c r="AX106" s="55"/>
      <c r="AY106" s="55"/>
      <c r="AZ106" s="55"/>
      <c r="BA106" s="55"/>
      <c r="BB106" s="55"/>
      <c r="BC106" s="55"/>
      <c r="BD106" s="55"/>
      <c r="BE106" s="55"/>
      <c r="BF106" s="55"/>
      <c r="BG106" s="55"/>
      <c r="BH106" s="55"/>
      <c r="BI106" s="55"/>
      <c r="BJ106" s="55"/>
      <c r="BK106" s="55"/>
      <c r="BL106" s="55"/>
      <c r="BM106" s="55"/>
      <c r="BN106" s="55"/>
      <c r="BO106" s="55"/>
      <c r="BP106" s="55"/>
      <c r="BQ106" s="55"/>
      <c r="BR106" s="55"/>
      <c r="BS106" s="55"/>
      <c r="BT106" s="55"/>
      <c r="BU106" s="55"/>
      <c r="BV106" s="55"/>
      <c r="BW106" s="55"/>
      <c r="BX106" s="55"/>
      <c r="BY106" s="55"/>
      <c r="BZ106" s="55"/>
    </row>
    <row r="107" spans="1:78" s="11" customFormat="1" ht="158.25" customHeight="1" x14ac:dyDescent="0.25">
      <c r="A107" s="211" t="s">
        <v>71</v>
      </c>
      <c r="B107" s="6"/>
      <c r="C107" s="41" t="s">
        <v>34</v>
      </c>
      <c r="D107" s="173"/>
      <c r="E107" s="55"/>
      <c r="F107" s="55"/>
      <c r="G107" s="55"/>
      <c r="H107" s="189"/>
      <c r="J107" s="9"/>
      <c r="K107" s="9"/>
      <c r="L107" s="39"/>
      <c r="M107" s="39"/>
      <c r="N107" s="82"/>
      <c r="O107" s="10"/>
      <c r="P107" s="10"/>
      <c r="Q107" s="10"/>
      <c r="R107" s="10"/>
      <c r="S107" s="10"/>
      <c r="T107" s="10"/>
      <c r="U107" s="10"/>
      <c r="V107" s="10"/>
      <c r="W107" s="10"/>
      <c r="X107" s="10"/>
      <c r="Y107" s="10"/>
      <c r="Z107" s="10"/>
      <c r="AA107" s="10"/>
      <c r="AB107" s="10"/>
      <c r="AP107" s="55"/>
      <c r="AQ107" s="55"/>
      <c r="AR107" s="55"/>
      <c r="AS107" s="55"/>
      <c r="AT107" s="55"/>
      <c r="AU107" s="55"/>
      <c r="AV107" s="55"/>
      <c r="AW107" s="55"/>
      <c r="AX107" s="55"/>
      <c r="AY107" s="55"/>
      <c r="AZ107" s="55"/>
      <c r="BA107" s="55"/>
      <c r="BB107" s="55"/>
      <c r="BC107" s="55"/>
      <c r="BD107" s="55"/>
      <c r="BE107" s="55"/>
      <c r="BF107" s="55"/>
      <c r="BG107" s="55"/>
      <c r="BH107" s="55"/>
      <c r="BI107" s="55"/>
      <c r="BJ107" s="55"/>
      <c r="BK107" s="55"/>
      <c r="BL107" s="55"/>
      <c r="BM107" s="55"/>
      <c r="BN107" s="55"/>
      <c r="BO107" s="55"/>
      <c r="BP107" s="55"/>
      <c r="BQ107" s="55"/>
      <c r="BR107" s="55"/>
      <c r="BS107" s="55"/>
      <c r="BT107" s="55"/>
      <c r="BU107" s="55"/>
      <c r="BV107" s="55"/>
      <c r="BW107" s="55"/>
      <c r="BX107" s="55"/>
      <c r="BY107" s="55"/>
      <c r="BZ107" s="55"/>
    </row>
    <row r="108" spans="1:78" s="11" customFormat="1" ht="109.5" customHeight="1" x14ac:dyDescent="0.25">
      <c r="A108" s="211">
        <v>2</v>
      </c>
      <c r="B108" s="41" t="s">
        <v>26</v>
      </c>
      <c r="C108" s="6"/>
      <c r="D108" s="173"/>
      <c r="E108" s="55"/>
      <c r="F108" s="55"/>
      <c r="G108" s="55"/>
      <c r="H108" s="189"/>
      <c r="J108" s="9"/>
      <c r="K108" s="9"/>
      <c r="L108" s="39"/>
      <c r="M108" s="39"/>
      <c r="N108" s="82"/>
      <c r="O108" s="10"/>
      <c r="P108" s="10"/>
      <c r="Q108" s="10"/>
      <c r="R108" s="10"/>
      <c r="S108" s="10"/>
      <c r="T108" s="10"/>
      <c r="U108" s="10"/>
      <c r="V108" s="10"/>
      <c r="W108" s="10"/>
      <c r="X108" s="10"/>
      <c r="Y108" s="10"/>
      <c r="Z108" s="10"/>
      <c r="AA108" s="10"/>
      <c r="AB108" s="10"/>
      <c r="AP108" s="55"/>
      <c r="AQ108" s="55"/>
      <c r="AR108" s="55"/>
      <c r="AS108" s="55"/>
      <c r="AT108" s="55"/>
      <c r="AU108" s="55"/>
      <c r="AV108" s="55"/>
      <c r="AW108" s="55"/>
      <c r="AX108" s="55"/>
      <c r="AY108" s="55"/>
      <c r="AZ108" s="55"/>
      <c r="BA108" s="55"/>
      <c r="BB108" s="55"/>
      <c r="BC108" s="55"/>
      <c r="BD108" s="55"/>
      <c r="BE108" s="55"/>
      <c r="BF108" s="55"/>
      <c r="BG108" s="55"/>
      <c r="BH108" s="55"/>
      <c r="BI108" s="55"/>
      <c r="BJ108" s="55"/>
      <c r="BK108" s="55"/>
      <c r="BL108" s="55"/>
      <c r="BM108" s="55"/>
      <c r="BN108" s="55"/>
      <c r="BO108" s="55"/>
      <c r="BP108" s="55"/>
      <c r="BQ108" s="55"/>
      <c r="BR108" s="55"/>
      <c r="BS108" s="55"/>
      <c r="BT108" s="55"/>
      <c r="BU108" s="55"/>
      <c r="BV108" s="55"/>
      <c r="BW108" s="55"/>
      <c r="BX108" s="55"/>
      <c r="BY108" s="55"/>
      <c r="BZ108" s="55"/>
    </row>
    <row r="109" spans="1:78" s="11" customFormat="1" ht="114.75" customHeight="1" x14ac:dyDescent="0.25">
      <c r="A109" s="211" t="s">
        <v>73</v>
      </c>
      <c r="B109" s="6"/>
      <c r="C109" s="41" t="s">
        <v>27</v>
      </c>
      <c r="D109" s="173"/>
      <c r="E109" s="55"/>
      <c r="F109" s="55"/>
      <c r="G109" s="55"/>
      <c r="H109" s="189"/>
      <c r="J109" s="9"/>
      <c r="K109" s="9"/>
      <c r="L109" s="39"/>
      <c r="M109" s="39"/>
      <c r="N109" s="82"/>
      <c r="O109" s="10"/>
      <c r="P109" s="10"/>
      <c r="Q109" s="10"/>
      <c r="R109" s="10"/>
      <c r="S109" s="10"/>
      <c r="T109" s="10"/>
      <c r="U109" s="10"/>
      <c r="V109" s="10"/>
      <c r="W109" s="10"/>
      <c r="X109" s="10"/>
      <c r="Y109" s="10"/>
      <c r="Z109" s="10"/>
      <c r="AA109" s="10"/>
      <c r="AB109" s="10"/>
      <c r="AP109" s="55"/>
      <c r="AQ109" s="55"/>
      <c r="AR109" s="55"/>
      <c r="AS109" s="55"/>
      <c r="AT109" s="55"/>
      <c r="AU109" s="55"/>
      <c r="AV109" s="55"/>
      <c r="AW109" s="55"/>
      <c r="AX109" s="55"/>
      <c r="AY109" s="55"/>
      <c r="AZ109" s="55"/>
      <c r="BA109" s="55"/>
      <c r="BB109" s="55"/>
      <c r="BC109" s="55"/>
      <c r="BD109" s="55"/>
      <c r="BE109" s="55"/>
      <c r="BF109" s="55"/>
      <c r="BG109" s="55"/>
      <c r="BH109" s="55"/>
      <c r="BI109" s="55"/>
      <c r="BJ109" s="55"/>
      <c r="BK109" s="55"/>
      <c r="BL109" s="55"/>
      <c r="BM109" s="55"/>
      <c r="BN109" s="55"/>
      <c r="BO109" s="55"/>
      <c r="BP109" s="55"/>
      <c r="BQ109" s="55"/>
      <c r="BR109" s="55"/>
      <c r="BS109" s="55"/>
      <c r="BT109" s="55"/>
      <c r="BU109" s="55"/>
      <c r="BV109" s="55"/>
      <c r="BW109" s="55"/>
      <c r="BX109" s="55"/>
      <c r="BY109" s="55"/>
      <c r="BZ109" s="55"/>
    </row>
    <row r="110" spans="1:78" s="11" customFormat="1" ht="119.25" customHeight="1" x14ac:dyDescent="0.25">
      <c r="A110" s="211">
        <v>3</v>
      </c>
      <c r="B110" s="41" t="s">
        <v>29</v>
      </c>
      <c r="C110" s="6"/>
      <c r="D110" s="173"/>
      <c r="E110" s="55"/>
      <c r="F110" s="55"/>
      <c r="G110" s="55"/>
      <c r="H110" s="189"/>
      <c r="J110" s="9"/>
      <c r="K110" s="9"/>
      <c r="L110" s="39"/>
      <c r="M110" s="39"/>
      <c r="N110" s="82"/>
      <c r="O110" s="10"/>
      <c r="P110" s="10"/>
      <c r="Q110" s="10"/>
      <c r="R110" s="10"/>
      <c r="S110" s="10"/>
      <c r="T110" s="10"/>
      <c r="U110" s="10"/>
      <c r="V110" s="10"/>
      <c r="W110" s="10"/>
      <c r="X110" s="10"/>
      <c r="Y110" s="10"/>
      <c r="Z110" s="10"/>
      <c r="AA110" s="10"/>
      <c r="AB110" s="10"/>
      <c r="AP110" s="55"/>
      <c r="AQ110" s="55"/>
      <c r="AR110" s="55"/>
      <c r="AS110" s="55"/>
      <c r="AT110" s="55"/>
      <c r="AU110" s="55"/>
      <c r="AV110" s="55"/>
      <c r="AW110" s="55"/>
      <c r="AX110" s="55"/>
      <c r="AY110" s="55"/>
      <c r="AZ110" s="55"/>
      <c r="BA110" s="55"/>
      <c r="BB110" s="55"/>
      <c r="BC110" s="55"/>
      <c r="BD110" s="55"/>
      <c r="BE110" s="55"/>
      <c r="BF110" s="55"/>
      <c r="BG110" s="55"/>
      <c r="BH110" s="55"/>
      <c r="BI110" s="55"/>
      <c r="BJ110" s="55"/>
      <c r="BK110" s="55"/>
      <c r="BL110" s="55"/>
      <c r="BM110" s="55"/>
      <c r="BN110" s="55"/>
      <c r="BO110" s="55"/>
      <c r="BP110" s="55"/>
      <c r="BQ110" s="55"/>
      <c r="BR110" s="55"/>
      <c r="BS110" s="55"/>
      <c r="BT110" s="55"/>
      <c r="BU110" s="55"/>
      <c r="BV110" s="55"/>
      <c r="BW110" s="55"/>
      <c r="BX110" s="55"/>
      <c r="BY110" s="55"/>
      <c r="BZ110" s="55"/>
    </row>
    <row r="111" spans="1:78" s="11" customFormat="1" ht="164.25" customHeight="1" x14ac:dyDescent="0.25">
      <c r="A111" s="211" t="s">
        <v>77</v>
      </c>
      <c r="B111" s="6"/>
      <c r="C111" s="41" t="s">
        <v>30</v>
      </c>
      <c r="D111" s="173"/>
      <c r="E111" s="55"/>
      <c r="F111" s="55"/>
      <c r="G111" s="55"/>
      <c r="H111" s="189"/>
      <c r="J111" s="9"/>
      <c r="K111" s="9"/>
      <c r="L111" s="39"/>
      <c r="M111" s="39"/>
      <c r="N111" s="82"/>
      <c r="O111" s="10"/>
      <c r="P111" s="10"/>
      <c r="Q111" s="10"/>
      <c r="R111" s="10"/>
      <c r="S111" s="10"/>
      <c r="T111" s="10"/>
      <c r="U111" s="10"/>
      <c r="V111" s="10"/>
      <c r="W111" s="10"/>
      <c r="X111" s="10"/>
      <c r="Y111" s="10"/>
      <c r="Z111" s="10"/>
      <c r="AA111" s="10"/>
      <c r="AB111" s="10"/>
      <c r="AP111" s="55"/>
      <c r="AQ111" s="55"/>
      <c r="AR111" s="55"/>
      <c r="AS111" s="55"/>
      <c r="AT111" s="55"/>
      <c r="AU111" s="55"/>
      <c r="AV111" s="55"/>
      <c r="AW111" s="55"/>
      <c r="AX111" s="55"/>
      <c r="AY111" s="55"/>
      <c r="AZ111" s="55"/>
      <c r="BA111" s="55"/>
      <c r="BB111" s="55"/>
      <c r="BC111" s="55"/>
      <c r="BD111" s="55"/>
      <c r="BE111" s="55"/>
      <c r="BF111" s="55"/>
      <c r="BG111" s="55"/>
      <c r="BH111" s="55"/>
      <c r="BI111" s="55"/>
      <c r="BJ111" s="55"/>
      <c r="BK111" s="55"/>
      <c r="BL111" s="55"/>
      <c r="BM111" s="55"/>
      <c r="BN111" s="55"/>
      <c r="BO111" s="55"/>
      <c r="BP111" s="55"/>
      <c r="BQ111" s="55"/>
      <c r="BR111" s="55"/>
      <c r="BS111" s="55"/>
      <c r="BT111" s="55"/>
      <c r="BU111" s="55"/>
      <c r="BV111" s="55"/>
      <c r="BW111" s="55"/>
      <c r="BX111" s="55"/>
      <c r="BY111" s="55"/>
      <c r="BZ111" s="55"/>
    </row>
    <row r="112" spans="1:78" s="11" customFormat="1" ht="409.6" customHeight="1" x14ac:dyDescent="0.25">
      <c r="A112" s="211">
        <v>4</v>
      </c>
      <c r="B112" s="41" t="s">
        <v>98</v>
      </c>
      <c r="C112" s="6"/>
      <c r="D112" s="173"/>
      <c r="E112" s="55"/>
      <c r="F112" s="55"/>
      <c r="G112" s="55"/>
      <c r="H112" s="189"/>
      <c r="J112" s="9"/>
      <c r="K112" s="9"/>
      <c r="L112" s="39"/>
      <c r="M112" s="39"/>
      <c r="N112" s="82"/>
      <c r="O112" s="10"/>
      <c r="P112" s="10"/>
      <c r="Q112" s="10"/>
      <c r="R112" s="10"/>
      <c r="S112" s="10"/>
      <c r="T112" s="10"/>
      <c r="U112" s="10"/>
      <c r="V112" s="10"/>
      <c r="W112" s="10"/>
      <c r="X112" s="10"/>
      <c r="Y112" s="10"/>
      <c r="Z112" s="10"/>
      <c r="AA112" s="10"/>
      <c r="AB112" s="10"/>
      <c r="AP112" s="55"/>
      <c r="AQ112" s="55"/>
      <c r="AR112" s="55"/>
      <c r="AS112" s="55"/>
      <c r="AT112" s="55"/>
      <c r="AU112" s="55"/>
      <c r="AV112" s="55"/>
      <c r="AW112" s="55"/>
      <c r="AX112" s="55"/>
      <c r="AY112" s="55"/>
      <c r="AZ112" s="55"/>
      <c r="BA112" s="55"/>
      <c r="BB112" s="55"/>
      <c r="BC112" s="55"/>
      <c r="BD112" s="55"/>
      <c r="BE112" s="55"/>
      <c r="BF112" s="55"/>
      <c r="BG112" s="55"/>
      <c r="BH112" s="55"/>
      <c r="BI112" s="55"/>
      <c r="BJ112" s="55"/>
      <c r="BK112" s="55"/>
      <c r="BL112" s="55"/>
      <c r="BM112" s="55"/>
      <c r="BN112" s="55"/>
      <c r="BO112" s="55"/>
      <c r="BP112" s="55"/>
      <c r="BQ112" s="55"/>
      <c r="BR112" s="55"/>
      <c r="BS112" s="55"/>
      <c r="BT112" s="55"/>
      <c r="BU112" s="55"/>
      <c r="BV112" s="55"/>
      <c r="BW112" s="55"/>
      <c r="BX112" s="55"/>
      <c r="BY112" s="55"/>
      <c r="BZ112" s="55"/>
    </row>
    <row r="113" spans="1:256" s="11" customFormat="1" ht="146.25" customHeight="1" x14ac:dyDescent="0.25">
      <c r="A113" s="12">
        <v>5</v>
      </c>
      <c r="B113" s="4" t="s">
        <v>113</v>
      </c>
      <c r="C113" s="12"/>
      <c r="D113" s="173"/>
      <c r="E113" s="55"/>
      <c r="F113" s="55"/>
      <c r="G113" s="55"/>
      <c r="H113" s="189"/>
      <c r="J113" s="9"/>
      <c r="K113" s="9"/>
      <c r="L113" s="39"/>
      <c r="M113" s="67"/>
      <c r="N113" s="82"/>
      <c r="O113" s="10"/>
      <c r="P113" s="10"/>
      <c r="Q113" s="10"/>
      <c r="R113" s="10"/>
      <c r="S113" s="10"/>
      <c r="T113" s="10"/>
      <c r="U113" s="10"/>
      <c r="V113" s="10"/>
      <c r="W113" s="10"/>
      <c r="X113" s="10"/>
      <c r="Y113" s="10"/>
      <c r="Z113" s="10"/>
      <c r="AA113" s="10"/>
      <c r="AB113" s="10"/>
      <c r="AP113" s="55"/>
      <c r="AQ113" s="55"/>
      <c r="AR113" s="55"/>
      <c r="AS113" s="55"/>
      <c r="AT113" s="55"/>
      <c r="AU113" s="55"/>
      <c r="AV113" s="55"/>
      <c r="AW113" s="55"/>
      <c r="AX113" s="55"/>
      <c r="AY113" s="55"/>
      <c r="AZ113" s="55"/>
      <c r="BA113" s="55"/>
      <c r="BB113" s="55"/>
      <c r="BC113" s="55"/>
      <c r="BD113" s="55"/>
      <c r="BE113" s="55"/>
      <c r="BF113" s="55"/>
      <c r="BG113" s="55"/>
      <c r="BH113" s="55"/>
      <c r="BI113" s="55"/>
      <c r="BJ113" s="55"/>
      <c r="BK113" s="55"/>
      <c r="BL113" s="55"/>
      <c r="BM113" s="55"/>
      <c r="BN113" s="55"/>
      <c r="BO113" s="55"/>
      <c r="BP113" s="55"/>
      <c r="BQ113" s="55"/>
      <c r="BR113" s="55"/>
      <c r="BS113" s="55"/>
      <c r="BT113" s="55"/>
      <c r="BU113" s="55"/>
      <c r="BV113" s="55"/>
      <c r="BW113" s="55"/>
      <c r="BX113" s="55"/>
      <c r="BY113" s="55"/>
      <c r="BZ113" s="55"/>
    </row>
    <row r="114" spans="1:256" s="11" customFormat="1" ht="318.75" customHeight="1" x14ac:dyDescent="0.25">
      <c r="A114" s="13" t="s">
        <v>80</v>
      </c>
      <c r="B114" s="13"/>
      <c r="C114" s="45" t="s">
        <v>114</v>
      </c>
      <c r="D114" s="173"/>
      <c r="E114" s="55"/>
      <c r="F114" s="55"/>
      <c r="G114" s="55"/>
      <c r="H114" s="189"/>
      <c r="J114" s="9"/>
      <c r="K114" s="9"/>
      <c r="L114" s="39"/>
      <c r="M114" s="67"/>
      <c r="N114" s="82"/>
      <c r="O114" s="10"/>
      <c r="P114" s="10"/>
      <c r="Q114" s="10"/>
      <c r="R114" s="10"/>
      <c r="S114" s="10"/>
      <c r="T114" s="10"/>
      <c r="U114" s="10"/>
      <c r="V114" s="10"/>
      <c r="W114" s="10"/>
      <c r="X114" s="10"/>
      <c r="Y114" s="10"/>
      <c r="Z114" s="10"/>
      <c r="AA114" s="10"/>
      <c r="AB114" s="10"/>
      <c r="AP114" s="55"/>
      <c r="AQ114" s="55"/>
      <c r="AR114" s="55"/>
      <c r="AS114" s="55"/>
      <c r="AT114" s="55"/>
      <c r="AU114" s="55"/>
      <c r="AV114" s="55"/>
      <c r="AW114" s="55"/>
      <c r="AX114" s="55"/>
      <c r="AY114" s="55"/>
      <c r="AZ114" s="55"/>
      <c r="BA114" s="55"/>
      <c r="BB114" s="55"/>
      <c r="BC114" s="55"/>
      <c r="BD114" s="55"/>
      <c r="BE114" s="55"/>
      <c r="BF114" s="55"/>
      <c r="BG114" s="55"/>
      <c r="BH114" s="55"/>
      <c r="BI114" s="55"/>
      <c r="BJ114" s="55"/>
      <c r="BK114" s="55"/>
      <c r="BL114" s="55"/>
      <c r="BM114" s="55"/>
      <c r="BN114" s="55"/>
      <c r="BO114" s="55"/>
      <c r="BP114" s="55"/>
      <c r="BQ114" s="55"/>
      <c r="BR114" s="55"/>
      <c r="BS114" s="55"/>
      <c r="BT114" s="55"/>
      <c r="BU114" s="55"/>
      <c r="BV114" s="55"/>
      <c r="BW114" s="55"/>
      <c r="BX114" s="55"/>
      <c r="BY114" s="55"/>
      <c r="BZ114" s="55"/>
    </row>
    <row r="115" spans="1:256" s="11" customFormat="1" ht="318.75" customHeight="1" x14ac:dyDescent="0.25">
      <c r="A115" s="13">
        <v>5</v>
      </c>
      <c r="B115" s="47" t="s">
        <v>121</v>
      </c>
      <c r="C115" s="14"/>
      <c r="D115" s="173"/>
      <c r="E115" s="55"/>
      <c r="F115" s="55"/>
      <c r="G115" s="55"/>
      <c r="H115" s="189"/>
      <c r="J115" s="9"/>
      <c r="K115" s="9"/>
      <c r="L115" s="39"/>
      <c r="M115" s="67"/>
      <c r="N115" s="82"/>
      <c r="O115" s="10"/>
      <c r="P115" s="10"/>
      <c r="Q115" s="10"/>
      <c r="R115" s="10"/>
      <c r="S115" s="10"/>
      <c r="T115" s="10"/>
      <c r="U115" s="10"/>
      <c r="V115" s="10"/>
      <c r="W115" s="10"/>
      <c r="X115" s="10"/>
      <c r="Y115" s="10"/>
      <c r="Z115" s="10"/>
      <c r="AA115" s="10"/>
      <c r="AB115" s="10"/>
      <c r="AP115" s="55"/>
      <c r="AQ115" s="55"/>
      <c r="AR115" s="55"/>
      <c r="AS115" s="55"/>
      <c r="AT115" s="55"/>
      <c r="AU115" s="55"/>
      <c r="AV115" s="55"/>
      <c r="AW115" s="55"/>
      <c r="AX115" s="55"/>
      <c r="AY115" s="55"/>
      <c r="AZ115" s="55"/>
      <c r="BA115" s="55"/>
      <c r="BB115" s="55"/>
      <c r="BC115" s="55"/>
      <c r="BD115" s="55"/>
      <c r="BE115" s="55"/>
      <c r="BF115" s="55"/>
      <c r="BG115" s="55"/>
      <c r="BH115" s="55"/>
      <c r="BI115" s="55"/>
      <c r="BJ115" s="55"/>
      <c r="BK115" s="55"/>
      <c r="BL115" s="55"/>
      <c r="BM115" s="55"/>
      <c r="BN115" s="55"/>
      <c r="BO115" s="55"/>
      <c r="BP115" s="55"/>
      <c r="BQ115" s="55"/>
      <c r="BR115" s="55"/>
      <c r="BS115" s="55"/>
      <c r="BT115" s="55"/>
      <c r="BU115" s="55"/>
      <c r="BV115" s="55"/>
      <c r="BW115" s="55"/>
      <c r="BX115" s="55"/>
      <c r="BY115" s="55"/>
      <c r="BZ115" s="55"/>
    </row>
    <row r="116" spans="1:256" s="11" customFormat="1" ht="318.75" customHeight="1" x14ac:dyDescent="0.25">
      <c r="A116" s="13" t="s">
        <v>80</v>
      </c>
      <c r="B116" s="8"/>
      <c r="C116" s="48" t="s">
        <v>120</v>
      </c>
      <c r="D116" s="173"/>
      <c r="E116" s="55"/>
      <c r="F116" s="55"/>
      <c r="G116" s="55"/>
      <c r="H116" s="189"/>
      <c r="J116" s="9"/>
      <c r="K116" s="9"/>
      <c r="L116" s="39"/>
      <c r="M116" s="67"/>
      <c r="N116" s="82"/>
      <c r="O116" s="10"/>
      <c r="P116" s="10"/>
      <c r="Q116" s="10"/>
      <c r="R116" s="10"/>
      <c r="S116" s="10"/>
      <c r="T116" s="10"/>
      <c r="U116" s="10"/>
      <c r="V116" s="10"/>
      <c r="W116" s="10"/>
      <c r="X116" s="10"/>
      <c r="Y116" s="10"/>
      <c r="Z116" s="10"/>
      <c r="AA116" s="10"/>
      <c r="AB116" s="10"/>
      <c r="AP116" s="55"/>
      <c r="AQ116" s="55"/>
      <c r="AR116" s="55"/>
      <c r="AS116" s="55"/>
      <c r="AT116" s="55"/>
      <c r="AU116" s="55"/>
      <c r="AV116" s="55"/>
      <c r="AW116" s="55"/>
      <c r="AX116" s="55"/>
      <c r="AY116" s="55"/>
      <c r="AZ116" s="55"/>
      <c r="BA116" s="55"/>
      <c r="BB116" s="55"/>
      <c r="BC116" s="55"/>
      <c r="BD116" s="55"/>
      <c r="BE116" s="55"/>
      <c r="BF116" s="55"/>
      <c r="BG116" s="55"/>
      <c r="BH116" s="55"/>
      <c r="BI116" s="55"/>
      <c r="BJ116" s="55"/>
      <c r="BK116" s="55"/>
      <c r="BL116" s="55"/>
      <c r="BM116" s="55"/>
      <c r="BN116" s="55"/>
      <c r="BO116" s="55"/>
      <c r="BP116" s="55"/>
      <c r="BQ116" s="55"/>
      <c r="BR116" s="55"/>
      <c r="BS116" s="55"/>
      <c r="BT116" s="55"/>
      <c r="BU116" s="55"/>
      <c r="BV116" s="55"/>
      <c r="BW116" s="55"/>
      <c r="BX116" s="55"/>
      <c r="BY116" s="55"/>
      <c r="BZ116" s="55"/>
    </row>
    <row r="117" spans="1:256" s="11" customFormat="1" ht="81.75" customHeight="1" x14ac:dyDescent="0.25">
      <c r="A117" s="12">
        <v>6</v>
      </c>
      <c r="B117" s="4" t="s">
        <v>117</v>
      </c>
      <c r="C117" s="12"/>
      <c r="D117" s="174"/>
      <c r="E117" s="59"/>
      <c r="F117" s="56"/>
      <c r="G117" s="56"/>
      <c r="H117" s="189"/>
      <c r="I117" s="40"/>
      <c r="J117" s="15"/>
      <c r="K117" s="16"/>
      <c r="L117" s="17"/>
      <c r="M117" s="40"/>
      <c r="N117" s="83"/>
      <c r="O117" s="40"/>
      <c r="P117" s="17"/>
      <c r="Q117" s="40"/>
      <c r="R117" s="17"/>
      <c r="S117" s="40"/>
      <c r="T117" s="17"/>
      <c r="U117" s="40"/>
      <c r="V117" s="17"/>
      <c r="W117" s="40"/>
      <c r="X117" s="17"/>
      <c r="Y117" s="40"/>
      <c r="Z117" s="17"/>
      <c r="AA117" s="40"/>
      <c r="AB117" s="17"/>
      <c r="AC117" s="40"/>
      <c r="AD117" s="17"/>
      <c r="AE117" s="40"/>
      <c r="AF117" s="17"/>
      <c r="AG117" s="40"/>
      <c r="AH117" s="17"/>
      <c r="AI117" s="40"/>
      <c r="AJ117" s="17"/>
      <c r="AK117" s="40"/>
      <c r="AL117" s="17"/>
      <c r="AM117" s="40"/>
      <c r="AN117" s="17"/>
      <c r="AO117" s="40"/>
      <c r="AP117" s="17"/>
      <c r="AQ117" s="40"/>
      <c r="AR117" s="17"/>
      <c r="AS117" s="40"/>
      <c r="AT117" s="17"/>
      <c r="AU117" s="40"/>
      <c r="AV117" s="17"/>
      <c r="AW117" s="40"/>
      <c r="AX117" s="17"/>
      <c r="AY117" s="40"/>
      <c r="AZ117" s="17"/>
      <c r="BA117" s="40"/>
      <c r="BB117" s="17"/>
      <c r="BC117" s="40"/>
      <c r="BD117" s="17"/>
      <c r="BE117" s="40"/>
      <c r="BF117" s="17"/>
      <c r="BG117" s="40"/>
      <c r="BH117" s="17"/>
      <c r="BI117" s="40"/>
      <c r="BJ117" s="17"/>
      <c r="BK117" s="40"/>
      <c r="BL117" s="17"/>
      <c r="BM117" s="40"/>
      <c r="BN117" s="17"/>
      <c r="BO117" s="40"/>
      <c r="BP117" s="17"/>
      <c r="BQ117" s="40"/>
      <c r="BR117" s="17"/>
      <c r="BS117" s="40"/>
      <c r="BT117" s="17"/>
      <c r="BU117" s="40"/>
      <c r="BV117" s="17"/>
      <c r="BW117" s="40"/>
      <c r="BX117" s="17"/>
      <c r="BY117" s="40"/>
      <c r="BZ117" s="17"/>
      <c r="CA117" s="40"/>
      <c r="CB117" s="17"/>
      <c r="CC117" s="40"/>
      <c r="CD117" s="17"/>
      <c r="CE117" s="40"/>
      <c r="CF117" s="17"/>
      <c r="CG117" s="40"/>
      <c r="CH117" s="17"/>
      <c r="CI117" s="40"/>
      <c r="CJ117" s="17"/>
      <c r="CK117" s="40"/>
      <c r="CL117" s="17"/>
      <c r="CM117" s="40"/>
      <c r="CN117" s="17"/>
      <c r="CO117" s="40"/>
      <c r="CP117" s="17"/>
      <c r="CQ117" s="40"/>
      <c r="CR117" s="17"/>
      <c r="CS117" s="40"/>
      <c r="CT117" s="17"/>
      <c r="CU117" s="40"/>
      <c r="CV117" s="17"/>
      <c r="CW117" s="40"/>
      <c r="CX117" s="17"/>
      <c r="CY117" s="40"/>
      <c r="CZ117" s="17"/>
      <c r="DA117" s="40"/>
      <c r="DB117" s="17"/>
      <c r="DC117" s="40"/>
      <c r="DD117" s="17"/>
      <c r="DE117" s="40"/>
      <c r="DF117" s="17"/>
      <c r="DG117" s="40"/>
      <c r="DH117" s="17"/>
      <c r="DI117" s="40"/>
      <c r="DJ117" s="17"/>
      <c r="DK117" s="40"/>
      <c r="DL117" s="17"/>
      <c r="DM117" s="40"/>
      <c r="DN117" s="17"/>
      <c r="DO117" s="40"/>
      <c r="DP117" s="17"/>
      <c r="DQ117" s="40"/>
      <c r="DR117" s="17"/>
      <c r="DS117" s="40"/>
      <c r="DT117" s="17"/>
      <c r="DU117" s="40"/>
      <c r="DV117" s="17"/>
      <c r="DW117" s="40"/>
      <c r="DX117" s="17"/>
      <c r="DY117" s="40"/>
      <c r="DZ117" s="17"/>
      <c r="EA117" s="40"/>
      <c r="EB117" s="17"/>
      <c r="EC117" s="40"/>
      <c r="ED117" s="17"/>
      <c r="EE117" s="40"/>
      <c r="EF117" s="17"/>
      <c r="EG117" s="40"/>
      <c r="EH117" s="17"/>
      <c r="EI117" s="40"/>
      <c r="EJ117" s="17"/>
      <c r="EK117" s="40"/>
      <c r="EL117" s="17"/>
      <c r="EM117" s="40"/>
      <c r="EN117" s="17"/>
      <c r="EO117" s="40"/>
      <c r="EP117" s="17"/>
      <c r="EQ117" s="40"/>
      <c r="ER117" s="17"/>
      <c r="ES117" s="40"/>
      <c r="ET117" s="17"/>
      <c r="EU117" s="40"/>
      <c r="EV117" s="17"/>
      <c r="EW117" s="40"/>
      <c r="EX117" s="17"/>
      <c r="EY117" s="40"/>
      <c r="EZ117" s="17"/>
      <c r="FA117" s="40"/>
      <c r="FB117" s="17"/>
      <c r="FC117" s="40"/>
      <c r="FD117" s="17"/>
      <c r="FE117" s="40"/>
      <c r="FF117" s="17"/>
      <c r="FG117" s="40"/>
      <c r="FH117" s="17"/>
      <c r="FI117" s="40"/>
      <c r="FJ117" s="17"/>
      <c r="FK117" s="40"/>
      <c r="FL117" s="17"/>
      <c r="FM117" s="40"/>
      <c r="FN117" s="17"/>
      <c r="FO117" s="40"/>
      <c r="FP117" s="17"/>
      <c r="FQ117" s="40"/>
      <c r="FR117" s="17"/>
      <c r="FS117" s="40"/>
      <c r="FT117" s="17"/>
      <c r="FU117" s="40"/>
      <c r="FV117" s="17"/>
      <c r="FW117" s="40"/>
      <c r="FX117" s="17"/>
      <c r="FY117" s="40"/>
      <c r="FZ117" s="17"/>
      <c r="GA117" s="40"/>
      <c r="GB117" s="17"/>
      <c r="GC117" s="40"/>
      <c r="GD117" s="17"/>
      <c r="GE117" s="40"/>
      <c r="GF117" s="17"/>
      <c r="GG117" s="40"/>
      <c r="GH117" s="17"/>
      <c r="GI117" s="40"/>
      <c r="GJ117" s="17"/>
      <c r="GK117" s="40"/>
      <c r="GL117" s="17"/>
      <c r="GM117" s="40"/>
      <c r="GN117" s="17"/>
      <c r="GO117" s="40"/>
      <c r="GP117" s="17"/>
      <c r="GQ117" s="40"/>
      <c r="GR117" s="17"/>
      <c r="GS117" s="40"/>
      <c r="GT117" s="17"/>
      <c r="GU117" s="40"/>
      <c r="GV117" s="17"/>
      <c r="GW117" s="40"/>
      <c r="GX117" s="17"/>
      <c r="GY117" s="40"/>
      <c r="GZ117" s="17"/>
      <c r="HA117" s="40"/>
      <c r="HB117" s="17"/>
      <c r="HC117" s="40"/>
      <c r="HD117" s="17"/>
      <c r="HE117" s="40"/>
      <c r="HF117" s="17"/>
      <c r="HG117" s="40"/>
      <c r="HH117" s="17"/>
      <c r="HI117" s="40"/>
      <c r="HJ117" s="17"/>
      <c r="HK117" s="40"/>
      <c r="HL117" s="17"/>
      <c r="HM117" s="40"/>
      <c r="HN117" s="17"/>
      <c r="HO117" s="40"/>
      <c r="HP117" s="17"/>
      <c r="HQ117" s="40"/>
      <c r="HR117" s="17"/>
      <c r="HS117" s="40"/>
      <c r="HT117" s="17"/>
      <c r="HU117" s="40"/>
      <c r="HV117" s="17"/>
      <c r="HW117" s="40"/>
      <c r="HX117" s="17"/>
      <c r="HY117" s="40"/>
      <c r="HZ117" s="17"/>
      <c r="IA117" s="40"/>
      <c r="IB117" s="17"/>
      <c r="IC117" s="40"/>
      <c r="ID117" s="17"/>
      <c r="IE117" s="40"/>
      <c r="IF117" s="17"/>
      <c r="IG117" s="40"/>
      <c r="IH117" s="17"/>
      <c r="II117" s="40"/>
      <c r="IJ117" s="17"/>
      <c r="IK117" s="40"/>
      <c r="IL117" s="17"/>
      <c r="IM117" s="40"/>
      <c r="IN117" s="17"/>
      <c r="IO117" s="40"/>
      <c r="IP117" s="17"/>
      <c r="IQ117" s="40"/>
      <c r="IR117" s="17"/>
      <c r="IS117" s="40"/>
      <c r="IT117" s="17"/>
      <c r="IU117" s="40"/>
      <c r="IV117" s="17"/>
    </row>
    <row r="118" spans="1:256" s="11" customFormat="1" ht="39" customHeight="1" x14ac:dyDescent="0.25">
      <c r="B118" s="7"/>
      <c r="C118" s="7"/>
      <c r="D118" s="173"/>
      <c r="E118" s="55"/>
      <c r="F118" s="55"/>
      <c r="G118" s="55"/>
      <c r="H118" s="189"/>
      <c r="J118" s="9"/>
      <c r="K118" s="9"/>
      <c r="M118" s="67"/>
      <c r="N118" s="84"/>
      <c r="AP118" s="55"/>
      <c r="AQ118" s="55"/>
      <c r="AR118" s="55"/>
      <c r="AS118" s="55"/>
      <c r="AT118" s="55"/>
      <c r="AU118" s="55"/>
      <c r="AV118" s="55"/>
      <c r="AW118" s="55"/>
      <c r="AX118" s="55"/>
      <c r="AY118" s="55"/>
      <c r="AZ118" s="55"/>
      <c r="BA118" s="55"/>
      <c r="BB118" s="55"/>
      <c r="BC118" s="55"/>
      <c r="BD118" s="55"/>
      <c r="BE118" s="55"/>
      <c r="BF118" s="55"/>
      <c r="BG118" s="55"/>
      <c r="BH118" s="55"/>
      <c r="BI118" s="55"/>
      <c r="BJ118" s="55"/>
      <c r="BK118" s="55"/>
      <c r="BL118" s="55"/>
      <c r="BM118" s="55"/>
      <c r="BN118" s="55"/>
      <c r="BO118" s="55"/>
      <c r="BP118" s="55"/>
      <c r="BQ118" s="55"/>
      <c r="BR118" s="55"/>
      <c r="BS118" s="55"/>
      <c r="BT118" s="55"/>
      <c r="BU118" s="55"/>
      <c r="BV118" s="55"/>
      <c r="BW118" s="55"/>
      <c r="BX118" s="55"/>
      <c r="BY118" s="55"/>
      <c r="BZ118" s="55"/>
    </row>
    <row r="119" spans="1:256" s="11" customFormat="1" x14ac:dyDescent="0.25">
      <c r="B119" s="7"/>
      <c r="C119" s="7"/>
      <c r="D119" s="173"/>
      <c r="E119" s="55"/>
      <c r="F119" s="55"/>
      <c r="G119" s="55"/>
      <c r="H119" s="189"/>
      <c r="J119" s="8"/>
      <c r="K119" s="8"/>
      <c r="M119" s="67"/>
      <c r="N119" s="84"/>
      <c r="AP119" s="55"/>
      <c r="AQ119" s="55"/>
      <c r="AR119" s="55"/>
      <c r="AS119" s="55"/>
      <c r="AT119" s="55"/>
      <c r="AU119" s="55"/>
      <c r="AV119" s="55"/>
      <c r="AW119" s="55"/>
      <c r="AX119" s="55"/>
      <c r="AY119" s="55"/>
      <c r="AZ119" s="55"/>
      <c r="BA119" s="55"/>
      <c r="BB119" s="55"/>
      <c r="BC119" s="55"/>
      <c r="BD119" s="55"/>
      <c r="BE119" s="55"/>
      <c r="BF119" s="55"/>
      <c r="BG119" s="55"/>
      <c r="BH119" s="55"/>
      <c r="BI119" s="55"/>
      <c r="BJ119" s="55"/>
      <c r="BK119" s="55"/>
      <c r="BL119" s="55"/>
      <c r="BM119" s="55"/>
      <c r="BN119" s="55"/>
      <c r="BO119" s="55"/>
      <c r="BP119" s="55"/>
      <c r="BQ119" s="55"/>
      <c r="BR119" s="55"/>
      <c r="BS119" s="55"/>
      <c r="BT119" s="55"/>
      <c r="BU119" s="55"/>
      <c r="BV119" s="55"/>
      <c r="BW119" s="55"/>
      <c r="BX119" s="55"/>
      <c r="BY119" s="55"/>
      <c r="BZ119" s="55"/>
    </row>
    <row r="120" spans="1:256" s="11" customFormat="1" x14ac:dyDescent="0.25">
      <c r="B120" s="7"/>
      <c r="C120" s="7"/>
      <c r="D120" s="173"/>
      <c r="E120" s="55"/>
      <c r="F120" s="55"/>
      <c r="G120" s="55"/>
      <c r="H120" s="189"/>
      <c r="J120" s="8"/>
      <c r="K120" s="8"/>
      <c r="M120" s="67"/>
      <c r="N120" s="84"/>
      <c r="AP120" s="55"/>
      <c r="AQ120" s="55"/>
      <c r="AR120" s="55"/>
      <c r="AS120" s="55"/>
      <c r="AT120" s="55"/>
      <c r="AU120" s="55"/>
      <c r="AV120" s="55"/>
      <c r="AW120" s="55"/>
      <c r="AX120" s="55"/>
      <c r="AY120" s="55"/>
      <c r="AZ120" s="55"/>
      <c r="BA120" s="55"/>
      <c r="BB120" s="55"/>
      <c r="BC120" s="55"/>
      <c r="BD120" s="55"/>
      <c r="BE120" s="55"/>
      <c r="BF120" s="55"/>
      <c r="BG120" s="55"/>
      <c r="BH120" s="55"/>
      <c r="BI120" s="55"/>
      <c r="BJ120" s="55"/>
      <c r="BK120" s="55"/>
      <c r="BL120" s="55"/>
      <c r="BM120" s="55"/>
      <c r="BN120" s="55"/>
      <c r="BO120" s="55"/>
      <c r="BP120" s="55"/>
      <c r="BQ120" s="55"/>
      <c r="BR120" s="55"/>
      <c r="BS120" s="55"/>
      <c r="BT120" s="55"/>
      <c r="BU120" s="55"/>
      <c r="BV120" s="55"/>
      <c r="BW120" s="55"/>
      <c r="BX120" s="55"/>
      <c r="BY120" s="55"/>
      <c r="BZ120" s="55"/>
    </row>
    <row r="121" spans="1:256" s="11" customFormat="1" x14ac:dyDescent="0.25">
      <c r="B121" s="7"/>
      <c r="C121" s="7"/>
      <c r="D121" s="173"/>
      <c r="E121" s="55"/>
      <c r="F121" s="55"/>
      <c r="G121" s="55"/>
      <c r="H121" s="189"/>
      <c r="J121" s="8"/>
      <c r="K121" s="8"/>
      <c r="M121" s="67"/>
      <c r="N121" s="84"/>
      <c r="AP121" s="55"/>
      <c r="AQ121" s="55"/>
      <c r="AR121" s="55"/>
      <c r="AS121" s="55"/>
      <c r="AT121" s="55"/>
      <c r="AU121" s="55"/>
      <c r="AV121" s="55"/>
      <c r="AW121" s="55"/>
      <c r="AX121" s="55"/>
      <c r="AY121" s="55"/>
      <c r="AZ121" s="55"/>
      <c r="BA121" s="55"/>
      <c r="BB121" s="55"/>
      <c r="BC121" s="55"/>
      <c r="BD121" s="55"/>
      <c r="BE121" s="55"/>
      <c r="BF121" s="55"/>
      <c r="BG121" s="55"/>
      <c r="BH121" s="55"/>
      <c r="BI121" s="55"/>
      <c r="BJ121" s="55"/>
      <c r="BK121" s="55"/>
      <c r="BL121" s="55"/>
      <c r="BM121" s="55"/>
      <c r="BN121" s="55"/>
      <c r="BO121" s="55"/>
      <c r="BP121" s="55"/>
      <c r="BQ121" s="55"/>
      <c r="BR121" s="55"/>
      <c r="BS121" s="55"/>
      <c r="BT121" s="55"/>
      <c r="BU121" s="55"/>
      <c r="BV121" s="55"/>
      <c r="BW121" s="55"/>
      <c r="BX121" s="55"/>
      <c r="BY121" s="55"/>
      <c r="BZ121" s="55"/>
    </row>
    <row r="122" spans="1:256" s="11" customFormat="1" x14ac:dyDescent="0.25">
      <c r="B122" s="7"/>
      <c r="C122" s="7"/>
      <c r="D122" s="173"/>
      <c r="E122" s="55"/>
      <c r="F122" s="55"/>
      <c r="G122" s="55"/>
      <c r="H122" s="189"/>
      <c r="J122" s="8"/>
      <c r="K122" s="8"/>
      <c r="M122" s="67"/>
      <c r="N122" s="84"/>
      <c r="AP122" s="55"/>
      <c r="AQ122" s="55"/>
      <c r="AR122" s="55"/>
      <c r="AS122" s="55"/>
      <c r="AT122" s="55"/>
      <c r="AU122" s="55"/>
      <c r="AV122" s="55"/>
      <c r="AW122" s="55"/>
      <c r="AX122" s="55"/>
      <c r="AY122" s="55"/>
      <c r="AZ122" s="55"/>
      <c r="BA122" s="55"/>
      <c r="BB122" s="55"/>
      <c r="BC122" s="55"/>
      <c r="BD122" s="55"/>
      <c r="BE122" s="55"/>
      <c r="BF122" s="55"/>
      <c r="BG122" s="55"/>
      <c r="BH122" s="55"/>
      <c r="BI122" s="55"/>
      <c r="BJ122" s="55"/>
      <c r="BK122" s="55"/>
      <c r="BL122" s="55"/>
      <c r="BM122" s="55"/>
      <c r="BN122" s="55"/>
      <c r="BO122" s="55"/>
      <c r="BP122" s="55"/>
      <c r="BQ122" s="55"/>
      <c r="BR122" s="55"/>
      <c r="BS122" s="55"/>
      <c r="BT122" s="55"/>
      <c r="BU122" s="55"/>
      <c r="BV122" s="55"/>
      <c r="BW122" s="55"/>
      <c r="BX122" s="55"/>
      <c r="BY122" s="55"/>
      <c r="BZ122" s="55"/>
    </row>
    <row r="123" spans="1:256" s="11" customFormat="1" x14ac:dyDescent="0.25">
      <c r="B123" s="7"/>
      <c r="C123" s="7"/>
      <c r="D123" s="173"/>
      <c r="E123" s="55"/>
      <c r="F123" s="55"/>
      <c r="G123" s="55"/>
      <c r="H123" s="189"/>
      <c r="J123" s="8"/>
      <c r="K123" s="8"/>
      <c r="M123" s="67"/>
      <c r="N123" s="84"/>
      <c r="AP123" s="55"/>
      <c r="AQ123" s="55"/>
      <c r="AR123" s="55"/>
      <c r="AS123" s="55"/>
      <c r="AT123" s="55"/>
      <c r="AU123" s="55"/>
      <c r="AV123" s="55"/>
      <c r="AW123" s="55"/>
      <c r="AX123" s="55"/>
      <c r="AY123" s="55"/>
      <c r="AZ123" s="55"/>
      <c r="BA123" s="55"/>
      <c r="BB123" s="55"/>
      <c r="BC123" s="55"/>
      <c r="BD123" s="55"/>
      <c r="BE123" s="55"/>
      <c r="BF123" s="55"/>
      <c r="BG123" s="55"/>
      <c r="BH123" s="55"/>
      <c r="BI123" s="55"/>
      <c r="BJ123" s="55"/>
      <c r="BK123" s="55"/>
      <c r="BL123" s="55"/>
      <c r="BM123" s="55"/>
      <c r="BN123" s="55"/>
      <c r="BO123" s="55"/>
      <c r="BP123" s="55"/>
      <c r="BQ123" s="55"/>
      <c r="BR123" s="55"/>
      <c r="BS123" s="55"/>
      <c r="BT123" s="55"/>
      <c r="BU123" s="55"/>
      <c r="BV123" s="55"/>
      <c r="BW123" s="55"/>
      <c r="BX123" s="55"/>
      <c r="BY123" s="55"/>
      <c r="BZ123" s="55"/>
    </row>
    <row r="124" spans="1:256" s="11" customFormat="1" x14ac:dyDescent="0.25">
      <c r="B124" s="7"/>
      <c r="C124" s="7"/>
      <c r="D124" s="173"/>
      <c r="E124" s="55"/>
      <c r="F124" s="55"/>
      <c r="G124" s="55"/>
      <c r="H124" s="189"/>
      <c r="J124" s="8"/>
      <c r="K124" s="8"/>
      <c r="M124" s="67"/>
      <c r="N124" s="84"/>
      <c r="AP124" s="55"/>
      <c r="AQ124" s="55"/>
      <c r="AR124" s="55"/>
      <c r="AS124" s="55"/>
      <c r="AT124" s="55"/>
      <c r="AU124" s="55"/>
      <c r="AV124" s="55"/>
      <c r="AW124" s="55"/>
      <c r="AX124" s="55"/>
      <c r="AY124" s="55"/>
      <c r="AZ124" s="55"/>
      <c r="BA124" s="55"/>
      <c r="BB124" s="55"/>
      <c r="BC124" s="55"/>
      <c r="BD124" s="55"/>
      <c r="BE124" s="55"/>
      <c r="BF124" s="55"/>
      <c r="BG124" s="55"/>
      <c r="BH124" s="55"/>
      <c r="BI124" s="55"/>
      <c r="BJ124" s="55"/>
      <c r="BK124" s="55"/>
      <c r="BL124" s="55"/>
      <c r="BM124" s="55"/>
      <c r="BN124" s="55"/>
      <c r="BO124" s="55"/>
      <c r="BP124" s="55"/>
      <c r="BQ124" s="55"/>
      <c r="BR124" s="55"/>
      <c r="BS124" s="55"/>
      <c r="BT124" s="55"/>
      <c r="BU124" s="55"/>
      <c r="BV124" s="55"/>
      <c r="BW124" s="55"/>
      <c r="BX124" s="55"/>
      <c r="BY124" s="55"/>
      <c r="BZ124" s="55"/>
    </row>
    <row r="125" spans="1:256" x14ac:dyDescent="0.25">
      <c r="D125" s="175"/>
      <c r="E125" s="58"/>
      <c r="F125" s="60"/>
      <c r="G125" s="60"/>
      <c r="H125" s="190"/>
      <c r="I125" s="61"/>
      <c r="J125" s="62"/>
      <c r="K125" s="62"/>
      <c r="L125" s="61"/>
      <c r="M125" s="68"/>
      <c r="N125" s="85"/>
      <c r="O125" s="61"/>
      <c r="P125" s="61"/>
      <c r="Q125" s="61"/>
      <c r="R125" s="61"/>
      <c r="S125" s="61"/>
      <c r="T125" s="63"/>
      <c r="U125" s="61"/>
      <c r="V125" s="61"/>
      <c r="W125" s="61"/>
      <c r="X125" s="61"/>
      <c r="Y125" s="61"/>
      <c r="Z125" s="63"/>
      <c r="AA125" s="63"/>
      <c r="AB125" s="61"/>
      <c r="AC125" s="61"/>
      <c r="AD125" s="61"/>
      <c r="AE125" s="61"/>
      <c r="AF125" s="61"/>
      <c r="AG125" s="63"/>
      <c r="AH125" s="63"/>
      <c r="AI125" s="61"/>
      <c r="AJ125" s="61"/>
      <c r="AK125" s="61"/>
      <c r="AL125" s="61"/>
      <c r="AM125" s="61"/>
      <c r="AN125" s="63"/>
      <c r="AO125" s="61"/>
    </row>
    <row r="126" spans="1:256" x14ac:dyDescent="0.25">
      <c r="A126" s="32"/>
      <c r="B126" s="33" t="s">
        <v>97</v>
      </c>
      <c r="C126" s="33" t="s">
        <v>124</v>
      </c>
      <c r="D126" s="175"/>
      <c r="E126" s="58"/>
      <c r="F126" s="60"/>
      <c r="G126" s="60"/>
      <c r="H126" s="190"/>
      <c r="I126" s="61"/>
      <c r="J126" s="62"/>
      <c r="K126" s="62"/>
      <c r="L126" s="61"/>
      <c r="M126" s="68"/>
      <c r="N126" s="85"/>
      <c r="O126" s="61"/>
      <c r="P126" s="61"/>
      <c r="Q126" s="61"/>
      <c r="R126" s="61"/>
      <c r="S126" s="61"/>
      <c r="T126" s="63"/>
      <c r="U126" s="61"/>
      <c r="V126" s="61"/>
      <c r="W126" s="61"/>
      <c r="X126" s="61"/>
      <c r="Y126" s="61"/>
      <c r="Z126" s="63"/>
      <c r="AA126" s="63"/>
      <c r="AB126" s="61"/>
      <c r="AC126" s="61"/>
      <c r="AD126" s="61"/>
      <c r="AE126" s="61"/>
      <c r="AF126" s="61"/>
      <c r="AG126" s="63"/>
      <c r="AH126" s="63"/>
      <c r="AI126" s="61"/>
      <c r="AJ126" s="61"/>
      <c r="AK126" s="61"/>
      <c r="AL126" s="61"/>
      <c r="AM126" s="61"/>
      <c r="AN126" s="63"/>
      <c r="AO126" s="61"/>
    </row>
    <row r="127" spans="1:256" ht="179.25" customHeight="1" x14ac:dyDescent="0.25">
      <c r="A127" s="34">
        <v>1</v>
      </c>
      <c r="B127" s="46" t="s">
        <v>51</v>
      </c>
      <c r="C127" s="35"/>
      <c r="D127" s="175"/>
      <c r="E127" s="58"/>
      <c r="F127" s="60"/>
      <c r="G127" s="60"/>
      <c r="H127" s="190"/>
      <c r="I127" s="61"/>
      <c r="J127" s="62"/>
      <c r="K127" s="62"/>
      <c r="L127" s="61"/>
      <c r="M127" s="68"/>
      <c r="N127" s="85"/>
      <c r="O127" s="61"/>
      <c r="P127" s="61"/>
      <c r="Q127" s="61"/>
      <c r="R127" s="61"/>
      <c r="S127" s="61"/>
      <c r="T127" s="63"/>
      <c r="U127" s="61"/>
      <c r="V127" s="61"/>
      <c r="W127" s="61"/>
      <c r="X127" s="61"/>
      <c r="Y127" s="61"/>
      <c r="Z127" s="63"/>
      <c r="AA127" s="63"/>
      <c r="AB127" s="61"/>
      <c r="AC127" s="61"/>
      <c r="AD127" s="61"/>
      <c r="AE127" s="61"/>
      <c r="AF127" s="61"/>
      <c r="AG127" s="63"/>
      <c r="AH127" s="63"/>
      <c r="AI127" s="61"/>
      <c r="AJ127" s="61"/>
      <c r="AK127" s="61"/>
      <c r="AL127" s="61"/>
      <c r="AM127" s="61"/>
      <c r="AN127" s="63"/>
      <c r="AO127" s="61"/>
    </row>
    <row r="128" spans="1:256" ht="201.75" customHeight="1" x14ac:dyDescent="0.25">
      <c r="A128" s="36" t="s">
        <v>70</v>
      </c>
      <c r="B128" s="35"/>
      <c r="C128" s="46" t="s">
        <v>50</v>
      </c>
      <c r="D128" s="175"/>
      <c r="E128" s="58"/>
      <c r="F128" s="60"/>
      <c r="G128" s="60"/>
      <c r="H128" s="190"/>
      <c r="I128" s="61"/>
      <c r="J128" s="62"/>
      <c r="K128" s="62"/>
      <c r="L128" s="61"/>
      <c r="M128" s="68"/>
      <c r="N128" s="85"/>
      <c r="O128" s="61"/>
      <c r="P128" s="61"/>
      <c r="Q128" s="61"/>
      <c r="R128" s="61"/>
      <c r="S128" s="61"/>
      <c r="T128" s="63"/>
      <c r="U128" s="61"/>
      <c r="V128" s="61"/>
      <c r="W128" s="61"/>
      <c r="X128" s="61"/>
      <c r="Y128" s="61"/>
      <c r="Z128" s="63"/>
      <c r="AA128" s="63"/>
      <c r="AB128" s="61"/>
      <c r="AC128" s="61"/>
      <c r="AD128" s="61"/>
      <c r="AE128" s="61"/>
      <c r="AF128" s="61"/>
      <c r="AG128" s="63"/>
      <c r="AH128" s="63"/>
      <c r="AI128" s="61"/>
      <c r="AJ128" s="61"/>
      <c r="AK128" s="61"/>
      <c r="AL128" s="61"/>
      <c r="AM128" s="61"/>
      <c r="AN128" s="63"/>
      <c r="AO128" s="61"/>
    </row>
    <row r="129" spans="1:78" ht="180.75" customHeight="1" x14ac:dyDescent="0.25">
      <c r="A129" s="36" t="s">
        <v>71</v>
      </c>
      <c r="B129" s="35"/>
      <c r="C129" s="46" t="s">
        <v>48</v>
      </c>
      <c r="D129" s="175"/>
      <c r="E129" s="58"/>
      <c r="F129" s="60"/>
      <c r="G129" s="60"/>
      <c r="H129" s="190"/>
      <c r="I129" s="61"/>
      <c r="J129" s="62"/>
      <c r="K129" s="62"/>
      <c r="L129" s="61"/>
      <c r="M129" s="68"/>
      <c r="N129" s="85"/>
      <c r="O129" s="61"/>
      <c r="P129" s="61"/>
      <c r="Q129" s="61"/>
      <c r="R129" s="61"/>
      <c r="S129" s="61"/>
      <c r="T129" s="63"/>
      <c r="U129" s="61"/>
      <c r="V129" s="61"/>
      <c r="W129" s="61"/>
      <c r="X129" s="61"/>
      <c r="Y129" s="61"/>
      <c r="Z129" s="63"/>
      <c r="AA129" s="63"/>
      <c r="AB129" s="61"/>
      <c r="AC129" s="61"/>
      <c r="AD129" s="61"/>
      <c r="AE129" s="61"/>
      <c r="AF129" s="61"/>
      <c r="AG129" s="63"/>
      <c r="AH129" s="63"/>
      <c r="AI129" s="61"/>
      <c r="AJ129" s="61"/>
      <c r="AK129" s="61"/>
      <c r="AL129" s="61"/>
      <c r="AM129" s="61"/>
      <c r="AN129" s="63"/>
      <c r="AO129" s="61"/>
    </row>
    <row r="130" spans="1:78" ht="94.5" x14ac:dyDescent="0.25">
      <c r="A130" s="36" t="s">
        <v>94</v>
      </c>
      <c r="B130" s="35"/>
      <c r="C130" s="46" t="s">
        <v>36</v>
      </c>
      <c r="D130" s="175"/>
      <c r="E130" s="58"/>
      <c r="F130" s="60"/>
      <c r="G130" s="60"/>
      <c r="H130" s="190"/>
      <c r="I130" s="61"/>
      <c r="J130" s="62"/>
      <c r="K130" s="62"/>
      <c r="L130" s="61"/>
      <c r="M130" s="68"/>
      <c r="N130" s="85"/>
      <c r="O130" s="61"/>
      <c r="P130" s="61"/>
      <c r="Q130" s="61"/>
      <c r="R130" s="61"/>
      <c r="S130" s="61"/>
      <c r="T130" s="63"/>
      <c r="U130" s="61"/>
      <c r="V130" s="61"/>
      <c r="W130" s="61"/>
      <c r="X130" s="61"/>
      <c r="Y130" s="61"/>
      <c r="Z130" s="63"/>
      <c r="AA130" s="63"/>
      <c r="AB130" s="61"/>
      <c r="AC130" s="61"/>
      <c r="AD130" s="61"/>
      <c r="AE130" s="61"/>
      <c r="AF130" s="61"/>
      <c r="AG130" s="63"/>
      <c r="AH130" s="63"/>
      <c r="AI130" s="61"/>
      <c r="AJ130" s="61"/>
      <c r="AK130" s="61"/>
      <c r="AL130" s="61"/>
      <c r="AM130" s="61"/>
      <c r="AN130" s="63"/>
      <c r="AO130" s="61"/>
    </row>
    <row r="131" spans="1:78" ht="141.75" x14ac:dyDescent="0.25">
      <c r="A131" s="36">
        <v>2</v>
      </c>
      <c r="B131" s="46" t="s">
        <v>52</v>
      </c>
      <c r="C131" s="35"/>
      <c r="D131" s="175"/>
      <c r="E131" s="58"/>
      <c r="F131" s="60"/>
      <c r="G131" s="60"/>
      <c r="H131" s="190"/>
      <c r="I131" s="61"/>
      <c r="J131" s="62"/>
      <c r="K131" s="62"/>
      <c r="L131" s="61"/>
      <c r="M131" s="68"/>
      <c r="N131" s="85"/>
      <c r="O131" s="61"/>
      <c r="P131" s="61"/>
      <c r="Q131" s="61"/>
      <c r="R131" s="61"/>
      <c r="S131" s="61"/>
      <c r="T131" s="63"/>
      <c r="U131" s="61"/>
      <c r="V131" s="61"/>
      <c r="W131" s="61"/>
      <c r="X131" s="61"/>
      <c r="Y131" s="61"/>
      <c r="Z131" s="63"/>
      <c r="AA131" s="63"/>
      <c r="AB131" s="61"/>
      <c r="AC131" s="61"/>
      <c r="AD131" s="61"/>
      <c r="AE131" s="61"/>
      <c r="AF131" s="61"/>
      <c r="AG131" s="63"/>
      <c r="AH131" s="63"/>
      <c r="AI131" s="61"/>
      <c r="AJ131" s="61"/>
      <c r="AK131" s="61"/>
      <c r="AL131" s="61"/>
      <c r="AM131" s="61"/>
      <c r="AN131" s="63"/>
      <c r="AO131" s="61"/>
    </row>
    <row r="132" spans="1:78" ht="63" x14ac:dyDescent="0.25">
      <c r="A132" s="36" t="s">
        <v>73</v>
      </c>
      <c r="B132" s="35"/>
      <c r="C132" s="46" t="s">
        <v>72</v>
      </c>
      <c r="D132" s="175"/>
      <c r="E132" s="58"/>
      <c r="F132" s="60"/>
      <c r="G132" s="60"/>
      <c r="H132" s="190"/>
      <c r="I132" s="61"/>
      <c r="J132" s="62"/>
      <c r="K132" s="62"/>
      <c r="L132" s="61"/>
      <c r="M132" s="68"/>
      <c r="N132" s="85"/>
      <c r="O132" s="61"/>
      <c r="P132" s="61"/>
      <c r="Q132" s="61"/>
      <c r="R132" s="61"/>
      <c r="S132" s="61"/>
      <c r="T132" s="63"/>
      <c r="U132" s="61"/>
      <c r="V132" s="61"/>
      <c r="W132" s="61"/>
      <c r="X132" s="61"/>
      <c r="Y132" s="61"/>
      <c r="Z132" s="63"/>
      <c r="AA132" s="63"/>
      <c r="AB132" s="61"/>
      <c r="AC132" s="61"/>
      <c r="AD132" s="61"/>
      <c r="AE132" s="61"/>
      <c r="AF132" s="61"/>
      <c r="AG132" s="63"/>
      <c r="AH132" s="63"/>
      <c r="AI132" s="61"/>
      <c r="AJ132" s="61"/>
      <c r="AK132" s="61"/>
      <c r="AL132" s="61"/>
      <c r="AM132" s="61"/>
      <c r="AN132" s="63"/>
      <c r="AO132" s="61"/>
    </row>
    <row r="133" spans="1:78" ht="204.75" x14ac:dyDescent="0.25">
      <c r="A133" s="36" t="s">
        <v>74</v>
      </c>
      <c r="B133" s="35"/>
      <c r="C133" s="46" t="s">
        <v>76</v>
      </c>
      <c r="D133" s="175"/>
      <c r="E133" s="58"/>
      <c r="F133" s="60"/>
      <c r="G133" s="60"/>
      <c r="H133" s="190"/>
      <c r="I133" s="61"/>
      <c r="J133" s="62"/>
      <c r="K133" s="62"/>
      <c r="L133" s="61"/>
      <c r="M133" s="68"/>
      <c r="N133" s="85"/>
      <c r="O133" s="61"/>
      <c r="P133" s="61"/>
      <c r="Q133" s="61"/>
      <c r="R133" s="61"/>
      <c r="S133" s="61"/>
      <c r="T133" s="63"/>
      <c r="U133" s="61"/>
      <c r="V133" s="61"/>
      <c r="W133" s="61"/>
      <c r="X133" s="61"/>
      <c r="Y133" s="61"/>
      <c r="Z133" s="63"/>
      <c r="AA133" s="63"/>
      <c r="AB133" s="61"/>
      <c r="AC133" s="61"/>
      <c r="AD133" s="61"/>
      <c r="AE133" s="61"/>
      <c r="AF133" s="61"/>
      <c r="AG133" s="63"/>
      <c r="AH133" s="63"/>
      <c r="AI133" s="61"/>
      <c r="AJ133" s="61"/>
      <c r="AK133" s="61"/>
      <c r="AL133" s="61"/>
      <c r="AM133" s="61"/>
      <c r="AN133" s="63"/>
      <c r="AO133" s="61"/>
    </row>
    <row r="134" spans="1:78" ht="184.5" customHeight="1" x14ac:dyDescent="0.25">
      <c r="A134" s="36" t="s">
        <v>75</v>
      </c>
      <c r="B134" s="35"/>
      <c r="C134" s="46" t="s">
        <v>53</v>
      </c>
      <c r="D134" s="175"/>
      <c r="E134" s="58"/>
      <c r="F134" s="60"/>
      <c r="G134" s="60"/>
      <c r="H134" s="190"/>
      <c r="I134" s="61"/>
      <c r="J134" s="62"/>
      <c r="K134" s="62"/>
      <c r="L134" s="61"/>
      <c r="M134" s="68"/>
      <c r="N134" s="85"/>
      <c r="O134" s="61"/>
      <c r="P134" s="61"/>
      <c r="Q134" s="61"/>
      <c r="R134" s="61"/>
      <c r="S134" s="61"/>
      <c r="T134" s="63"/>
      <c r="U134" s="61"/>
      <c r="V134" s="61"/>
      <c r="W134" s="61"/>
      <c r="X134" s="61"/>
      <c r="Y134" s="61"/>
      <c r="Z134" s="63"/>
      <c r="AA134" s="63"/>
      <c r="AB134" s="61"/>
      <c r="AC134" s="61"/>
      <c r="AD134" s="61"/>
      <c r="AE134" s="61"/>
      <c r="AF134" s="61"/>
      <c r="AG134" s="63"/>
      <c r="AH134" s="63"/>
      <c r="AI134" s="61"/>
      <c r="AJ134" s="61"/>
      <c r="AK134" s="61"/>
      <c r="AL134" s="61"/>
      <c r="AM134" s="61"/>
      <c r="AN134" s="63"/>
      <c r="AO134" s="61"/>
    </row>
    <row r="135" spans="1:78" ht="252.75" customHeight="1" x14ac:dyDescent="0.25">
      <c r="A135" s="36" t="s">
        <v>95</v>
      </c>
      <c r="B135" s="35"/>
      <c r="C135" s="46" t="s">
        <v>35</v>
      </c>
      <c r="D135" s="175"/>
      <c r="E135" s="58"/>
      <c r="F135" s="60"/>
      <c r="G135" s="60"/>
      <c r="H135" s="190"/>
      <c r="I135" s="61"/>
      <c r="J135" s="62"/>
      <c r="K135" s="62"/>
      <c r="L135" s="61"/>
      <c r="M135" s="68"/>
      <c r="N135" s="85"/>
      <c r="O135" s="61"/>
      <c r="P135" s="61"/>
      <c r="Q135" s="61"/>
      <c r="R135" s="61"/>
      <c r="S135" s="61"/>
      <c r="T135" s="63"/>
      <c r="U135" s="61"/>
      <c r="V135" s="61"/>
      <c r="W135" s="61"/>
      <c r="X135" s="61"/>
      <c r="Y135" s="61"/>
      <c r="Z135" s="63"/>
      <c r="AA135" s="63"/>
      <c r="AB135" s="61"/>
      <c r="AC135" s="61"/>
      <c r="AD135" s="61"/>
      <c r="AE135" s="61"/>
      <c r="AF135" s="61"/>
      <c r="AG135" s="63"/>
      <c r="AH135" s="63"/>
      <c r="AI135" s="61"/>
      <c r="AJ135" s="61"/>
      <c r="AK135" s="61"/>
      <c r="AL135" s="61"/>
      <c r="AM135" s="61"/>
      <c r="AN135" s="63"/>
      <c r="AO135" s="61"/>
    </row>
    <row r="136" spans="1:78" ht="84.75" customHeight="1" x14ac:dyDescent="0.25">
      <c r="A136" s="36">
        <v>3</v>
      </c>
      <c r="B136" s="46" t="s">
        <v>61</v>
      </c>
      <c r="C136" s="35"/>
      <c r="D136" s="175"/>
      <c r="E136" s="58"/>
      <c r="F136" s="60"/>
      <c r="G136" s="60"/>
      <c r="H136" s="190"/>
      <c r="I136" s="61"/>
      <c r="J136" s="62"/>
      <c r="K136" s="62"/>
      <c r="L136" s="61"/>
      <c r="M136" s="68"/>
      <c r="N136" s="85"/>
      <c r="O136" s="61"/>
      <c r="P136" s="61"/>
      <c r="Q136" s="61"/>
      <c r="R136" s="61"/>
      <c r="S136" s="61"/>
      <c r="T136" s="63"/>
      <c r="U136" s="61"/>
      <c r="V136" s="61"/>
      <c r="W136" s="61"/>
      <c r="X136" s="61"/>
      <c r="Y136" s="61"/>
      <c r="Z136" s="63"/>
      <c r="AA136" s="63"/>
      <c r="AB136" s="61"/>
      <c r="AC136" s="61"/>
      <c r="AD136" s="61"/>
      <c r="AE136" s="61"/>
      <c r="AF136" s="61"/>
      <c r="AG136" s="63"/>
      <c r="AH136" s="63"/>
      <c r="AI136" s="61"/>
      <c r="AJ136" s="61"/>
      <c r="AK136" s="61"/>
      <c r="AL136" s="61"/>
      <c r="AM136" s="61"/>
      <c r="AN136" s="63"/>
      <c r="AO136" s="61"/>
    </row>
    <row r="137" spans="1:78" ht="168" customHeight="1" x14ac:dyDescent="0.25">
      <c r="A137" s="36" t="s">
        <v>77</v>
      </c>
      <c r="B137" s="35"/>
      <c r="C137" s="46" t="s">
        <v>62</v>
      </c>
      <c r="D137" s="175"/>
      <c r="E137" s="58"/>
      <c r="F137" s="60"/>
      <c r="G137" s="60"/>
      <c r="H137" s="190"/>
      <c r="I137" s="61"/>
      <c r="J137" s="62"/>
      <c r="K137" s="62"/>
      <c r="L137" s="61"/>
      <c r="M137" s="68"/>
      <c r="N137" s="85"/>
      <c r="O137" s="61"/>
      <c r="P137" s="61"/>
      <c r="Q137" s="61"/>
      <c r="R137" s="61"/>
      <c r="S137" s="61"/>
      <c r="T137" s="63"/>
      <c r="U137" s="61"/>
      <c r="V137" s="61"/>
      <c r="W137" s="61"/>
      <c r="X137" s="61"/>
      <c r="Y137" s="61"/>
      <c r="Z137" s="63"/>
      <c r="AA137" s="63"/>
      <c r="AB137" s="61"/>
      <c r="AC137" s="61"/>
      <c r="AD137" s="61"/>
      <c r="AE137" s="61"/>
      <c r="AF137" s="61"/>
      <c r="AG137" s="63"/>
      <c r="AH137" s="63"/>
      <c r="AI137" s="61"/>
      <c r="AJ137" s="61"/>
      <c r="AK137" s="61"/>
      <c r="AL137" s="61"/>
      <c r="AM137" s="61"/>
      <c r="AN137" s="63"/>
      <c r="AO137" s="61"/>
    </row>
    <row r="138" spans="1:78" ht="181.5" customHeight="1" x14ac:dyDescent="0.25">
      <c r="A138" s="36">
        <v>4</v>
      </c>
      <c r="B138" s="46" t="s">
        <v>45</v>
      </c>
      <c r="C138" s="35"/>
      <c r="D138" s="175"/>
      <c r="E138" s="58"/>
      <c r="F138" s="60"/>
      <c r="G138" s="60"/>
      <c r="H138" s="190"/>
      <c r="I138" s="61"/>
      <c r="J138" s="62"/>
      <c r="K138" s="62"/>
      <c r="L138" s="61"/>
      <c r="M138" s="68"/>
      <c r="N138" s="85"/>
      <c r="O138" s="61"/>
      <c r="P138" s="61"/>
      <c r="Q138" s="61"/>
      <c r="R138" s="61"/>
      <c r="S138" s="61"/>
      <c r="T138" s="63"/>
      <c r="U138" s="61"/>
      <c r="V138" s="61"/>
      <c r="W138" s="61"/>
      <c r="X138" s="61"/>
      <c r="Y138" s="61"/>
      <c r="Z138" s="63"/>
      <c r="AA138" s="63"/>
      <c r="AB138" s="61"/>
      <c r="AC138" s="61"/>
      <c r="AD138" s="61"/>
      <c r="AE138" s="61"/>
      <c r="AF138" s="61"/>
      <c r="AG138" s="63"/>
      <c r="AH138" s="63"/>
      <c r="AI138" s="61"/>
      <c r="AJ138" s="61"/>
      <c r="AK138" s="61"/>
      <c r="AL138" s="61"/>
      <c r="AM138" s="61"/>
      <c r="AN138" s="63"/>
      <c r="AO138" s="61"/>
    </row>
    <row r="139" spans="1:78" ht="165" customHeight="1" x14ac:dyDescent="0.25">
      <c r="A139" s="32" t="s">
        <v>78</v>
      </c>
      <c r="B139" s="35"/>
      <c r="C139" s="42" t="s">
        <v>56</v>
      </c>
      <c r="D139" s="175"/>
      <c r="E139" s="58"/>
      <c r="F139" s="60"/>
      <c r="G139" s="60"/>
      <c r="H139" s="190"/>
      <c r="I139" s="61"/>
      <c r="J139" s="64"/>
      <c r="K139" s="64"/>
      <c r="L139" s="61"/>
      <c r="M139" s="68"/>
      <c r="N139" s="86"/>
      <c r="O139" s="61"/>
      <c r="P139" s="61"/>
      <c r="Q139" s="61"/>
      <c r="R139" s="61"/>
      <c r="S139" s="61"/>
      <c r="T139" s="61"/>
      <c r="U139" s="61"/>
      <c r="V139" s="61"/>
      <c r="W139" s="61"/>
      <c r="X139" s="61"/>
      <c r="Y139" s="61"/>
      <c r="Z139" s="61"/>
      <c r="AA139" s="61"/>
      <c r="AB139" s="61"/>
      <c r="AC139" s="61"/>
      <c r="AD139" s="61"/>
      <c r="AE139" s="61"/>
      <c r="AF139" s="61"/>
      <c r="AG139" s="61"/>
      <c r="AH139" s="61"/>
      <c r="AI139" s="61"/>
      <c r="AJ139" s="61"/>
      <c r="AK139" s="61"/>
      <c r="AL139" s="61"/>
      <c r="AM139" s="61"/>
      <c r="AN139" s="61"/>
      <c r="AO139" s="61"/>
      <c r="AP139" s="21"/>
      <c r="AQ139" s="21"/>
      <c r="AR139" s="21"/>
      <c r="AS139" s="21"/>
      <c r="AT139" s="21"/>
      <c r="AU139" s="21"/>
      <c r="AV139" s="21"/>
      <c r="AW139" s="21"/>
      <c r="AX139" s="21"/>
      <c r="AY139" s="21"/>
      <c r="AZ139" s="21"/>
      <c r="BA139" s="21"/>
      <c r="BB139" s="21"/>
      <c r="BC139" s="21"/>
      <c r="BD139" s="21"/>
      <c r="BE139" s="21"/>
      <c r="BF139" s="21"/>
      <c r="BG139" s="21"/>
      <c r="BH139" s="21"/>
      <c r="BI139" s="21"/>
      <c r="BJ139" s="21"/>
      <c r="BK139" s="21"/>
      <c r="BL139" s="21"/>
      <c r="BM139" s="21"/>
      <c r="BN139" s="21"/>
      <c r="BO139" s="21"/>
      <c r="BP139" s="21"/>
      <c r="BQ139" s="21"/>
      <c r="BR139" s="21"/>
      <c r="BS139" s="21"/>
      <c r="BT139" s="21"/>
      <c r="BU139" s="21"/>
      <c r="BV139" s="21"/>
      <c r="BW139" s="21"/>
      <c r="BX139" s="21"/>
      <c r="BY139" s="21"/>
      <c r="BZ139" s="21"/>
    </row>
    <row r="140" spans="1:78" ht="216" customHeight="1" x14ac:dyDescent="0.25">
      <c r="A140" s="32" t="s">
        <v>79</v>
      </c>
      <c r="B140" s="35"/>
      <c r="C140" s="44" t="s">
        <v>44</v>
      </c>
      <c r="D140" s="175"/>
      <c r="E140" s="58"/>
      <c r="F140" s="60"/>
      <c r="G140" s="60"/>
      <c r="H140" s="190"/>
      <c r="I140" s="61"/>
      <c r="J140" s="64"/>
      <c r="K140" s="64"/>
      <c r="L140" s="61"/>
      <c r="M140" s="68"/>
      <c r="N140" s="86"/>
      <c r="O140" s="61"/>
      <c r="P140" s="61"/>
      <c r="Q140" s="61"/>
      <c r="R140" s="61"/>
      <c r="S140" s="61"/>
      <c r="T140" s="61"/>
      <c r="U140" s="61"/>
      <c r="V140" s="61"/>
      <c r="W140" s="61"/>
      <c r="X140" s="61"/>
      <c r="Y140" s="61"/>
      <c r="Z140" s="61"/>
      <c r="AA140" s="61"/>
      <c r="AB140" s="61"/>
      <c r="AC140" s="61"/>
      <c r="AD140" s="61"/>
      <c r="AE140" s="61"/>
      <c r="AF140" s="61"/>
      <c r="AG140" s="61"/>
      <c r="AH140" s="61"/>
      <c r="AI140" s="61"/>
      <c r="AJ140" s="61"/>
      <c r="AK140" s="61"/>
      <c r="AL140" s="61"/>
      <c r="AM140" s="61"/>
      <c r="AN140" s="61"/>
      <c r="AO140" s="61"/>
      <c r="AP140" s="21"/>
      <c r="AQ140" s="21"/>
      <c r="AR140" s="21"/>
      <c r="AS140" s="21"/>
      <c r="AT140" s="21"/>
      <c r="AU140" s="21"/>
      <c r="AV140" s="21"/>
      <c r="AW140" s="21"/>
      <c r="AX140" s="21"/>
      <c r="AY140" s="21"/>
      <c r="AZ140" s="21"/>
      <c r="BA140" s="21"/>
      <c r="BB140" s="21"/>
      <c r="BC140" s="21"/>
      <c r="BD140" s="21"/>
      <c r="BE140" s="21"/>
      <c r="BF140" s="21"/>
      <c r="BG140" s="21"/>
      <c r="BH140" s="21"/>
      <c r="BI140" s="21"/>
      <c r="BJ140" s="21"/>
      <c r="BK140" s="21"/>
      <c r="BL140" s="21"/>
      <c r="BM140" s="21"/>
      <c r="BN140" s="21"/>
      <c r="BO140" s="21"/>
      <c r="BP140" s="21"/>
      <c r="BQ140" s="21"/>
      <c r="BR140" s="21"/>
      <c r="BS140" s="21"/>
      <c r="BT140" s="21"/>
      <c r="BU140" s="21"/>
      <c r="BV140" s="21"/>
      <c r="BW140" s="21"/>
      <c r="BX140" s="21"/>
      <c r="BY140" s="21"/>
      <c r="BZ140" s="21"/>
    </row>
    <row r="141" spans="1:78" ht="152.25" customHeight="1" x14ac:dyDescent="0.25">
      <c r="A141" s="36">
        <v>5</v>
      </c>
      <c r="B141" s="46" t="s">
        <v>47</v>
      </c>
      <c r="C141" s="35"/>
      <c r="D141" s="175"/>
      <c r="E141" s="58"/>
      <c r="F141" s="60"/>
      <c r="G141" s="60"/>
      <c r="H141" s="190"/>
      <c r="I141" s="61"/>
      <c r="J141" s="64"/>
      <c r="K141" s="64"/>
      <c r="L141" s="61"/>
      <c r="M141" s="68"/>
      <c r="N141" s="86"/>
      <c r="O141" s="61"/>
      <c r="P141" s="61"/>
      <c r="Q141" s="61"/>
      <c r="R141" s="61"/>
      <c r="S141" s="61"/>
      <c r="T141" s="61"/>
      <c r="U141" s="61"/>
      <c r="V141" s="61"/>
      <c r="W141" s="61"/>
      <c r="X141" s="61"/>
      <c r="Y141" s="61"/>
      <c r="Z141" s="61"/>
      <c r="AA141" s="61"/>
      <c r="AB141" s="61"/>
      <c r="AC141" s="61"/>
      <c r="AD141" s="61"/>
      <c r="AE141" s="61"/>
      <c r="AF141" s="61"/>
      <c r="AG141" s="61"/>
      <c r="AH141" s="61"/>
      <c r="AI141" s="61"/>
      <c r="AJ141" s="61"/>
      <c r="AK141" s="61"/>
      <c r="AL141" s="61"/>
      <c r="AM141" s="61"/>
      <c r="AN141" s="61"/>
      <c r="AO141" s="61"/>
      <c r="AP141" s="21"/>
      <c r="AQ141" s="21"/>
      <c r="AR141" s="21"/>
      <c r="AS141" s="21"/>
      <c r="AT141" s="21"/>
      <c r="AU141" s="21"/>
      <c r="AV141" s="21"/>
      <c r="AW141" s="21"/>
      <c r="AX141" s="21"/>
      <c r="AY141" s="21"/>
      <c r="AZ141" s="21"/>
      <c r="BA141" s="21"/>
      <c r="BB141" s="21"/>
      <c r="BC141" s="21"/>
      <c r="BD141" s="21"/>
      <c r="BE141" s="21"/>
      <c r="BF141" s="21"/>
      <c r="BG141" s="21"/>
      <c r="BH141" s="21"/>
      <c r="BI141" s="21"/>
      <c r="BJ141" s="21"/>
      <c r="BK141" s="21"/>
      <c r="BL141" s="21"/>
      <c r="BM141" s="21"/>
      <c r="BN141" s="21"/>
      <c r="BO141" s="21"/>
      <c r="BP141" s="21"/>
      <c r="BQ141" s="21"/>
      <c r="BR141" s="21"/>
      <c r="BS141" s="21"/>
      <c r="BT141" s="21"/>
      <c r="BU141" s="21"/>
      <c r="BV141" s="21"/>
      <c r="BW141" s="21"/>
      <c r="BX141" s="21"/>
      <c r="BY141" s="21"/>
      <c r="BZ141" s="21"/>
    </row>
    <row r="142" spans="1:78" ht="141.75" x14ac:dyDescent="0.25">
      <c r="A142" s="34" t="s">
        <v>80</v>
      </c>
      <c r="B142" s="35"/>
      <c r="C142" s="42" t="s">
        <v>60</v>
      </c>
      <c r="D142" s="175"/>
      <c r="E142" s="58"/>
      <c r="F142" s="60"/>
      <c r="G142" s="60"/>
      <c r="H142" s="190"/>
      <c r="I142" s="61"/>
      <c r="J142" s="64"/>
      <c r="K142" s="64"/>
      <c r="L142" s="61"/>
      <c r="M142" s="68"/>
      <c r="N142" s="86"/>
      <c r="O142" s="61"/>
      <c r="P142" s="61"/>
      <c r="Q142" s="61"/>
      <c r="R142" s="61"/>
      <c r="S142" s="61"/>
      <c r="T142" s="61"/>
      <c r="U142" s="61"/>
      <c r="V142" s="61"/>
      <c r="W142" s="61"/>
      <c r="X142" s="61"/>
      <c r="Y142" s="61"/>
      <c r="Z142" s="61"/>
      <c r="AA142" s="61"/>
      <c r="AB142" s="61"/>
      <c r="AC142" s="61"/>
      <c r="AD142" s="61"/>
      <c r="AE142" s="61"/>
      <c r="AF142" s="61"/>
      <c r="AG142" s="61"/>
      <c r="AH142" s="61"/>
      <c r="AI142" s="61"/>
      <c r="AJ142" s="61"/>
      <c r="AK142" s="61"/>
      <c r="AL142" s="61"/>
      <c r="AM142" s="61"/>
      <c r="AN142" s="61"/>
      <c r="AO142" s="61"/>
      <c r="AP142" s="21"/>
      <c r="AQ142" s="21"/>
      <c r="AR142" s="21"/>
      <c r="AS142" s="21"/>
      <c r="AT142" s="21"/>
      <c r="AU142" s="21"/>
      <c r="AV142" s="21"/>
      <c r="AW142" s="21"/>
      <c r="AX142" s="21"/>
      <c r="AY142" s="21"/>
      <c r="AZ142" s="21"/>
      <c r="BA142" s="21"/>
      <c r="BB142" s="21"/>
      <c r="BC142" s="21"/>
      <c r="BD142" s="21"/>
      <c r="BE142" s="21"/>
      <c r="BF142" s="21"/>
      <c r="BG142" s="21"/>
      <c r="BH142" s="21"/>
      <c r="BI142" s="21"/>
      <c r="BJ142" s="21"/>
      <c r="BK142" s="21"/>
      <c r="BL142" s="21"/>
      <c r="BM142" s="21"/>
      <c r="BN142" s="21"/>
      <c r="BO142" s="21"/>
      <c r="BP142" s="21"/>
      <c r="BQ142" s="21"/>
      <c r="BR142" s="21"/>
      <c r="BS142" s="21"/>
      <c r="BT142" s="21"/>
      <c r="BU142" s="21"/>
      <c r="BV142" s="21"/>
      <c r="BW142" s="21"/>
      <c r="BX142" s="21"/>
      <c r="BY142" s="21"/>
      <c r="BZ142" s="21"/>
    </row>
    <row r="143" spans="1:78" ht="132.75" customHeight="1" x14ac:dyDescent="0.25">
      <c r="A143" s="34" t="s">
        <v>81</v>
      </c>
      <c r="B143" s="35"/>
      <c r="C143" s="44" t="s">
        <v>46</v>
      </c>
      <c r="D143" s="175"/>
      <c r="E143" s="58"/>
      <c r="F143" s="60"/>
      <c r="G143" s="60"/>
      <c r="H143" s="190"/>
      <c r="I143" s="61"/>
      <c r="J143" s="64"/>
      <c r="K143" s="64"/>
      <c r="L143" s="61"/>
      <c r="M143" s="68"/>
      <c r="N143" s="86"/>
      <c r="O143" s="61"/>
      <c r="P143" s="61"/>
      <c r="Q143" s="61"/>
      <c r="R143" s="61"/>
      <c r="S143" s="61"/>
      <c r="T143" s="61"/>
      <c r="U143" s="61"/>
      <c r="V143" s="61"/>
      <c r="W143" s="61"/>
      <c r="X143" s="61"/>
      <c r="Y143" s="61"/>
      <c r="Z143" s="61"/>
      <c r="AA143" s="61"/>
      <c r="AB143" s="61"/>
      <c r="AC143" s="61"/>
      <c r="AD143" s="61"/>
      <c r="AE143" s="61"/>
      <c r="AF143" s="61"/>
      <c r="AG143" s="61"/>
      <c r="AH143" s="61"/>
      <c r="AI143" s="61"/>
      <c r="AJ143" s="61"/>
      <c r="AK143" s="61"/>
      <c r="AL143" s="61"/>
      <c r="AM143" s="61"/>
      <c r="AN143" s="61"/>
      <c r="AO143" s="61"/>
      <c r="AP143" s="21"/>
      <c r="AQ143" s="21"/>
      <c r="AR143" s="21"/>
      <c r="AS143" s="21"/>
      <c r="AT143" s="21"/>
      <c r="AU143" s="21"/>
      <c r="AV143" s="21"/>
      <c r="AW143" s="21"/>
      <c r="AX143" s="21"/>
      <c r="AY143" s="21"/>
      <c r="AZ143" s="21"/>
      <c r="BA143" s="21"/>
      <c r="BB143" s="21"/>
      <c r="BC143" s="21"/>
      <c r="BD143" s="21"/>
      <c r="BE143" s="21"/>
      <c r="BF143" s="21"/>
      <c r="BG143" s="21"/>
      <c r="BH143" s="21"/>
      <c r="BI143" s="21"/>
      <c r="BJ143" s="21"/>
      <c r="BK143" s="21"/>
      <c r="BL143" s="21"/>
      <c r="BM143" s="21"/>
      <c r="BN143" s="21"/>
      <c r="BO143" s="21"/>
      <c r="BP143" s="21"/>
      <c r="BQ143" s="21"/>
      <c r="BR143" s="21"/>
      <c r="BS143" s="21"/>
      <c r="BT143" s="21"/>
      <c r="BU143" s="21"/>
      <c r="BV143" s="21"/>
      <c r="BW143" s="21"/>
      <c r="BX143" s="21"/>
      <c r="BY143" s="21"/>
      <c r="BZ143" s="21"/>
    </row>
    <row r="144" spans="1:78" ht="207" customHeight="1" x14ac:dyDescent="0.25">
      <c r="A144" s="34" t="s">
        <v>130</v>
      </c>
      <c r="B144" s="35"/>
      <c r="C144" s="44" t="s">
        <v>122</v>
      </c>
      <c r="D144" s="175"/>
      <c r="E144" s="58"/>
      <c r="F144" s="60"/>
      <c r="G144" s="60"/>
      <c r="H144" s="190"/>
      <c r="I144" s="61"/>
      <c r="J144" s="64"/>
      <c r="K144" s="64"/>
      <c r="L144" s="61"/>
      <c r="M144" s="68"/>
      <c r="N144" s="86"/>
      <c r="O144" s="61"/>
      <c r="P144" s="61"/>
      <c r="Q144" s="61"/>
      <c r="R144" s="61"/>
      <c r="S144" s="61"/>
      <c r="T144" s="61"/>
      <c r="U144" s="61"/>
      <c r="V144" s="61"/>
      <c r="W144" s="61"/>
      <c r="X144" s="61"/>
      <c r="Y144" s="61"/>
      <c r="Z144" s="61"/>
      <c r="AA144" s="61"/>
      <c r="AB144" s="61"/>
      <c r="AC144" s="61"/>
      <c r="AD144" s="61"/>
      <c r="AE144" s="61"/>
      <c r="AF144" s="61"/>
      <c r="AG144" s="61"/>
      <c r="AH144" s="61"/>
      <c r="AI144" s="61"/>
      <c r="AJ144" s="61"/>
      <c r="AK144" s="61"/>
      <c r="AL144" s="61"/>
      <c r="AM144" s="61"/>
      <c r="AN144" s="61"/>
      <c r="AO144" s="61"/>
      <c r="AP144" s="21"/>
      <c r="AQ144" s="21"/>
      <c r="AR144" s="21"/>
      <c r="AS144" s="21"/>
      <c r="AT144" s="21"/>
      <c r="AU144" s="21"/>
      <c r="AV144" s="21"/>
      <c r="AW144" s="21"/>
      <c r="AX144" s="21"/>
      <c r="AY144" s="21"/>
      <c r="AZ144" s="21"/>
      <c r="BA144" s="21"/>
      <c r="BB144" s="21"/>
      <c r="BC144" s="21"/>
      <c r="BD144" s="21"/>
      <c r="BE144" s="21"/>
      <c r="BF144" s="21"/>
      <c r="BG144" s="21"/>
      <c r="BH144" s="21"/>
      <c r="BI144" s="21"/>
      <c r="BJ144" s="21"/>
      <c r="BK144" s="21"/>
      <c r="BL144" s="21"/>
      <c r="BM144" s="21"/>
      <c r="BN144" s="21"/>
      <c r="BO144" s="21"/>
      <c r="BP144" s="21"/>
      <c r="BQ144" s="21"/>
      <c r="BR144" s="21"/>
      <c r="BS144" s="21"/>
      <c r="BT144" s="21"/>
      <c r="BU144" s="21"/>
      <c r="BV144" s="21"/>
      <c r="BW144" s="21"/>
      <c r="BX144" s="21"/>
      <c r="BY144" s="21"/>
      <c r="BZ144" s="21"/>
    </row>
    <row r="145" spans="1:78" ht="110.25" x14ac:dyDescent="0.25">
      <c r="A145" s="36">
        <v>6</v>
      </c>
      <c r="B145" s="46" t="s">
        <v>49</v>
      </c>
      <c r="C145" s="35"/>
      <c r="D145" s="175"/>
      <c r="E145" s="58"/>
      <c r="F145" s="60"/>
      <c r="G145" s="60"/>
      <c r="H145" s="190"/>
      <c r="I145" s="61"/>
      <c r="J145" s="64"/>
      <c r="K145" s="64"/>
      <c r="L145" s="61"/>
      <c r="M145" s="68"/>
      <c r="N145" s="86"/>
      <c r="O145" s="61"/>
      <c r="P145" s="61"/>
      <c r="Q145" s="61"/>
      <c r="R145" s="61"/>
      <c r="S145" s="61"/>
      <c r="T145" s="61"/>
      <c r="U145" s="61"/>
      <c r="V145" s="61"/>
      <c r="W145" s="61"/>
      <c r="X145" s="61"/>
      <c r="Y145" s="61"/>
      <c r="Z145" s="61"/>
      <c r="AA145" s="61"/>
      <c r="AB145" s="61"/>
      <c r="AC145" s="61"/>
      <c r="AD145" s="61"/>
      <c r="AE145" s="61"/>
      <c r="AF145" s="61"/>
      <c r="AG145" s="61"/>
      <c r="AH145" s="61"/>
      <c r="AI145" s="61"/>
      <c r="AJ145" s="61"/>
      <c r="AK145" s="61"/>
      <c r="AL145" s="61"/>
      <c r="AM145" s="61"/>
      <c r="AN145" s="61"/>
      <c r="AO145" s="61"/>
      <c r="AP145" s="21"/>
      <c r="AQ145" s="21"/>
      <c r="AR145" s="21"/>
      <c r="AS145" s="21"/>
      <c r="AT145" s="21"/>
      <c r="AU145" s="21"/>
      <c r="AV145" s="21"/>
      <c r="AW145" s="21"/>
      <c r="AX145" s="21"/>
      <c r="AY145" s="21"/>
      <c r="AZ145" s="21"/>
      <c r="BA145" s="21"/>
      <c r="BB145" s="21"/>
      <c r="BC145" s="21"/>
      <c r="BD145" s="21"/>
      <c r="BE145" s="21"/>
      <c r="BF145" s="21"/>
      <c r="BG145" s="21"/>
      <c r="BH145" s="21"/>
      <c r="BI145" s="21"/>
      <c r="BJ145" s="21"/>
      <c r="BK145" s="21"/>
      <c r="BL145" s="21"/>
      <c r="BM145" s="21"/>
      <c r="BN145" s="21"/>
      <c r="BO145" s="21"/>
      <c r="BP145" s="21"/>
      <c r="BQ145" s="21"/>
      <c r="BR145" s="21"/>
      <c r="BS145" s="21"/>
      <c r="BT145" s="21"/>
      <c r="BU145" s="21"/>
      <c r="BV145" s="21"/>
      <c r="BW145" s="21"/>
      <c r="BX145" s="21"/>
      <c r="BY145" s="21"/>
      <c r="BZ145" s="21"/>
    </row>
    <row r="146" spans="1:78" ht="173.25" x14ac:dyDescent="0.25">
      <c r="A146" s="36" t="s">
        <v>82</v>
      </c>
      <c r="B146" s="35"/>
      <c r="C146" s="46" t="s">
        <v>48</v>
      </c>
      <c r="D146" s="175"/>
      <c r="E146" s="58"/>
      <c r="F146" s="60"/>
      <c r="G146" s="60"/>
      <c r="H146" s="190"/>
      <c r="I146" s="61"/>
      <c r="J146" s="64"/>
      <c r="K146" s="64"/>
      <c r="L146" s="61"/>
      <c r="M146" s="68"/>
      <c r="N146" s="86"/>
      <c r="O146" s="61"/>
      <c r="P146" s="61"/>
      <c r="Q146" s="61"/>
      <c r="R146" s="61"/>
      <c r="S146" s="61"/>
      <c r="T146" s="61"/>
      <c r="U146" s="61"/>
      <c r="V146" s="61"/>
      <c r="W146" s="61"/>
      <c r="X146" s="61"/>
      <c r="Y146" s="61"/>
      <c r="Z146" s="61"/>
      <c r="AA146" s="61"/>
      <c r="AB146" s="61"/>
      <c r="AC146" s="61"/>
      <c r="AD146" s="61"/>
      <c r="AE146" s="61"/>
      <c r="AF146" s="61"/>
      <c r="AG146" s="61"/>
      <c r="AH146" s="61"/>
      <c r="AI146" s="61"/>
      <c r="AJ146" s="61"/>
      <c r="AK146" s="61"/>
      <c r="AL146" s="61"/>
      <c r="AM146" s="61"/>
      <c r="AN146" s="61"/>
      <c r="AO146" s="61"/>
      <c r="AP146" s="21"/>
      <c r="AQ146" s="21"/>
      <c r="AR146" s="21"/>
      <c r="AS146" s="21"/>
      <c r="AT146" s="21"/>
      <c r="AU146" s="21"/>
      <c r="AV146" s="21"/>
      <c r="AW146" s="21"/>
      <c r="AX146" s="21"/>
      <c r="AY146" s="21"/>
      <c r="AZ146" s="21"/>
      <c r="BA146" s="21"/>
      <c r="BB146" s="21"/>
      <c r="BC146" s="21"/>
      <c r="BD146" s="21"/>
      <c r="BE146" s="21"/>
      <c r="BF146" s="21"/>
      <c r="BG146" s="21"/>
      <c r="BH146" s="21"/>
      <c r="BI146" s="21"/>
      <c r="BJ146" s="21"/>
      <c r="BK146" s="21"/>
      <c r="BL146" s="21"/>
      <c r="BM146" s="21"/>
      <c r="BN146" s="21"/>
      <c r="BO146" s="21"/>
      <c r="BP146" s="21"/>
      <c r="BQ146" s="21"/>
      <c r="BR146" s="21"/>
      <c r="BS146" s="21"/>
      <c r="BT146" s="21"/>
      <c r="BU146" s="21"/>
      <c r="BV146" s="21"/>
      <c r="BW146" s="21"/>
      <c r="BX146" s="21"/>
      <c r="BY146" s="21"/>
      <c r="BZ146" s="21"/>
    </row>
    <row r="147" spans="1:78" ht="87.75" customHeight="1" x14ac:dyDescent="0.25">
      <c r="A147" s="36">
        <v>7</v>
      </c>
      <c r="B147" s="46" t="s">
        <v>66</v>
      </c>
      <c r="C147" s="35"/>
      <c r="D147" s="175"/>
      <c r="E147" s="58"/>
      <c r="F147" s="60"/>
      <c r="G147" s="60"/>
      <c r="H147" s="190"/>
      <c r="I147" s="61"/>
      <c r="J147" s="64"/>
      <c r="K147" s="64"/>
      <c r="L147" s="61"/>
      <c r="M147" s="68"/>
      <c r="N147" s="86"/>
      <c r="O147" s="61"/>
      <c r="P147" s="61"/>
      <c r="Q147" s="61"/>
      <c r="R147" s="61"/>
      <c r="S147" s="61"/>
      <c r="T147" s="61"/>
      <c r="U147" s="61"/>
      <c r="V147" s="61"/>
      <c r="W147" s="61"/>
      <c r="X147" s="61"/>
      <c r="Y147" s="61"/>
      <c r="Z147" s="61"/>
      <c r="AA147" s="61"/>
      <c r="AB147" s="61"/>
      <c r="AC147" s="61"/>
      <c r="AD147" s="61"/>
      <c r="AE147" s="61"/>
      <c r="AF147" s="61"/>
      <c r="AG147" s="61"/>
      <c r="AH147" s="61"/>
      <c r="AI147" s="61"/>
      <c r="AJ147" s="61"/>
      <c r="AK147" s="61"/>
      <c r="AL147" s="61"/>
      <c r="AM147" s="61"/>
      <c r="AN147" s="61"/>
      <c r="AO147" s="61"/>
      <c r="AP147" s="21"/>
      <c r="AQ147" s="21"/>
      <c r="AR147" s="21"/>
      <c r="AS147" s="21"/>
      <c r="AT147" s="21"/>
      <c r="AU147" s="21"/>
      <c r="AV147" s="21"/>
      <c r="AW147" s="21"/>
      <c r="AX147" s="21"/>
      <c r="AY147" s="21"/>
      <c r="AZ147" s="21"/>
      <c r="BA147" s="21"/>
      <c r="BB147" s="21"/>
      <c r="BC147" s="21"/>
      <c r="BD147" s="21"/>
      <c r="BE147" s="21"/>
      <c r="BF147" s="21"/>
      <c r="BG147" s="21"/>
      <c r="BH147" s="21"/>
      <c r="BI147" s="21"/>
      <c r="BJ147" s="21"/>
      <c r="BK147" s="21"/>
      <c r="BL147" s="21"/>
      <c r="BM147" s="21"/>
      <c r="BN147" s="21"/>
      <c r="BO147" s="21"/>
      <c r="BP147" s="21"/>
      <c r="BQ147" s="21"/>
      <c r="BR147" s="21"/>
      <c r="BS147" s="21"/>
      <c r="BT147" s="21"/>
      <c r="BU147" s="21"/>
      <c r="BV147" s="21"/>
      <c r="BW147" s="21"/>
      <c r="BX147" s="21"/>
      <c r="BY147" s="21"/>
      <c r="BZ147" s="21"/>
    </row>
    <row r="148" spans="1:78" ht="132" customHeight="1" x14ac:dyDescent="0.25">
      <c r="A148" s="36" t="s">
        <v>83</v>
      </c>
      <c r="B148" s="35"/>
      <c r="C148" s="46" t="s">
        <v>65</v>
      </c>
      <c r="D148" s="175"/>
      <c r="E148" s="58"/>
      <c r="F148" s="60"/>
      <c r="G148" s="60"/>
      <c r="H148" s="190"/>
      <c r="I148" s="61"/>
      <c r="J148" s="64"/>
      <c r="K148" s="64"/>
      <c r="L148" s="61"/>
      <c r="M148" s="68"/>
      <c r="N148" s="86"/>
      <c r="O148" s="61"/>
      <c r="P148" s="61"/>
      <c r="Q148" s="61"/>
      <c r="R148" s="61"/>
      <c r="S148" s="61"/>
      <c r="T148" s="61"/>
      <c r="U148" s="61"/>
      <c r="V148" s="61"/>
      <c r="W148" s="61"/>
      <c r="X148" s="61"/>
      <c r="Y148" s="61"/>
      <c r="Z148" s="61"/>
      <c r="AA148" s="61"/>
      <c r="AB148" s="61"/>
      <c r="AC148" s="61"/>
      <c r="AD148" s="61"/>
      <c r="AE148" s="61"/>
      <c r="AF148" s="61"/>
      <c r="AG148" s="61"/>
      <c r="AH148" s="61"/>
      <c r="AI148" s="61"/>
      <c r="AJ148" s="61"/>
      <c r="AK148" s="61"/>
      <c r="AL148" s="61"/>
      <c r="AM148" s="61"/>
      <c r="AN148" s="61"/>
      <c r="AO148" s="61"/>
      <c r="AP148" s="21"/>
      <c r="AQ148" s="21"/>
      <c r="AR148" s="21"/>
      <c r="AS148" s="21"/>
      <c r="AT148" s="21"/>
      <c r="AU148" s="21"/>
      <c r="AV148" s="21"/>
      <c r="AW148" s="21"/>
      <c r="AX148" s="21"/>
      <c r="AY148" s="21"/>
      <c r="AZ148" s="21"/>
      <c r="BA148" s="21"/>
      <c r="BB148" s="21"/>
      <c r="BC148" s="21"/>
      <c r="BD148" s="21"/>
      <c r="BE148" s="21"/>
      <c r="BF148" s="21"/>
      <c r="BG148" s="21"/>
      <c r="BH148" s="21"/>
      <c r="BI148" s="21"/>
      <c r="BJ148" s="21"/>
      <c r="BK148" s="21"/>
      <c r="BL148" s="21"/>
      <c r="BM148" s="21"/>
      <c r="BN148" s="21"/>
      <c r="BO148" s="21"/>
      <c r="BP148" s="21"/>
      <c r="BQ148" s="21"/>
      <c r="BR148" s="21"/>
      <c r="BS148" s="21"/>
      <c r="BT148" s="21"/>
      <c r="BU148" s="21"/>
      <c r="BV148" s="21"/>
      <c r="BW148" s="21"/>
      <c r="BX148" s="21"/>
      <c r="BY148" s="21"/>
      <c r="BZ148" s="21"/>
    </row>
    <row r="149" spans="1:78" ht="84" customHeight="1" x14ac:dyDescent="0.25">
      <c r="A149" s="36" t="s">
        <v>84</v>
      </c>
      <c r="B149" s="35"/>
      <c r="C149" s="46" t="s">
        <v>67</v>
      </c>
      <c r="D149" s="175"/>
      <c r="E149" s="58"/>
      <c r="F149" s="60"/>
      <c r="G149" s="60"/>
      <c r="H149" s="190"/>
      <c r="I149" s="61"/>
      <c r="J149" s="64"/>
      <c r="K149" s="64"/>
      <c r="L149" s="61"/>
      <c r="M149" s="68"/>
      <c r="N149" s="86"/>
      <c r="O149" s="61"/>
      <c r="P149" s="61"/>
      <c r="Q149" s="61"/>
      <c r="R149" s="61"/>
      <c r="S149" s="61"/>
      <c r="T149" s="61"/>
      <c r="U149" s="61"/>
      <c r="V149" s="61"/>
      <c r="W149" s="61"/>
      <c r="X149" s="61"/>
      <c r="Y149" s="61"/>
      <c r="Z149" s="61"/>
      <c r="AA149" s="61"/>
      <c r="AB149" s="61"/>
      <c r="AC149" s="61"/>
      <c r="AD149" s="61"/>
      <c r="AE149" s="61"/>
      <c r="AF149" s="61"/>
      <c r="AG149" s="61"/>
      <c r="AH149" s="61"/>
      <c r="AI149" s="61"/>
      <c r="AJ149" s="61"/>
      <c r="AK149" s="61"/>
      <c r="AL149" s="61"/>
      <c r="AM149" s="61"/>
      <c r="AN149" s="61"/>
      <c r="AO149" s="61"/>
      <c r="AP149" s="21"/>
      <c r="AQ149" s="21"/>
      <c r="AR149" s="21"/>
      <c r="AS149" s="21"/>
      <c r="AT149" s="21"/>
      <c r="AU149" s="21"/>
      <c r="AV149" s="21"/>
      <c r="AW149" s="21"/>
      <c r="AX149" s="21"/>
      <c r="AY149" s="21"/>
      <c r="AZ149" s="21"/>
      <c r="BA149" s="21"/>
      <c r="BB149" s="21"/>
      <c r="BC149" s="21"/>
      <c r="BD149" s="21"/>
      <c r="BE149" s="21"/>
      <c r="BF149" s="21"/>
      <c r="BG149" s="21"/>
      <c r="BH149" s="21"/>
      <c r="BI149" s="21"/>
      <c r="BJ149" s="21"/>
      <c r="BK149" s="21"/>
      <c r="BL149" s="21"/>
      <c r="BM149" s="21"/>
      <c r="BN149" s="21"/>
      <c r="BO149" s="21"/>
      <c r="BP149" s="21"/>
      <c r="BQ149" s="21"/>
      <c r="BR149" s="21"/>
      <c r="BS149" s="21"/>
      <c r="BT149" s="21"/>
      <c r="BU149" s="21"/>
      <c r="BV149" s="21"/>
      <c r="BW149" s="21"/>
      <c r="BX149" s="21"/>
      <c r="BY149" s="21"/>
      <c r="BZ149" s="21"/>
    </row>
    <row r="150" spans="1:78" ht="181.5" customHeight="1" x14ac:dyDescent="0.25">
      <c r="A150" s="36">
        <v>8</v>
      </c>
      <c r="B150" s="43" t="s">
        <v>64</v>
      </c>
      <c r="C150" s="35"/>
      <c r="D150" s="175"/>
      <c r="E150" s="58"/>
      <c r="F150" s="60"/>
      <c r="G150" s="60"/>
      <c r="H150" s="190"/>
      <c r="I150" s="61"/>
      <c r="J150" s="64"/>
      <c r="K150" s="64"/>
      <c r="L150" s="61"/>
      <c r="M150" s="68"/>
      <c r="N150" s="86"/>
      <c r="O150" s="61"/>
      <c r="P150" s="61"/>
      <c r="Q150" s="61"/>
      <c r="R150" s="61"/>
      <c r="S150" s="61"/>
      <c r="T150" s="61"/>
      <c r="U150" s="61"/>
      <c r="V150" s="61"/>
      <c r="W150" s="61"/>
      <c r="X150" s="61"/>
      <c r="Y150" s="61"/>
      <c r="Z150" s="61"/>
      <c r="AA150" s="61"/>
      <c r="AB150" s="61"/>
      <c r="AC150" s="61"/>
      <c r="AD150" s="61"/>
      <c r="AE150" s="61"/>
      <c r="AF150" s="61"/>
      <c r="AG150" s="61"/>
      <c r="AH150" s="61"/>
      <c r="AI150" s="61"/>
      <c r="AJ150" s="61"/>
      <c r="AK150" s="61"/>
      <c r="AL150" s="61"/>
      <c r="AM150" s="61"/>
      <c r="AN150" s="61"/>
      <c r="AO150" s="61"/>
      <c r="AP150" s="21"/>
      <c r="AQ150" s="21"/>
      <c r="AR150" s="21"/>
      <c r="AS150" s="21"/>
      <c r="AT150" s="21"/>
      <c r="AU150" s="21"/>
      <c r="AV150" s="21"/>
      <c r="AW150" s="21"/>
      <c r="AX150" s="21"/>
      <c r="AY150" s="21"/>
      <c r="AZ150" s="21"/>
      <c r="BA150" s="21"/>
      <c r="BB150" s="21"/>
      <c r="BC150" s="21"/>
      <c r="BD150" s="21"/>
      <c r="BE150" s="21"/>
      <c r="BF150" s="21"/>
      <c r="BG150" s="21"/>
      <c r="BH150" s="21"/>
      <c r="BI150" s="21"/>
      <c r="BJ150" s="21"/>
      <c r="BK150" s="21"/>
      <c r="BL150" s="21"/>
      <c r="BM150" s="21"/>
      <c r="BN150" s="21"/>
      <c r="BO150" s="21"/>
      <c r="BP150" s="21"/>
      <c r="BQ150" s="21"/>
      <c r="BR150" s="21"/>
      <c r="BS150" s="21"/>
      <c r="BT150" s="21"/>
      <c r="BU150" s="21"/>
      <c r="BV150" s="21"/>
      <c r="BW150" s="21"/>
      <c r="BX150" s="21"/>
      <c r="BY150" s="21"/>
      <c r="BZ150" s="21"/>
    </row>
    <row r="151" spans="1:78" ht="151.5" customHeight="1" x14ac:dyDescent="0.25">
      <c r="A151" s="36" t="s">
        <v>85</v>
      </c>
      <c r="B151" s="35"/>
      <c r="C151" s="46" t="s">
        <v>63</v>
      </c>
      <c r="D151" s="175"/>
      <c r="E151" s="58"/>
      <c r="F151" s="60"/>
      <c r="G151" s="60"/>
      <c r="H151" s="190"/>
      <c r="I151" s="61"/>
      <c r="J151" s="64"/>
      <c r="K151" s="64"/>
      <c r="L151" s="61"/>
      <c r="M151" s="68"/>
      <c r="N151" s="86"/>
      <c r="O151" s="61"/>
      <c r="P151" s="61"/>
      <c r="Q151" s="61"/>
      <c r="R151" s="61"/>
      <c r="S151" s="61"/>
      <c r="T151" s="61"/>
      <c r="U151" s="61"/>
      <c r="V151" s="61"/>
      <c r="W151" s="61"/>
      <c r="X151" s="61"/>
      <c r="Y151" s="61"/>
      <c r="Z151" s="61"/>
      <c r="AA151" s="61"/>
      <c r="AB151" s="61"/>
      <c r="AC151" s="61"/>
      <c r="AD151" s="61"/>
      <c r="AE151" s="61"/>
      <c r="AF151" s="61"/>
      <c r="AG151" s="61"/>
      <c r="AH151" s="61"/>
      <c r="AI151" s="61"/>
      <c r="AJ151" s="61"/>
      <c r="AK151" s="61"/>
      <c r="AL151" s="61"/>
      <c r="AM151" s="61"/>
      <c r="AN151" s="61"/>
      <c r="AO151" s="61"/>
      <c r="AP151" s="21"/>
      <c r="AQ151" s="21"/>
      <c r="AR151" s="21"/>
      <c r="AS151" s="21"/>
      <c r="AT151" s="21"/>
      <c r="AU151" s="21"/>
      <c r="AV151" s="21"/>
      <c r="AW151" s="21"/>
      <c r="AX151" s="21"/>
      <c r="AY151" s="21"/>
      <c r="AZ151" s="21"/>
      <c r="BA151" s="21"/>
      <c r="BB151" s="21"/>
      <c r="BC151" s="21"/>
      <c r="BD151" s="21"/>
      <c r="BE151" s="21"/>
      <c r="BF151" s="21"/>
      <c r="BG151" s="21"/>
      <c r="BH151" s="21"/>
      <c r="BI151" s="21"/>
      <c r="BJ151" s="21"/>
      <c r="BK151" s="21"/>
      <c r="BL151" s="21"/>
      <c r="BM151" s="21"/>
      <c r="BN151" s="21"/>
      <c r="BO151" s="21"/>
      <c r="BP151" s="21"/>
      <c r="BQ151" s="21"/>
      <c r="BR151" s="21"/>
      <c r="BS151" s="21"/>
      <c r="BT151" s="21"/>
      <c r="BU151" s="21"/>
      <c r="BV151" s="21"/>
      <c r="BW151" s="21"/>
      <c r="BX151" s="21"/>
      <c r="BY151" s="21"/>
      <c r="BZ151" s="21"/>
    </row>
    <row r="152" spans="1:78" ht="100.5" customHeight="1" x14ac:dyDescent="0.25">
      <c r="A152" s="36">
        <v>9</v>
      </c>
      <c r="B152" s="46" t="s">
        <v>69</v>
      </c>
      <c r="C152" s="35"/>
      <c r="D152" s="175"/>
      <c r="E152" s="58"/>
      <c r="F152" s="60"/>
      <c r="G152" s="60"/>
      <c r="H152" s="190"/>
      <c r="I152" s="61"/>
      <c r="J152" s="64"/>
      <c r="K152" s="64"/>
      <c r="L152" s="61"/>
      <c r="M152" s="68"/>
      <c r="N152" s="86"/>
      <c r="O152" s="61"/>
      <c r="P152" s="61"/>
      <c r="Q152" s="61"/>
      <c r="R152" s="61"/>
      <c r="S152" s="61"/>
      <c r="T152" s="61"/>
      <c r="U152" s="61"/>
      <c r="V152" s="61"/>
      <c r="W152" s="61"/>
      <c r="X152" s="61"/>
      <c r="Y152" s="61"/>
      <c r="Z152" s="61"/>
      <c r="AA152" s="61"/>
      <c r="AB152" s="61"/>
      <c r="AC152" s="61"/>
      <c r="AD152" s="61"/>
      <c r="AE152" s="61"/>
      <c r="AF152" s="61"/>
      <c r="AG152" s="61"/>
      <c r="AH152" s="61"/>
      <c r="AI152" s="61"/>
      <c r="AJ152" s="61"/>
      <c r="AK152" s="61"/>
      <c r="AL152" s="61"/>
      <c r="AM152" s="61"/>
      <c r="AN152" s="61"/>
      <c r="AO152" s="61"/>
      <c r="AP152" s="21"/>
      <c r="AQ152" s="21"/>
      <c r="AR152" s="21"/>
      <c r="AS152" s="21"/>
      <c r="AT152" s="21"/>
      <c r="AU152" s="21"/>
      <c r="AV152" s="21"/>
      <c r="AW152" s="21"/>
      <c r="AX152" s="21"/>
      <c r="AY152" s="21"/>
      <c r="AZ152" s="21"/>
      <c r="BA152" s="21"/>
      <c r="BB152" s="21"/>
      <c r="BC152" s="21"/>
      <c r="BD152" s="21"/>
      <c r="BE152" s="21"/>
      <c r="BF152" s="21"/>
      <c r="BG152" s="21"/>
      <c r="BH152" s="21"/>
      <c r="BI152" s="21"/>
      <c r="BJ152" s="21"/>
      <c r="BK152" s="21"/>
      <c r="BL152" s="21"/>
      <c r="BM152" s="21"/>
      <c r="BN152" s="21"/>
      <c r="BO152" s="21"/>
      <c r="BP152" s="21"/>
      <c r="BQ152" s="21"/>
      <c r="BR152" s="21"/>
      <c r="BS152" s="21"/>
      <c r="BT152" s="21"/>
      <c r="BU152" s="21"/>
      <c r="BV152" s="21"/>
      <c r="BW152" s="21"/>
      <c r="BX152" s="21"/>
      <c r="BY152" s="21"/>
      <c r="BZ152" s="21"/>
    </row>
    <row r="153" spans="1:78" ht="99.75" customHeight="1" x14ac:dyDescent="0.25">
      <c r="A153" s="32" t="s">
        <v>86</v>
      </c>
      <c r="B153" s="35"/>
      <c r="C153" s="46" t="s">
        <v>68</v>
      </c>
      <c r="D153" s="175"/>
      <c r="E153" s="58"/>
      <c r="F153" s="60"/>
      <c r="G153" s="60"/>
      <c r="H153" s="190"/>
      <c r="I153" s="61"/>
      <c r="J153" s="64"/>
      <c r="K153" s="64"/>
      <c r="L153" s="61"/>
      <c r="M153" s="68"/>
      <c r="N153" s="86"/>
      <c r="O153" s="61"/>
      <c r="P153" s="61"/>
      <c r="Q153" s="61"/>
      <c r="R153" s="61"/>
      <c r="S153" s="61"/>
      <c r="T153" s="61"/>
      <c r="U153" s="61"/>
      <c r="V153" s="61"/>
      <c r="W153" s="61"/>
      <c r="X153" s="61"/>
      <c r="Y153" s="61"/>
      <c r="Z153" s="61"/>
      <c r="AA153" s="61"/>
      <c r="AB153" s="61"/>
      <c r="AC153" s="61"/>
      <c r="AD153" s="61"/>
      <c r="AE153" s="61"/>
      <c r="AF153" s="61"/>
      <c r="AG153" s="61"/>
      <c r="AH153" s="61"/>
      <c r="AI153" s="61"/>
      <c r="AJ153" s="61"/>
      <c r="AK153" s="61"/>
      <c r="AL153" s="61"/>
      <c r="AM153" s="61"/>
      <c r="AN153" s="61"/>
      <c r="AO153" s="61"/>
      <c r="AP153" s="21"/>
      <c r="AQ153" s="21"/>
      <c r="AR153" s="21"/>
      <c r="AS153" s="21"/>
      <c r="AT153" s="21"/>
      <c r="AU153" s="21"/>
      <c r="AV153" s="21"/>
      <c r="AW153" s="21"/>
      <c r="AX153" s="21"/>
      <c r="AY153" s="21"/>
      <c r="AZ153" s="21"/>
      <c r="BA153" s="21"/>
      <c r="BB153" s="21"/>
      <c r="BC153" s="21"/>
      <c r="BD153" s="21"/>
      <c r="BE153" s="21"/>
      <c r="BF153" s="21"/>
      <c r="BG153" s="21"/>
      <c r="BH153" s="21"/>
      <c r="BI153" s="21"/>
      <c r="BJ153" s="21"/>
      <c r="BK153" s="21"/>
      <c r="BL153" s="21"/>
      <c r="BM153" s="21"/>
      <c r="BN153" s="21"/>
      <c r="BO153" s="21"/>
      <c r="BP153" s="21"/>
      <c r="BQ153" s="21"/>
      <c r="BR153" s="21"/>
      <c r="BS153" s="21"/>
      <c r="BT153" s="21"/>
      <c r="BU153" s="21"/>
      <c r="BV153" s="21"/>
      <c r="BW153" s="21"/>
      <c r="BX153" s="21"/>
      <c r="BY153" s="21"/>
      <c r="BZ153" s="21"/>
    </row>
    <row r="154" spans="1:78" ht="111.75" customHeight="1" x14ac:dyDescent="0.25">
      <c r="A154" s="36">
        <v>10</v>
      </c>
      <c r="B154" s="46" t="s">
        <v>55</v>
      </c>
      <c r="C154" s="35"/>
      <c r="D154" s="175"/>
      <c r="E154" s="58"/>
      <c r="F154" s="60"/>
      <c r="G154" s="60"/>
      <c r="H154" s="190"/>
      <c r="I154" s="61"/>
      <c r="J154" s="64"/>
      <c r="K154" s="64"/>
      <c r="L154" s="61"/>
      <c r="M154" s="68"/>
      <c r="N154" s="86"/>
      <c r="O154" s="61"/>
      <c r="P154" s="61"/>
      <c r="Q154" s="61"/>
      <c r="R154" s="61"/>
      <c r="S154" s="61"/>
      <c r="T154" s="61"/>
      <c r="U154" s="61"/>
      <c r="V154" s="61"/>
      <c r="W154" s="61"/>
      <c r="X154" s="61"/>
      <c r="Y154" s="61"/>
      <c r="Z154" s="61"/>
      <c r="AA154" s="61"/>
      <c r="AB154" s="61"/>
      <c r="AC154" s="61"/>
      <c r="AD154" s="61"/>
      <c r="AE154" s="61"/>
      <c r="AF154" s="61"/>
      <c r="AG154" s="61"/>
      <c r="AH154" s="61"/>
      <c r="AI154" s="61"/>
      <c r="AJ154" s="61"/>
      <c r="AK154" s="61"/>
      <c r="AL154" s="61"/>
      <c r="AM154" s="61"/>
      <c r="AN154" s="61"/>
      <c r="AO154" s="61"/>
      <c r="AP154" s="21"/>
      <c r="AQ154" s="21"/>
      <c r="AR154" s="21"/>
      <c r="AS154" s="21"/>
      <c r="AT154" s="21"/>
      <c r="AU154" s="21"/>
      <c r="AV154" s="21"/>
      <c r="AW154" s="21"/>
      <c r="AX154" s="21"/>
      <c r="AY154" s="21"/>
      <c r="AZ154" s="21"/>
      <c r="BA154" s="21"/>
      <c r="BB154" s="21"/>
      <c r="BC154" s="21"/>
      <c r="BD154" s="21"/>
      <c r="BE154" s="21"/>
      <c r="BF154" s="21"/>
      <c r="BG154" s="21"/>
      <c r="BH154" s="21"/>
      <c r="BI154" s="21"/>
      <c r="BJ154" s="21"/>
      <c r="BK154" s="21"/>
      <c r="BL154" s="21"/>
      <c r="BM154" s="21"/>
      <c r="BN154" s="21"/>
      <c r="BO154" s="21"/>
      <c r="BP154" s="21"/>
      <c r="BQ154" s="21"/>
      <c r="BR154" s="21"/>
      <c r="BS154" s="21"/>
      <c r="BT154" s="21"/>
      <c r="BU154" s="21"/>
      <c r="BV154" s="21"/>
      <c r="BW154" s="21"/>
      <c r="BX154" s="21"/>
      <c r="BY154" s="21"/>
      <c r="BZ154" s="21"/>
    </row>
    <row r="155" spans="1:78" ht="120" customHeight="1" x14ac:dyDescent="0.25">
      <c r="A155" s="32" t="s">
        <v>87</v>
      </c>
      <c r="B155" s="35"/>
      <c r="C155" s="43" t="s">
        <v>54</v>
      </c>
      <c r="D155" s="175"/>
      <c r="E155" s="58"/>
      <c r="F155" s="60"/>
      <c r="G155" s="60"/>
      <c r="H155" s="190"/>
      <c r="I155" s="61"/>
      <c r="J155" s="64"/>
      <c r="K155" s="64"/>
      <c r="L155" s="61"/>
      <c r="M155" s="68"/>
      <c r="N155" s="86"/>
      <c r="O155" s="61"/>
      <c r="P155" s="61"/>
      <c r="Q155" s="61"/>
      <c r="R155" s="61"/>
      <c r="S155" s="61"/>
      <c r="T155" s="61"/>
      <c r="U155" s="61"/>
      <c r="V155" s="61"/>
      <c r="W155" s="61"/>
      <c r="X155" s="61"/>
      <c r="Y155" s="61"/>
      <c r="Z155" s="61"/>
      <c r="AA155" s="61"/>
      <c r="AB155" s="61"/>
      <c r="AC155" s="61"/>
      <c r="AD155" s="61"/>
      <c r="AE155" s="61"/>
      <c r="AF155" s="61"/>
      <c r="AG155" s="61"/>
      <c r="AH155" s="61"/>
      <c r="AI155" s="61"/>
      <c r="AJ155" s="61"/>
      <c r="AK155" s="61"/>
      <c r="AL155" s="61"/>
      <c r="AM155" s="61"/>
      <c r="AN155" s="61"/>
      <c r="AO155" s="61"/>
      <c r="AP155" s="21"/>
      <c r="AQ155" s="21"/>
      <c r="AR155" s="21"/>
      <c r="AS155" s="21"/>
      <c r="AT155" s="21"/>
      <c r="AU155" s="21"/>
      <c r="AV155" s="21"/>
      <c r="AW155" s="21"/>
      <c r="AX155" s="21"/>
      <c r="AY155" s="21"/>
      <c r="AZ155" s="21"/>
      <c r="BA155" s="21"/>
      <c r="BB155" s="21"/>
      <c r="BC155" s="21"/>
      <c r="BD155" s="21"/>
      <c r="BE155" s="21"/>
      <c r="BF155" s="21"/>
      <c r="BG155" s="21"/>
      <c r="BH155" s="21"/>
      <c r="BI155" s="21"/>
      <c r="BJ155" s="21"/>
      <c r="BK155" s="21"/>
      <c r="BL155" s="21"/>
      <c r="BM155" s="21"/>
      <c r="BN155" s="21"/>
      <c r="BO155" s="21"/>
      <c r="BP155" s="21"/>
      <c r="BQ155" s="21"/>
      <c r="BR155" s="21"/>
      <c r="BS155" s="21"/>
      <c r="BT155" s="21"/>
      <c r="BU155" s="21"/>
      <c r="BV155" s="21"/>
      <c r="BW155" s="21"/>
      <c r="BX155" s="21"/>
      <c r="BY155" s="21"/>
      <c r="BZ155" s="21"/>
    </row>
    <row r="156" spans="1:78" ht="88.5" customHeight="1" x14ac:dyDescent="0.25">
      <c r="A156" s="32" t="s">
        <v>88</v>
      </c>
      <c r="B156" s="35"/>
      <c r="C156" s="46" t="s">
        <v>57</v>
      </c>
      <c r="D156" s="175"/>
      <c r="E156" s="58"/>
      <c r="F156" s="60"/>
      <c r="G156" s="60"/>
      <c r="H156" s="190"/>
      <c r="I156" s="61"/>
      <c r="J156" s="64"/>
      <c r="K156" s="64"/>
      <c r="L156" s="61"/>
      <c r="M156" s="68"/>
      <c r="N156" s="86"/>
      <c r="O156" s="61"/>
      <c r="P156" s="61"/>
      <c r="Q156" s="61"/>
      <c r="R156" s="61"/>
      <c r="S156" s="61"/>
      <c r="T156" s="61"/>
      <c r="U156" s="61"/>
      <c r="V156" s="61"/>
      <c r="W156" s="61"/>
      <c r="X156" s="61"/>
      <c r="Y156" s="61"/>
      <c r="Z156" s="61"/>
      <c r="AA156" s="61"/>
      <c r="AB156" s="61"/>
      <c r="AC156" s="61"/>
      <c r="AD156" s="61"/>
      <c r="AE156" s="61"/>
      <c r="AF156" s="61"/>
      <c r="AG156" s="61"/>
      <c r="AH156" s="61"/>
      <c r="AI156" s="61"/>
      <c r="AJ156" s="61"/>
      <c r="AK156" s="61"/>
      <c r="AL156" s="61"/>
      <c r="AM156" s="61"/>
      <c r="AN156" s="61"/>
      <c r="AO156" s="61"/>
      <c r="AP156" s="21"/>
      <c r="AQ156" s="21"/>
      <c r="AR156" s="21"/>
      <c r="AS156" s="21"/>
      <c r="AT156" s="21"/>
      <c r="AU156" s="21"/>
      <c r="AV156" s="21"/>
      <c r="AW156" s="21"/>
      <c r="AX156" s="21"/>
      <c r="AY156" s="21"/>
      <c r="AZ156" s="21"/>
      <c r="BA156" s="21"/>
      <c r="BB156" s="21"/>
      <c r="BC156" s="21"/>
      <c r="BD156" s="21"/>
      <c r="BE156" s="21"/>
      <c r="BF156" s="21"/>
      <c r="BG156" s="21"/>
      <c r="BH156" s="21"/>
      <c r="BI156" s="21"/>
      <c r="BJ156" s="21"/>
      <c r="BK156" s="21"/>
      <c r="BL156" s="21"/>
      <c r="BM156" s="21"/>
      <c r="BN156" s="21"/>
      <c r="BO156" s="21"/>
      <c r="BP156" s="21"/>
      <c r="BQ156" s="21"/>
      <c r="BR156" s="21"/>
      <c r="BS156" s="21"/>
      <c r="BT156" s="21"/>
      <c r="BU156" s="21"/>
      <c r="BV156" s="21"/>
      <c r="BW156" s="21"/>
      <c r="BX156" s="21"/>
      <c r="BY156" s="21"/>
      <c r="BZ156" s="21"/>
    </row>
    <row r="157" spans="1:78" ht="141.75" x14ac:dyDescent="0.25">
      <c r="A157" s="36">
        <v>11</v>
      </c>
      <c r="B157" s="46" t="s">
        <v>59</v>
      </c>
      <c r="C157" s="35"/>
      <c r="D157" s="175"/>
      <c r="E157" s="58"/>
      <c r="F157" s="60"/>
      <c r="G157" s="60"/>
      <c r="H157" s="190"/>
      <c r="I157" s="61"/>
      <c r="J157" s="64"/>
      <c r="K157" s="64"/>
      <c r="L157" s="61"/>
      <c r="M157" s="68"/>
      <c r="N157" s="86"/>
      <c r="O157" s="61"/>
      <c r="P157" s="61"/>
      <c r="Q157" s="61"/>
      <c r="R157" s="61"/>
      <c r="S157" s="61"/>
      <c r="T157" s="61"/>
      <c r="U157" s="61"/>
      <c r="V157" s="61"/>
      <c r="W157" s="61"/>
      <c r="X157" s="61"/>
      <c r="Y157" s="61"/>
      <c r="Z157" s="61"/>
      <c r="AA157" s="61"/>
      <c r="AB157" s="61"/>
      <c r="AC157" s="61"/>
      <c r="AD157" s="61"/>
      <c r="AE157" s="61"/>
      <c r="AF157" s="61"/>
      <c r="AG157" s="61"/>
      <c r="AH157" s="61"/>
      <c r="AI157" s="61"/>
      <c r="AJ157" s="61"/>
      <c r="AK157" s="61"/>
      <c r="AL157" s="61"/>
      <c r="AM157" s="61"/>
      <c r="AN157" s="61"/>
      <c r="AO157" s="61"/>
      <c r="AP157" s="21"/>
      <c r="AQ157" s="21"/>
      <c r="AR157" s="21"/>
      <c r="AS157" s="21"/>
      <c r="AT157" s="21"/>
      <c r="AU157" s="21"/>
      <c r="AV157" s="21"/>
      <c r="AW157" s="21"/>
      <c r="AX157" s="21"/>
      <c r="AY157" s="21"/>
      <c r="AZ157" s="21"/>
      <c r="BA157" s="21"/>
      <c r="BB157" s="21"/>
      <c r="BC157" s="21"/>
      <c r="BD157" s="21"/>
      <c r="BE157" s="21"/>
      <c r="BF157" s="21"/>
      <c r="BG157" s="21"/>
      <c r="BH157" s="21"/>
      <c r="BI157" s="21"/>
      <c r="BJ157" s="21"/>
      <c r="BK157" s="21"/>
      <c r="BL157" s="21"/>
      <c r="BM157" s="21"/>
      <c r="BN157" s="21"/>
      <c r="BO157" s="21"/>
      <c r="BP157" s="21"/>
      <c r="BQ157" s="21"/>
      <c r="BR157" s="21"/>
      <c r="BS157" s="21"/>
      <c r="BT157" s="21"/>
      <c r="BU157" s="21"/>
      <c r="BV157" s="21"/>
      <c r="BW157" s="21"/>
      <c r="BX157" s="21"/>
      <c r="BY157" s="21"/>
      <c r="BZ157" s="21"/>
    </row>
    <row r="158" spans="1:78" ht="100.5" customHeight="1" x14ac:dyDescent="0.25">
      <c r="A158" s="36" t="s">
        <v>89</v>
      </c>
      <c r="B158" s="35"/>
      <c r="C158" s="46" t="s">
        <v>58</v>
      </c>
      <c r="D158" s="175"/>
      <c r="E158" s="58"/>
      <c r="F158" s="60"/>
      <c r="G158" s="60"/>
      <c r="H158" s="190"/>
      <c r="I158" s="61"/>
      <c r="J158" s="64"/>
      <c r="K158" s="64"/>
      <c r="L158" s="61"/>
      <c r="M158" s="68"/>
      <c r="N158" s="86"/>
      <c r="O158" s="61"/>
      <c r="P158" s="61"/>
      <c r="Q158" s="61"/>
      <c r="R158" s="61"/>
      <c r="S158" s="61"/>
      <c r="T158" s="61"/>
      <c r="U158" s="61"/>
      <c r="V158" s="61"/>
      <c r="W158" s="61"/>
      <c r="X158" s="61"/>
      <c r="Y158" s="61"/>
      <c r="Z158" s="61"/>
      <c r="AA158" s="61"/>
      <c r="AB158" s="61"/>
      <c r="AC158" s="61"/>
      <c r="AD158" s="61"/>
      <c r="AE158" s="61"/>
      <c r="AF158" s="61"/>
      <c r="AG158" s="61"/>
      <c r="AH158" s="61"/>
      <c r="AI158" s="61"/>
      <c r="AJ158" s="61"/>
      <c r="AK158" s="61"/>
      <c r="AL158" s="61"/>
      <c r="AM158" s="61"/>
      <c r="AN158" s="61"/>
      <c r="AO158" s="61"/>
      <c r="AP158" s="21"/>
      <c r="AQ158" s="21"/>
      <c r="AR158" s="21"/>
      <c r="AS158" s="21"/>
      <c r="AT158" s="21"/>
      <c r="AU158" s="21"/>
      <c r="AV158" s="21"/>
      <c r="AW158" s="21"/>
      <c r="AX158" s="21"/>
      <c r="AY158" s="21"/>
      <c r="AZ158" s="21"/>
      <c r="BA158" s="21"/>
      <c r="BB158" s="21"/>
      <c r="BC158" s="21"/>
      <c r="BD158" s="21"/>
      <c r="BE158" s="21"/>
      <c r="BF158" s="21"/>
      <c r="BG158" s="21"/>
      <c r="BH158" s="21"/>
      <c r="BI158" s="21"/>
      <c r="BJ158" s="21"/>
      <c r="BK158" s="21"/>
      <c r="BL158" s="21"/>
      <c r="BM158" s="21"/>
      <c r="BN158" s="21"/>
      <c r="BO158" s="21"/>
      <c r="BP158" s="21"/>
      <c r="BQ158" s="21"/>
      <c r="BR158" s="21"/>
      <c r="BS158" s="21"/>
      <c r="BT158" s="21"/>
      <c r="BU158" s="21"/>
      <c r="BV158" s="21"/>
      <c r="BW158" s="21"/>
      <c r="BX158" s="21"/>
      <c r="BY158" s="21"/>
      <c r="BZ158" s="21"/>
    </row>
    <row r="159" spans="1:78" ht="126" customHeight="1" x14ac:dyDescent="0.25">
      <c r="A159" s="37">
        <v>12</v>
      </c>
      <c r="B159" s="46" t="s">
        <v>37</v>
      </c>
      <c r="C159" s="35"/>
      <c r="D159" s="175"/>
      <c r="E159" s="58"/>
      <c r="F159" s="60"/>
      <c r="G159" s="60"/>
      <c r="H159" s="190"/>
      <c r="I159" s="61"/>
      <c r="J159" s="64"/>
      <c r="K159" s="64"/>
      <c r="L159" s="61"/>
      <c r="M159" s="68"/>
      <c r="N159" s="86"/>
      <c r="O159" s="61"/>
      <c r="P159" s="61"/>
      <c r="Q159" s="61"/>
      <c r="R159" s="61"/>
      <c r="S159" s="61"/>
      <c r="T159" s="61"/>
      <c r="U159" s="61"/>
      <c r="V159" s="61"/>
      <c r="W159" s="61"/>
      <c r="X159" s="61"/>
      <c r="Y159" s="61"/>
      <c r="Z159" s="61"/>
      <c r="AA159" s="61"/>
      <c r="AB159" s="61"/>
      <c r="AC159" s="61"/>
      <c r="AD159" s="61"/>
      <c r="AE159" s="61"/>
      <c r="AF159" s="61"/>
      <c r="AG159" s="61"/>
      <c r="AH159" s="61"/>
      <c r="AI159" s="61"/>
      <c r="AJ159" s="61"/>
      <c r="AK159" s="61"/>
      <c r="AL159" s="61"/>
      <c r="AM159" s="61"/>
      <c r="AN159" s="61"/>
      <c r="AO159" s="61"/>
      <c r="AP159" s="21"/>
      <c r="AQ159" s="21"/>
      <c r="AR159" s="21"/>
      <c r="AS159" s="21"/>
      <c r="AT159" s="21"/>
      <c r="AU159" s="21"/>
      <c r="AV159" s="21"/>
      <c r="AW159" s="21"/>
      <c r="AX159" s="21"/>
      <c r="AY159" s="21"/>
      <c r="AZ159" s="21"/>
      <c r="BA159" s="21"/>
      <c r="BB159" s="21"/>
      <c r="BC159" s="21"/>
      <c r="BD159" s="21"/>
      <c r="BE159" s="21"/>
      <c r="BF159" s="21"/>
      <c r="BG159" s="21"/>
      <c r="BH159" s="21"/>
      <c r="BI159" s="21"/>
      <c r="BJ159" s="21"/>
      <c r="BK159" s="21"/>
      <c r="BL159" s="21"/>
      <c r="BM159" s="21"/>
      <c r="BN159" s="21"/>
      <c r="BO159" s="21"/>
      <c r="BP159" s="21"/>
      <c r="BQ159" s="21"/>
      <c r="BR159" s="21"/>
      <c r="BS159" s="21"/>
      <c r="BT159" s="21"/>
      <c r="BU159" s="21"/>
      <c r="BV159" s="21"/>
      <c r="BW159" s="21"/>
      <c r="BX159" s="21"/>
      <c r="BY159" s="21"/>
      <c r="BZ159" s="21"/>
    </row>
    <row r="160" spans="1:78" ht="159" customHeight="1" x14ac:dyDescent="0.25">
      <c r="A160" s="37" t="s">
        <v>90</v>
      </c>
      <c r="B160" s="35"/>
      <c r="C160" s="46" t="s">
        <v>38</v>
      </c>
      <c r="D160" s="175"/>
      <c r="E160" s="58"/>
      <c r="F160" s="58"/>
      <c r="G160" s="58"/>
      <c r="H160" s="191"/>
      <c r="I160" s="21"/>
      <c r="J160" s="19"/>
      <c r="K160" s="19"/>
      <c r="N160" s="87"/>
      <c r="T160" s="21"/>
      <c r="Z160" s="21"/>
      <c r="AA160" s="21"/>
      <c r="AG160" s="21"/>
      <c r="AH160" s="21"/>
      <c r="AN160" s="21"/>
      <c r="AP160" s="21"/>
      <c r="AQ160" s="21"/>
      <c r="AR160" s="21"/>
      <c r="AS160" s="21"/>
      <c r="AT160" s="21"/>
      <c r="AU160" s="21"/>
      <c r="AV160" s="21"/>
      <c r="AW160" s="21"/>
      <c r="AX160" s="21"/>
      <c r="AY160" s="21"/>
      <c r="AZ160" s="21"/>
      <c r="BA160" s="21"/>
      <c r="BB160" s="21"/>
      <c r="BC160" s="21"/>
      <c r="BD160" s="21"/>
      <c r="BE160" s="21"/>
      <c r="BF160" s="21"/>
      <c r="BG160" s="21"/>
      <c r="BH160" s="21"/>
      <c r="BI160" s="21"/>
      <c r="BJ160" s="21"/>
      <c r="BK160" s="21"/>
      <c r="BL160" s="21"/>
      <c r="BM160" s="21"/>
      <c r="BN160" s="21"/>
      <c r="BO160" s="21"/>
      <c r="BP160" s="21"/>
      <c r="BQ160" s="21"/>
      <c r="BR160" s="21"/>
      <c r="BS160" s="21"/>
      <c r="BT160" s="21"/>
      <c r="BU160" s="21"/>
      <c r="BV160" s="21"/>
      <c r="BW160" s="21"/>
      <c r="BX160" s="21"/>
      <c r="BY160" s="21"/>
      <c r="BZ160" s="21"/>
    </row>
    <row r="161" spans="1:78" ht="190.5" customHeight="1" x14ac:dyDescent="0.25">
      <c r="A161" s="37" t="s">
        <v>93</v>
      </c>
      <c r="B161" s="35"/>
      <c r="C161" s="46" t="s">
        <v>92</v>
      </c>
      <c r="D161" s="175"/>
      <c r="E161" s="58"/>
      <c r="F161" s="58"/>
      <c r="G161" s="58"/>
      <c r="H161" s="191"/>
      <c r="I161" s="21"/>
      <c r="J161" s="19"/>
      <c r="K161" s="19"/>
      <c r="N161" s="87"/>
      <c r="T161" s="21"/>
      <c r="Z161" s="21"/>
      <c r="AA161" s="21"/>
      <c r="AG161" s="21"/>
      <c r="AH161" s="21"/>
      <c r="AN161" s="21"/>
      <c r="AP161" s="21"/>
      <c r="AQ161" s="21"/>
      <c r="AR161" s="21"/>
      <c r="AS161" s="21"/>
      <c r="AT161" s="21"/>
      <c r="AU161" s="21"/>
      <c r="AV161" s="21"/>
      <c r="AW161" s="21"/>
      <c r="AX161" s="21"/>
      <c r="AY161" s="21"/>
      <c r="AZ161" s="21"/>
      <c r="BA161" s="21"/>
      <c r="BB161" s="21"/>
      <c r="BC161" s="21"/>
      <c r="BD161" s="21"/>
      <c r="BE161" s="21"/>
      <c r="BF161" s="21"/>
      <c r="BG161" s="21"/>
      <c r="BH161" s="21"/>
      <c r="BI161" s="21"/>
      <c r="BJ161" s="21"/>
      <c r="BK161" s="21"/>
      <c r="BL161" s="21"/>
      <c r="BM161" s="21"/>
      <c r="BN161" s="21"/>
      <c r="BO161" s="21"/>
      <c r="BP161" s="21"/>
      <c r="BQ161" s="21"/>
      <c r="BR161" s="21"/>
      <c r="BS161" s="21"/>
      <c r="BT161" s="21"/>
      <c r="BU161" s="21"/>
      <c r="BV161" s="21"/>
      <c r="BW161" s="21"/>
      <c r="BX161" s="21"/>
      <c r="BY161" s="21"/>
      <c r="BZ161" s="21"/>
    </row>
    <row r="162" spans="1:78" ht="103.5" customHeight="1" x14ac:dyDescent="0.25">
      <c r="A162" s="36">
        <v>13</v>
      </c>
      <c r="B162" s="46" t="s">
        <v>96</v>
      </c>
      <c r="C162" s="35"/>
      <c r="D162" s="175"/>
      <c r="E162" s="58"/>
      <c r="F162" s="58"/>
      <c r="G162" s="58"/>
      <c r="H162" s="191"/>
      <c r="I162" s="21"/>
      <c r="J162" s="19"/>
      <c r="K162" s="19"/>
      <c r="N162" s="87"/>
      <c r="T162" s="21"/>
      <c r="Z162" s="21"/>
      <c r="AA162" s="21"/>
      <c r="AG162" s="21"/>
      <c r="AH162" s="21"/>
      <c r="AN162" s="21"/>
      <c r="AP162" s="21"/>
      <c r="AQ162" s="21"/>
      <c r="AR162" s="21"/>
      <c r="AS162" s="21"/>
      <c r="AT162" s="21"/>
      <c r="AU162" s="21"/>
      <c r="AV162" s="21"/>
      <c r="AW162" s="21"/>
      <c r="AX162" s="21"/>
      <c r="AY162" s="21"/>
      <c r="AZ162" s="21"/>
      <c r="BA162" s="21"/>
      <c r="BB162" s="21"/>
      <c r="BC162" s="21"/>
      <c r="BD162" s="21"/>
      <c r="BE162" s="21"/>
      <c r="BF162" s="21"/>
      <c r="BG162" s="21"/>
      <c r="BH162" s="21"/>
      <c r="BI162" s="21"/>
      <c r="BJ162" s="21"/>
      <c r="BK162" s="21"/>
      <c r="BL162" s="21"/>
      <c r="BM162" s="21"/>
      <c r="BN162" s="21"/>
      <c r="BO162" s="21"/>
      <c r="BP162" s="21"/>
      <c r="BQ162" s="21"/>
      <c r="BR162" s="21"/>
      <c r="BS162" s="21"/>
      <c r="BT162" s="21"/>
      <c r="BU162" s="21"/>
      <c r="BV162" s="21"/>
      <c r="BW162" s="21"/>
      <c r="BX162" s="21"/>
      <c r="BY162" s="21"/>
      <c r="BZ162" s="21"/>
    </row>
    <row r="163" spans="1:78" ht="208.5" customHeight="1" x14ac:dyDescent="0.25">
      <c r="A163" s="32" t="s">
        <v>91</v>
      </c>
      <c r="B163" s="35"/>
      <c r="C163" s="46" t="s">
        <v>28</v>
      </c>
      <c r="D163" s="175"/>
      <c r="E163" s="58"/>
      <c r="F163" s="58"/>
      <c r="G163" s="58"/>
      <c r="H163" s="191"/>
      <c r="I163" s="21"/>
      <c r="J163" s="19"/>
      <c r="K163" s="19"/>
      <c r="N163" s="87"/>
      <c r="T163" s="21"/>
      <c r="Z163" s="21"/>
      <c r="AA163" s="21"/>
      <c r="AG163" s="21"/>
      <c r="AH163" s="21"/>
      <c r="AN163" s="21"/>
      <c r="AP163" s="21"/>
      <c r="AQ163" s="21"/>
      <c r="AR163" s="21"/>
      <c r="AS163" s="21"/>
      <c r="AT163" s="21"/>
      <c r="AU163" s="21"/>
      <c r="AV163" s="21"/>
      <c r="AW163" s="21"/>
      <c r="AX163" s="21"/>
      <c r="AY163" s="21"/>
      <c r="AZ163" s="21"/>
      <c r="BA163" s="21"/>
      <c r="BB163" s="21"/>
      <c r="BC163" s="21"/>
      <c r="BD163" s="21"/>
      <c r="BE163" s="21"/>
      <c r="BF163" s="21"/>
      <c r="BG163" s="21"/>
      <c r="BH163" s="21"/>
      <c r="BI163" s="21"/>
      <c r="BJ163" s="21"/>
      <c r="BK163" s="21"/>
      <c r="BL163" s="21"/>
      <c r="BM163" s="21"/>
      <c r="BN163" s="21"/>
      <c r="BO163" s="21"/>
      <c r="BP163" s="21"/>
      <c r="BQ163" s="21"/>
      <c r="BR163" s="21"/>
      <c r="BS163" s="21"/>
      <c r="BT163" s="21"/>
      <c r="BU163" s="21"/>
      <c r="BV163" s="21"/>
      <c r="BW163" s="21"/>
      <c r="BX163" s="21"/>
      <c r="BY163" s="21"/>
      <c r="BZ163" s="21"/>
    </row>
    <row r="164" spans="1:78" ht="121.5" customHeight="1" x14ac:dyDescent="0.25">
      <c r="A164" s="32" t="s">
        <v>129</v>
      </c>
      <c r="B164" s="35"/>
      <c r="C164" s="46" t="s">
        <v>123</v>
      </c>
      <c r="D164" s="175"/>
      <c r="E164" s="58"/>
      <c r="F164" s="58"/>
      <c r="G164" s="58"/>
      <c r="H164" s="191"/>
      <c r="I164" s="21"/>
      <c r="J164" s="19"/>
      <c r="K164" s="19"/>
      <c r="N164" s="87"/>
      <c r="T164" s="21"/>
      <c r="Z164" s="21"/>
      <c r="AA164" s="21"/>
      <c r="AG164" s="21"/>
      <c r="AH164" s="21"/>
      <c r="AN164" s="21"/>
      <c r="AP164" s="21"/>
      <c r="AQ164" s="21"/>
      <c r="AR164" s="21"/>
      <c r="AS164" s="21"/>
      <c r="AT164" s="21"/>
      <c r="AU164" s="21"/>
      <c r="AV164" s="21"/>
      <c r="AW164" s="21"/>
      <c r="AX164" s="21"/>
      <c r="AY164" s="21"/>
      <c r="AZ164" s="21"/>
      <c r="BA164" s="21"/>
      <c r="BB164" s="21"/>
      <c r="BC164" s="21"/>
      <c r="BD164" s="21"/>
      <c r="BE164" s="21"/>
      <c r="BF164" s="21"/>
      <c r="BG164" s="21"/>
      <c r="BH164" s="21"/>
      <c r="BI164" s="21"/>
      <c r="BJ164" s="21"/>
      <c r="BK164" s="21"/>
      <c r="BL164" s="21"/>
      <c r="BM164" s="21"/>
      <c r="BN164" s="21"/>
      <c r="BO164" s="21"/>
      <c r="BP164" s="21"/>
      <c r="BQ164" s="21"/>
      <c r="BR164" s="21"/>
      <c r="BS164" s="21"/>
      <c r="BT164" s="21"/>
      <c r="BU164" s="21"/>
      <c r="BV164" s="21"/>
      <c r="BW164" s="21"/>
      <c r="BX164" s="21"/>
      <c r="BY164" s="21"/>
      <c r="BZ164" s="21"/>
    </row>
    <row r="165" spans="1:78" x14ac:dyDescent="0.25">
      <c r="A165" s="38"/>
      <c r="D165" s="175"/>
      <c r="E165" s="58"/>
      <c r="F165" s="58"/>
      <c r="G165" s="58"/>
      <c r="H165" s="191"/>
      <c r="I165" s="21"/>
      <c r="J165" s="19"/>
      <c r="K165" s="19"/>
      <c r="N165" s="87"/>
      <c r="T165" s="21"/>
      <c r="Z165" s="21"/>
      <c r="AA165" s="21"/>
      <c r="AG165" s="21"/>
      <c r="AH165" s="21"/>
      <c r="AN165" s="21"/>
      <c r="AP165" s="21"/>
      <c r="AQ165" s="21"/>
      <c r="AR165" s="21"/>
      <c r="AS165" s="21"/>
      <c r="AT165" s="21"/>
      <c r="AU165" s="21"/>
      <c r="AV165" s="21"/>
      <c r="AW165" s="21"/>
      <c r="AX165" s="21"/>
      <c r="AY165" s="21"/>
      <c r="AZ165" s="21"/>
      <c r="BA165" s="21"/>
      <c r="BB165" s="21"/>
      <c r="BC165" s="21"/>
      <c r="BD165" s="21"/>
      <c r="BE165" s="21"/>
      <c r="BF165" s="21"/>
      <c r="BG165" s="21"/>
      <c r="BH165" s="21"/>
      <c r="BI165" s="21"/>
      <c r="BJ165" s="21"/>
      <c r="BK165" s="21"/>
      <c r="BL165" s="21"/>
      <c r="BM165" s="21"/>
      <c r="BN165" s="21"/>
      <c r="BO165" s="21"/>
      <c r="BP165" s="21"/>
      <c r="BQ165" s="21"/>
      <c r="BR165" s="21"/>
      <c r="BS165" s="21"/>
      <c r="BT165" s="21"/>
      <c r="BU165" s="21"/>
      <c r="BV165" s="21"/>
      <c r="BW165" s="21"/>
      <c r="BX165" s="21"/>
      <c r="BY165" s="21"/>
      <c r="BZ165" s="21"/>
    </row>
    <row r="166" spans="1:78" x14ac:dyDescent="0.25">
      <c r="D166" s="175"/>
      <c r="E166" s="58"/>
      <c r="F166" s="58"/>
      <c r="G166" s="58"/>
      <c r="H166" s="191"/>
      <c r="I166" s="21"/>
    </row>
    <row r="167" spans="1:78" x14ac:dyDescent="0.25">
      <c r="A167" s="19"/>
      <c r="D167" s="175"/>
      <c r="E167" s="58"/>
      <c r="F167" s="58"/>
      <c r="G167" s="58"/>
      <c r="H167" s="191"/>
      <c r="I167" s="21"/>
      <c r="J167" s="19"/>
      <c r="K167" s="19"/>
      <c r="N167" s="87"/>
      <c r="T167" s="21"/>
      <c r="Z167" s="21"/>
      <c r="AA167" s="21"/>
      <c r="AG167" s="21"/>
      <c r="AH167" s="21"/>
      <c r="AN167" s="21"/>
      <c r="AP167" s="21"/>
      <c r="AQ167" s="21"/>
      <c r="AR167" s="21"/>
      <c r="AS167" s="21"/>
      <c r="AT167" s="21"/>
      <c r="AU167" s="21"/>
      <c r="AV167" s="21"/>
      <c r="AW167" s="21"/>
      <c r="AX167" s="21"/>
      <c r="AY167" s="21"/>
      <c r="AZ167" s="21"/>
      <c r="BA167" s="21"/>
      <c r="BB167" s="21"/>
      <c r="BC167" s="21"/>
      <c r="BD167" s="21"/>
      <c r="BE167" s="21"/>
      <c r="BF167" s="21"/>
      <c r="BG167" s="21"/>
      <c r="BH167" s="21"/>
      <c r="BI167" s="21"/>
      <c r="BJ167" s="21"/>
      <c r="BK167" s="21"/>
      <c r="BL167" s="21"/>
      <c r="BM167" s="21"/>
      <c r="BN167" s="21"/>
      <c r="BO167" s="21"/>
      <c r="BP167" s="21"/>
      <c r="BQ167" s="21"/>
      <c r="BR167" s="21"/>
      <c r="BS167" s="21"/>
      <c r="BT167" s="21"/>
      <c r="BU167" s="21"/>
      <c r="BV167" s="21"/>
      <c r="BW167" s="21"/>
      <c r="BX167" s="21"/>
      <c r="BY167" s="21"/>
      <c r="BZ167" s="21"/>
    </row>
    <row r="168" spans="1:78" x14ac:dyDescent="0.25">
      <c r="A168" s="19"/>
      <c r="D168" s="175"/>
      <c r="E168" s="58"/>
      <c r="F168" s="58"/>
      <c r="G168" s="58"/>
      <c r="H168" s="191"/>
      <c r="I168" s="21"/>
      <c r="J168" s="19"/>
      <c r="K168" s="19"/>
      <c r="N168" s="87"/>
      <c r="T168" s="21"/>
      <c r="Z168" s="21"/>
      <c r="AA168" s="21"/>
      <c r="AG168" s="21"/>
      <c r="AH168" s="21"/>
      <c r="AN168" s="21"/>
      <c r="AP168" s="21"/>
      <c r="AQ168" s="21"/>
      <c r="AR168" s="21"/>
      <c r="AS168" s="21"/>
      <c r="AT168" s="21"/>
      <c r="AU168" s="21"/>
      <c r="AV168" s="21"/>
      <c r="AW168" s="21"/>
      <c r="AX168" s="21"/>
      <c r="AY168" s="21"/>
      <c r="AZ168" s="21"/>
      <c r="BA168" s="21"/>
      <c r="BB168" s="21"/>
      <c r="BC168" s="21"/>
      <c r="BD168" s="21"/>
      <c r="BE168" s="21"/>
      <c r="BF168" s="21"/>
      <c r="BG168" s="21"/>
      <c r="BH168" s="21"/>
      <c r="BI168" s="21"/>
      <c r="BJ168" s="21"/>
      <c r="BK168" s="21"/>
      <c r="BL168" s="21"/>
      <c r="BM168" s="21"/>
      <c r="BN168" s="21"/>
      <c r="BO168" s="21"/>
      <c r="BP168" s="21"/>
      <c r="BQ168" s="21"/>
      <c r="BR168" s="21"/>
      <c r="BS168" s="21"/>
      <c r="BT168" s="21"/>
      <c r="BU168" s="21"/>
      <c r="BV168" s="21"/>
      <c r="BW168" s="21"/>
      <c r="BX168" s="21"/>
      <c r="BY168" s="21"/>
      <c r="BZ168" s="21"/>
    </row>
    <row r="169" spans="1:78" x14ac:dyDescent="0.25">
      <c r="A169" s="19"/>
      <c r="D169" s="175"/>
      <c r="E169" s="58"/>
      <c r="F169" s="58"/>
      <c r="G169" s="58"/>
      <c r="H169" s="191"/>
      <c r="I169" s="21"/>
      <c r="J169" s="19"/>
      <c r="K169" s="19"/>
      <c r="N169" s="87"/>
      <c r="T169" s="21"/>
      <c r="Z169" s="21"/>
      <c r="AA169" s="21"/>
      <c r="AG169" s="21"/>
      <c r="AH169" s="21"/>
      <c r="AN169" s="21"/>
      <c r="AP169" s="21"/>
      <c r="AQ169" s="21"/>
      <c r="AR169" s="21"/>
      <c r="AS169" s="21"/>
      <c r="AT169" s="21"/>
      <c r="AU169" s="21"/>
      <c r="AV169" s="21"/>
      <c r="AW169" s="21"/>
      <c r="AX169" s="21"/>
      <c r="AY169" s="21"/>
      <c r="AZ169" s="21"/>
      <c r="BA169" s="21"/>
      <c r="BB169" s="21"/>
      <c r="BC169" s="21"/>
      <c r="BD169" s="21"/>
      <c r="BE169" s="21"/>
      <c r="BF169" s="21"/>
      <c r="BG169" s="21"/>
      <c r="BH169" s="21"/>
      <c r="BI169" s="21"/>
      <c r="BJ169" s="21"/>
      <c r="BK169" s="21"/>
      <c r="BL169" s="21"/>
      <c r="BM169" s="21"/>
      <c r="BN169" s="21"/>
      <c r="BO169" s="21"/>
      <c r="BP169" s="21"/>
      <c r="BQ169" s="21"/>
      <c r="BR169" s="21"/>
      <c r="BS169" s="21"/>
      <c r="BT169" s="21"/>
      <c r="BU169" s="21"/>
      <c r="BV169" s="21"/>
      <c r="BW169" s="21"/>
      <c r="BX169" s="21"/>
      <c r="BY169" s="21"/>
      <c r="BZ169" s="21"/>
    </row>
    <row r="170" spans="1:78" x14ac:dyDescent="0.25">
      <c r="A170" s="19"/>
      <c r="D170" s="175"/>
      <c r="E170" s="58"/>
      <c r="F170" s="58"/>
      <c r="G170" s="58"/>
      <c r="H170" s="191"/>
      <c r="I170" s="21"/>
      <c r="J170" s="19"/>
      <c r="K170" s="19"/>
      <c r="N170" s="87"/>
      <c r="T170" s="21"/>
      <c r="Z170" s="21"/>
      <c r="AA170" s="21"/>
      <c r="AG170" s="21"/>
      <c r="AH170" s="21"/>
      <c r="AN170" s="21"/>
      <c r="AP170" s="21"/>
      <c r="AQ170" s="21"/>
      <c r="AR170" s="21"/>
      <c r="AS170" s="21"/>
      <c r="AT170" s="21"/>
      <c r="AU170" s="21"/>
      <c r="AV170" s="21"/>
      <c r="AW170" s="21"/>
      <c r="AX170" s="21"/>
      <c r="AY170" s="21"/>
      <c r="AZ170" s="21"/>
      <c r="BA170" s="21"/>
      <c r="BB170" s="21"/>
      <c r="BC170" s="21"/>
      <c r="BD170" s="21"/>
      <c r="BE170" s="21"/>
      <c r="BF170" s="21"/>
      <c r="BG170" s="21"/>
      <c r="BH170" s="21"/>
      <c r="BI170" s="21"/>
      <c r="BJ170" s="21"/>
      <c r="BK170" s="21"/>
      <c r="BL170" s="21"/>
      <c r="BM170" s="21"/>
      <c r="BN170" s="21"/>
      <c r="BO170" s="21"/>
      <c r="BP170" s="21"/>
      <c r="BQ170" s="21"/>
      <c r="BR170" s="21"/>
      <c r="BS170" s="21"/>
      <c r="BT170" s="21"/>
      <c r="BU170" s="21"/>
      <c r="BV170" s="21"/>
      <c r="BW170" s="21"/>
      <c r="BX170" s="21"/>
      <c r="BY170" s="21"/>
      <c r="BZ170" s="21"/>
    </row>
    <row r="171" spans="1:78" x14ac:dyDescent="0.25">
      <c r="A171" s="19"/>
      <c r="D171" s="175"/>
      <c r="E171" s="58"/>
      <c r="F171" s="58"/>
      <c r="G171" s="58"/>
      <c r="H171" s="191"/>
      <c r="I171" s="21"/>
      <c r="J171" s="19"/>
      <c r="K171" s="19"/>
      <c r="N171" s="87"/>
      <c r="T171" s="21"/>
      <c r="Z171" s="21"/>
      <c r="AA171" s="21"/>
      <c r="AG171" s="21"/>
      <c r="AH171" s="21"/>
      <c r="AN171" s="21"/>
      <c r="AP171" s="21"/>
      <c r="AQ171" s="21"/>
      <c r="AR171" s="21"/>
      <c r="AS171" s="21"/>
      <c r="AT171" s="21"/>
      <c r="AU171" s="21"/>
      <c r="AV171" s="21"/>
      <c r="AW171" s="21"/>
      <c r="AX171" s="21"/>
      <c r="AY171" s="21"/>
      <c r="AZ171" s="21"/>
      <c r="BA171" s="21"/>
      <c r="BB171" s="21"/>
      <c r="BC171" s="21"/>
      <c r="BD171" s="21"/>
      <c r="BE171" s="21"/>
      <c r="BF171" s="21"/>
      <c r="BG171" s="21"/>
      <c r="BH171" s="21"/>
      <c r="BI171" s="21"/>
      <c r="BJ171" s="21"/>
      <c r="BK171" s="21"/>
      <c r="BL171" s="21"/>
      <c r="BM171" s="21"/>
      <c r="BN171" s="21"/>
      <c r="BO171" s="21"/>
      <c r="BP171" s="21"/>
      <c r="BQ171" s="21"/>
      <c r="BR171" s="21"/>
      <c r="BS171" s="21"/>
      <c r="BT171" s="21"/>
      <c r="BU171" s="21"/>
      <c r="BV171" s="21"/>
      <c r="BW171" s="21"/>
      <c r="BX171" s="21"/>
      <c r="BY171" s="21"/>
      <c r="BZ171" s="21"/>
    </row>
    <row r="172" spans="1:78" x14ac:dyDescent="0.25">
      <c r="A172" s="19"/>
      <c r="D172" s="175"/>
      <c r="E172" s="58"/>
      <c r="F172" s="58"/>
      <c r="G172" s="58"/>
      <c r="H172" s="191"/>
      <c r="I172" s="21"/>
      <c r="J172" s="19"/>
      <c r="K172" s="19"/>
      <c r="N172" s="87"/>
      <c r="T172" s="21"/>
      <c r="Z172" s="21"/>
      <c r="AA172" s="21"/>
      <c r="AG172" s="21"/>
      <c r="AH172" s="21"/>
      <c r="AN172" s="21"/>
      <c r="AP172" s="21"/>
      <c r="AQ172" s="21"/>
      <c r="AR172" s="21"/>
      <c r="AS172" s="21"/>
      <c r="AT172" s="21"/>
      <c r="AU172" s="21"/>
      <c r="AV172" s="21"/>
      <c r="AW172" s="21"/>
      <c r="AX172" s="21"/>
      <c r="AY172" s="21"/>
      <c r="AZ172" s="21"/>
      <c r="BA172" s="21"/>
      <c r="BB172" s="21"/>
      <c r="BC172" s="21"/>
      <c r="BD172" s="21"/>
      <c r="BE172" s="21"/>
      <c r="BF172" s="21"/>
      <c r="BG172" s="21"/>
      <c r="BH172" s="21"/>
      <c r="BI172" s="21"/>
      <c r="BJ172" s="21"/>
      <c r="BK172" s="21"/>
      <c r="BL172" s="21"/>
      <c r="BM172" s="21"/>
      <c r="BN172" s="21"/>
      <c r="BO172" s="21"/>
      <c r="BP172" s="21"/>
      <c r="BQ172" s="21"/>
      <c r="BR172" s="21"/>
      <c r="BS172" s="21"/>
      <c r="BT172" s="21"/>
      <c r="BU172" s="21"/>
      <c r="BV172" s="21"/>
      <c r="BW172" s="21"/>
      <c r="BX172" s="21"/>
      <c r="BY172" s="21"/>
      <c r="BZ172" s="21"/>
    </row>
    <row r="173" spans="1:78" x14ac:dyDescent="0.25">
      <c r="A173" s="19"/>
      <c r="D173" s="175"/>
      <c r="E173" s="58"/>
      <c r="F173" s="58"/>
      <c r="G173" s="58"/>
      <c r="H173" s="191"/>
      <c r="I173" s="21"/>
      <c r="J173" s="19"/>
      <c r="K173" s="19"/>
      <c r="N173" s="87"/>
      <c r="T173" s="21"/>
      <c r="Z173" s="21"/>
      <c r="AA173" s="21"/>
      <c r="AG173" s="21"/>
      <c r="AH173" s="21"/>
      <c r="AN173" s="21"/>
      <c r="AP173" s="21"/>
      <c r="AQ173" s="21"/>
      <c r="AR173" s="21"/>
      <c r="AS173" s="21"/>
      <c r="AT173" s="21"/>
      <c r="AU173" s="21"/>
      <c r="AV173" s="21"/>
      <c r="AW173" s="21"/>
      <c r="AX173" s="21"/>
      <c r="AY173" s="21"/>
      <c r="AZ173" s="21"/>
      <c r="BA173" s="21"/>
      <c r="BB173" s="21"/>
      <c r="BC173" s="21"/>
      <c r="BD173" s="21"/>
      <c r="BE173" s="21"/>
      <c r="BF173" s="21"/>
      <c r="BG173" s="21"/>
      <c r="BH173" s="21"/>
      <c r="BI173" s="21"/>
      <c r="BJ173" s="21"/>
      <c r="BK173" s="21"/>
      <c r="BL173" s="21"/>
      <c r="BM173" s="21"/>
      <c r="BN173" s="21"/>
      <c r="BO173" s="21"/>
      <c r="BP173" s="21"/>
      <c r="BQ173" s="21"/>
      <c r="BR173" s="21"/>
      <c r="BS173" s="21"/>
      <c r="BT173" s="21"/>
      <c r="BU173" s="21"/>
      <c r="BV173" s="21"/>
      <c r="BW173" s="21"/>
      <c r="BX173" s="21"/>
      <c r="BY173" s="21"/>
      <c r="BZ173" s="21"/>
    </row>
    <row r="174" spans="1:78" x14ac:dyDescent="0.25">
      <c r="A174" s="19"/>
      <c r="D174" s="175"/>
      <c r="E174" s="58"/>
      <c r="F174" s="58"/>
      <c r="G174" s="58"/>
      <c r="H174" s="191"/>
      <c r="I174" s="21"/>
      <c r="J174" s="19"/>
      <c r="K174" s="19"/>
      <c r="N174" s="87"/>
      <c r="T174" s="21"/>
      <c r="Z174" s="21"/>
      <c r="AA174" s="21"/>
      <c r="AG174" s="21"/>
      <c r="AH174" s="21"/>
      <c r="AN174" s="21"/>
      <c r="AP174" s="21"/>
      <c r="AQ174" s="21"/>
      <c r="AR174" s="21"/>
      <c r="AS174" s="21"/>
      <c r="AT174" s="21"/>
      <c r="AU174" s="21"/>
      <c r="AV174" s="21"/>
      <c r="AW174" s="21"/>
      <c r="AX174" s="21"/>
      <c r="AY174" s="21"/>
      <c r="AZ174" s="21"/>
      <c r="BA174" s="21"/>
      <c r="BB174" s="21"/>
      <c r="BC174" s="21"/>
      <c r="BD174" s="21"/>
      <c r="BE174" s="21"/>
      <c r="BF174" s="21"/>
      <c r="BG174" s="21"/>
      <c r="BH174" s="21"/>
      <c r="BI174" s="21"/>
      <c r="BJ174" s="21"/>
      <c r="BK174" s="21"/>
      <c r="BL174" s="21"/>
      <c r="BM174" s="21"/>
      <c r="BN174" s="21"/>
      <c r="BO174" s="21"/>
      <c r="BP174" s="21"/>
      <c r="BQ174" s="21"/>
      <c r="BR174" s="21"/>
      <c r="BS174" s="21"/>
      <c r="BT174" s="21"/>
      <c r="BU174" s="21"/>
      <c r="BV174" s="21"/>
      <c r="BW174" s="21"/>
      <c r="BX174" s="21"/>
      <c r="BY174" s="21"/>
      <c r="BZ174" s="21"/>
    </row>
    <row r="175" spans="1:78" x14ac:dyDescent="0.25">
      <c r="A175" s="19"/>
      <c r="D175" s="175"/>
      <c r="E175" s="58"/>
      <c r="F175" s="58"/>
      <c r="G175" s="58"/>
      <c r="H175" s="191"/>
      <c r="I175" s="21"/>
      <c r="J175" s="19"/>
      <c r="K175" s="19"/>
      <c r="N175" s="87"/>
      <c r="T175" s="21"/>
      <c r="Z175" s="21"/>
      <c r="AA175" s="21"/>
      <c r="AG175" s="21"/>
      <c r="AH175" s="21"/>
      <c r="AN175" s="21"/>
      <c r="AP175" s="21"/>
      <c r="AQ175" s="21"/>
      <c r="AR175" s="21"/>
      <c r="AS175" s="21"/>
      <c r="AT175" s="21"/>
      <c r="AU175" s="21"/>
      <c r="AV175" s="21"/>
      <c r="AW175" s="21"/>
      <c r="AX175" s="21"/>
      <c r="AY175" s="21"/>
      <c r="AZ175" s="21"/>
      <c r="BA175" s="21"/>
      <c r="BB175" s="21"/>
      <c r="BC175" s="21"/>
      <c r="BD175" s="21"/>
      <c r="BE175" s="21"/>
      <c r="BF175" s="21"/>
      <c r="BG175" s="21"/>
      <c r="BH175" s="21"/>
      <c r="BI175" s="21"/>
      <c r="BJ175" s="21"/>
      <c r="BK175" s="21"/>
      <c r="BL175" s="21"/>
      <c r="BM175" s="21"/>
      <c r="BN175" s="21"/>
      <c r="BO175" s="21"/>
      <c r="BP175" s="21"/>
      <c r="BQ175" s="21"/>
      <c r="BR175" s="21"/>
      <c r="BS175" s="21"/>
      <c r="BT175" s="21"/>
      <c r="BU175" s="21"/>
      <c r="BV175" s="21"/>
      <c r="BW175" s="21"/>
      <c r="BX175" s="21"/>
      <c r="BY175" s="21"/>
      <c r="BZ175" s="21"/>
    </row>
    <row r="176" spans="1:78" x14ac:dyDescent="0.25">
      <c r="A176" s="19"/>
      <c r="D176" s="175"/>
      <c r="E176" s="58"/>
      <c r="F176" s="58"/>
      <c r="G176" s="58"/>
      <c r="H176" s="191"/>
      <c r="I176" s="21"/>
      <c r="J176" s="19"/>
      <c r="K176" s="19"/>
      <c r="N176" s="87"/>
      <c r="T176" s="21"/>
      <c r="Z176" s="21"/>
      <c r="AA176" s="21"/>
      <c r="AG176" s="21"/>
      <c r="AH176" s="21"/>
      <c r="AN176" s="21"/>
      <c r="AP176" s="21"/>
      <c r="AQ176" s="21"/>
      <c r="AR176" s="21"/>
      <c r="AS176" s="21"/>
      <c r="AT176" s="21"/>
      <c r="AU176" s="21"/>
      <c r="AV176" s="21"/>
      <c r="AW176" s="21"/>
      <c r="AX176" s="21"/>
      <c r="AY176" s="21"/>
      <c r="AZ176" s="21"/>
      <c r="BA176" s="21"/>
      <c r="BB176" s="21"/>
      <c r="BC176" s="21"/>
      <c r="BD176" s="21"/>
      <c r="BE176" s="21"/>
      <c r="BF176" s="21"/>
      <c r="BG176" s="21"/>
      <c r="BH176" s="21"/>
      <c r="BI176" s="21"/>
      <c r="BJ176" s="21"/>
      <c r="BK176" s="21"/>
      <c r="BL176" s="21"/>
      <c r="BM176" s="21"/>
      <c r="BN176" s="21"/>
      <c r="BO176" s="21"/>
      <c r="BP176" s="21"/>
      <c r="BQ176" s="21"/>
      <c r="BR176" s="21"/>
      <c r="BS176" s="21"/>
      <c r="BT176" s="21"/>
      <c r="BU176" s="21"/>
      <c r="BV176" s="21"/>
      <c r="BW176" s="21"/>
      <c r="BX176" s="21"/>
      <c r="BY176" s="21"/>
      <c r="BZ176" s="21"/>
    </row>
    <row r="177" spans="1:78" x14ac:dyDescent="0.25">
      <c r="A177" s="19"/>
      <c r="D177" s="175"/>
      <c r="E177" s="58"/>
      <c r="F177" s="58"/>
      <c r="G177" s="58"/>
      <c r="H177" s="191"/>
      <c r="I177" s="21"/>
      <c r="J177" s="19"/>
      <c r="K177" s="19"/>
      <c r="N177" s="87"/>
      <c r="T177" s="21"/>
      <c r="Z177" s="21"/>
      <c r="AA177" s="21"/>
      <c r="AG177" s="21"/>
      <c r="AH177" s="21"/>
      <c r="AN177" s="21"/>
      <c r="AP177" s="21"/>
      <c r="AQ177" s="21"/>
      <c r="AR177" s="21"/>
      <c r="AS177" s="21"/>
      <c r="AT177" s="21"/>
      <c r="AU177" s="21"/>
      <c r="AV177" s="21"/>
      <c r="AW177" s="21"/>
      <c r="AX177" s="21"/>
      <c r="AY177" s="21"/>
      <c r="AZ177" s="21"/>
      <c r="BA177" s="21"/>
      <c r="BB177" s="21"/>
      <c r="BC177" s="21"/>
      <c r="BD177" s="21"/>
      <c r="BE177" s="21"/>
      <c r="BF177" s="21"/>
      <c r="BG177" s="21"/>
      <c r="BH177" s="21"/>
      <c r="BI177" s="21"/>
      <c r="BJ177" s="21"/>
      <c r="BK177" s="21"/>
      <c r="BL177" s="21"/>
      <c r="BM177" s="21"/>
      <c r="BN177" s="21"/>
      <c r="BO177" s="21"/>
      <c r="BP177" s="21"/>
      <c r="BQ177" s="21"/>
      <c r="BR177" s="21"/>
      <c r="BS177" s="21"/>
      <c r="BT177" s="21"/>
      <c r="BU177" s="21"/>
      <c r="BV177" s="21"/>
      <c r="BW177" s="21"/>
      <c r="BX177" s="21"/>
      <c r="BY177" s="21"/>
      <c r="BZ177" s="21"/>
    </row>
    <row r="178" spans="1:78" x14ac:dyDescent="0.25">
      <c r="A178" s="19"/>
      <c r="D178" s="175"/>
      <c r="E178" s="58"/>
      <c r="F178" s="58"/>
      <c r="G178" s="58"/>
      <c r="H178" s="191"/>
      <c r="I178" s="21"/>
      <c r="J178" s="19"/>
      <c r="K178" s="19"/>
      <c r="N178" s="87"/>
      <c r="T178" s="21"/>
      <c r="Z178" s="21"/>
      <c r="AA178" s="21"/>
      <c r="AG178" s="21"/>
      <c r="AH178" s="21"/>
      <c r="AN178" s="21"/>
      <c r="AP178" s="21"/>
      <c r="AQ178" s="21"/>
      <c r="AR178" s="21"/>
      <c r="AS178" s="21"/>
      <c r="AT178" s="21"/>
      <c r="AU178" s="21"/>
      <c r="AV178" s="21"/>
      <c r="AW178" s="21"/>
      <c r="AX178" s="21"/>
      <c r="AY178" s="21"/>
      <c r="AZ178" s="21"/>
      <c r="BA178" s="21"/>
      <c r="BB178" s="21"/>
      <c r="BC178" s="21"/>
      <c r="BD178" s="21"/>
      <c r="BE178" s="21"/>
      <c r="BF178" s="21"/>
      <c r="BG178" s="21"/>
      <c r="BH178" s="21"/>
      <c r="BI178" s="21"/>
      <c r="BJ178" s="21"/>
      <c r="BK178" s="21"/>
      <c r="BL178" s="21"/>
      <c r="BM178" s="21"/>
      <c r="BN178" s="21"/>
      <c r="BO178" s="21"/>
      <c r="BP178" s="21"/>
      <c r="BQ178" s="21"/>
      <c r="BR178" s="21"/>
      <c r="BS178" s="21"/>
      <c r="BT178" s="21"/>
      <c r="BU178" s="21"/>
      <c r="BV178" s="21"/>
      <c r="BW178" s="21"/>
      <c r="BX178" s="21"/>
      <c r="BY178" s="21"/>
      <c r="BZ178" s="21"/>
    </row>
    <row r="179" spans="1:78" x14ac:dyDescent="0.25">
      <c r="A179" s="19"/>
      <c r="D179" s="175"/>
      <c r="E179" s="58"/>
      <c r="F179" s="58"/>
      <c r="G179" s="58"/>
      <c r="H179" s="191"/>
      <c r="I179" s="21"/>
      <c r="J179" s="19"/>
      <c r="K179" s="19"/>
      <c r="N179" s="87"/>
      <c r="T179" s="21"/>
      <c r="Z179" s="21"/>
      <c r="AA179" s="21"/>
      <c r="AG179" s="21"/>
      <c r="AH179" s="21"/>
      <c r="AN179" s="21"/>
      <c r="AP179" s="21"/>
      <c r="AQ179" s="21"/>
      <c r="AR179" s="21"/>
      <c r="AS179" s="21"/>
      <c r="AT179" s="21"/>
      <c r="AU179" s="21"/>
      <c r="AV179" s="21"/>
      <c r="AW179" s="21"/>
      <c r="AX179" s="21"/>
      <c r="AY179" s="21"/>
      <c r="AZ179" s="21"/>
      <c r="BA179" s="21"/>
      <c r="BB179" s="21"/>
      <c r="BC179" s="21"/>
      <c r="BD179" s="21"/>
      <c r="BE179" s="21"/>
      <c r="BF179" s="21"/>
      <c r="BG179" s="21"/>
      <c r="BH179" s="21"/>
      <c r="BI179" s="21"/>
      <c r="BJ179" s="21"/>
      <c r="BK179" s="21"/>
      <c r="BL179" s="21"/>
      <c r="BM179" s="21"/>
      <c r="BN179" s="21"/>
      <c r="BO179" s="21"/>
      <c r="BP179" s="21"/>
      <c r="BQ179" s="21"/>
      <c r="BR179" s="21"/>
      <c r="BS179" s="21"/>
      <c r="BT179" s="21"/>
      <c r="BU179" s="21"/>
      <c r="BV179" s="21"/>
      <c r="BW179" s="21"/>
      <c r="BX179" s="21"/>
      <c r="BY179" s="21"/>
      <c r="BZ179" s="21"/>
    </row>
    <row r="180" spans="1:78" x14ac:dyDescent="0.25">
      <c r="A180" s="19"/>
      <c r="D180" s="175"/>
      <c r="E180" s="58"/>
      <c r="F180" s="58"/>
      <c r="G180" s="58"/>
      <c r="H180" s="191"/>
      <c r="I180" s="21"/>
      <c r="J180" s="19"/>
      <c r="K180" s="19"/>
      <c r="N180" s="87"/>
      <c r="T180" s="21"/>
      <c r="Z180" s="21"/>
      <c r="AA180" s="21"/>
      <c r="AG180" s="21"/>
      <c r="AH180" s="21"/>
      <c r="AN180" s="21"/>
      <c r="AP180" s="21"/>
      <c r="AQ180" s="21"/>
      <c r="AR180" s="21"/>
      <c r="AS180" s="21"/>
      <c r="AT180" s="21"/>
      <c r="AU180" s="21"/>
      <c r="AV180" s="21"/>
      <c r="AW180" s="21"/>
      <c r="AX180" s="21"/>
      <c r="AY180" s="21"/>
      <c r="AZ180" s="21"/>
      <c r="BA180" s="21"/>
      <c r="BB180" s="21"/>
      <c r="BC180" s="21"/>
      <c r="BD180" s="21"/>
      <c r="BE180" s="21"/>
      <c r="BF180" s="21"/>
      <c r="BG180" s="21"/>
      <c r="BH180" s="21"/>
      <c r="BI180" s="21"/>
      <c r="BJ180" s="21"/>
      <c r="BK180" s="21"/>
      <c r="BL180" s="21"/>
      <c r="BM180" s="21"/>
      <c r="BN180" s="21"/>
      <c r="BO180" s="21"/>
      <c r="BP180" s="21"/>
      <c r="BQ180" s="21"/>
      <c r="BR180" s="21"/>
      <c r="BS180" s="21"/>
      <c r="BT180" s="21"/>
      <c r="BU180" s="21"/>
      <c r="BV180" s="21"/>
      <c r="BW180" s="21"/>
      <c r="BX180" s="21"/>
      <c r="BY180" s="21"/>
      <c r="BZ180" s="21"/>
    </row>
    <row r="181" spans="1:78" x14ac:dyDescent="0.25">
      <c r="A181" s="19"/>
      <c r="D181" s="175"/>
      <c r="E181" s="58"/>
      <c r="F181" s="58"/>
      <c r="G181" s="58"/>
      <c r="H181" s="191"/>
      <c r="I181" s="21"/>
      <c r="J181" s="19"/>
      <c r="K181" s="19"/>
      <c r="N181" s="87"/>
      <c r="T181" s="21"/>
      <c r="Z181" s="21"/>
      <c r="AA181" s="21"/>
      <c r="AG181" s="21"/>
      <c r="AH181" s="21"/>
      <c r="AN181" s="21"/>
      <c r="AP181" s="21"/>
      <c r="AQ181" s="21"/>
      <c r="AR181" s="21"/>
      <c r="AS181" s="21"/>
      <c r="AT181" s="21"/>
      <c r="AU181" s="21"/>
      <c r="AV181" s="21"/>
      <c r="AW181" s="21"/>
      <c r="AX181" s="21"/>
      <c r="AY181" s="21"/>
      <c r="AZ181" s="21"/>
      <c r="BA181" s="21"/>
      <c r="BB181" s="21"/>
      <c r="BC181" s="21"/>
      <c r="BD181" s="21"/>
      <c r="BE181" s="21"/>
      <c r="BF181" s="21"/>
      <c r="BG181" s="21"/>
      <c r="BH181" s="21"/>
      <c r="BI181" s="21"/>
      <c r="BJ181" s="21"/>
      <c r="BK181" s="21"/>
      <c r="BL181" s="21"/>
      <c r="BM181" s="21"/>
      <c r="BN181" s="21"/>
      <c r="BO181" s="21"/>
      <c r="BP181" s="21"/>
      <c r="BQ181" s="21"/>
      <c r="BR181" s="21"/>
      <c r="BS181" s="21"/>
      <c r="BT181" s="21"/>
      <c r="BU181" s="21"/>
      <c r="BV181" s="21"/>
      <c r="BW181" s="21"/>
      <c r="BX181" s="21"/>
      <c r="BY181" s="21"/>
      <c r="BZ181" s="21"/>
    </row>
    <row r="182" spans="1:78" x14ac:dyDescent="0.25">
      <c r="A182" s="19"/>
      <c r="D182" s="175"/>
      <c r="E182" s="58"/>
      <c r="F182" s="58"/>
      <c r="G182" s="58"/>
      <c r="H182" s="191"/>
      <c r="I182" s="21"/>
      <c r="J182" s="19"/>
      <c r="K182" s="19"/>
      <c r="N182" s="87"/>
      <c r="T182" s="21"/>
      <c r="Z182" s="21"/>
      <c r="AA182" s="21"/>
      <c r="AG182" s="21"/>
      <c r="AH182" s="21"/>
      <c r="AN182" s="21"/>
      <c r="AP182" s="21"/>
      <c r="AQ182" s="21"/>
      <c r="AR182" s="21"/>
      <c r="AS182" s="21"/>
      <c r="AT182" s="21"/>
      <c r="AU182" s="21"/>
      <c r="AV182" s="21"/>
      <c r="AW182" s="21"/>
      <c r="AX182" s="21"/>
      <c r="AY182" s="21"/>
      <c r="AZ182" s="21"/>
      <c r="BA182" s="21"/>
      <c r="BB182" s="21"/>
      <c r="BC182" s="21"/>
      <c r="BD182" s="21"/>
      <c r="BE182" s="21"/>
      <c r="BF182" s="21"/>
      <c r="BG182" s="21"/>
      <c r="BH182" s="21"/>
      <c r="BI182" s="21"/>
      <c r="BJ182" s="21"/>
      <c r="BK182" s="21"/>
      <c r="BL182" s="21"/>
      <c r="BM182" s="21"/>
      <c r="BN182" s="21"/>
      <c r="BO182" s="21"/>
      <c r="BP182" s="21"/>
      <c r="BQ182" s="21"/>
      <c r="BR182" s="21"/>
      <c r="BS182" s="21"/>
      <c r="BT182" s="21"/>
      <c r="BU182" s="21"/>
      <c r="BV182" s="21"/>
      <c r="BW182" s="21"/>
      <c r="BX182" s="21"/>
      <c r="BY182" s="21"/>
      <c r="BZ182" s="21"/>
    </row>
    <row r="183" spans="1:78" x14ac:dyDescent="0.25">
      <c r="A183" s="19"/>
      <c r="D183" s="175"/>
      <c r="E183" s="58"/>
      <c r="F183" s="58"/>
      <c r="G183" s="58"/>
      <c r="H183" s="191"/>
      <c r="I183" s="21"/>
      <c r="J183" s="19"/>
      <c r="K183" s="19"/>
      <c r="N183" s="87"/>
      <c r="T183" s="21"/>
      <c r="Z183" s="21"/>
      <c r="AA183" s="21"/>
      <c r="AG183" s="21"/>
      <c r="AH183" s="21"/>
      <c r="AN183" s="21"/>
      <c r="AP183" s="21"/>
      <c r="AQ183" s="21"/>
      <c r="AR183" s="21"/>
      <c r="AS183" s="21"/>
      <c r="AT183" s="21"/>
      <c r="AU183" s="21"/>
      <c r="AV183" s="21"/>
      <c r="AW183" s="21"/>
      <c r="AX183" s="21"/>
      <c r="AY183" s="21"/>
      <c r="AZ183" s="21"/>
      <c r="BA183" s="21"/>
      <c r="BB183" s="21"/>
      <c r="BC183" s="21"/>
      <c r="BD183" s="21"/>
      <c r="BE183" s="21"/>
      <c r="BF183" s="21"/>
      <c r="BG183" s="21"/>
      <c r="BH183" s="21"/>
      <c r="BI183" s="21"/>
      <c r="BJ183" s="21"/>
      <c r="BK183" s="21"/>
      <c r="BL183" s="21"/>
      <c r="BM183" s="21"/>
      <c r="BN183" s="21"/>
      <c r="BO183" s="21"/>
      <c r="BP183" s="21"/>
      <c r="BQ183" s="21"/>
      <c r="BR183" s="21"/>
      <c r="BS183" s="21"/>
      <c r="BT183" s="21"/>
      <c r="BU183" s="21"/>
      <c r="BV183" s="21"/>
      <c r="BW183" s="21"/>
      <c r="BX183" s="21"/>
      <c r="BY183" s="21"/>
      <c r="BZ183" s="21"/>
    </row>
    <row r="184" spans="1:78" x14ac:dyDescent="0.25">
      <c r="A184" s="19"/>
      <c r="D184" s="175"/>
      <c r="E184" s="58"/>
      <c r="F184" s="58"/>
      <c r="G184" s="58"/>
      <c r="H184" s="191"/>
      <c r="I184" s="21"/>
      <c r="J184" s="19"/>
      <c r="K184" s="19"/>
      <c r="N184" s="87"/>
      <c r="T184" s="21"/>
      <c r="Z184" s="21"/>
      <c r="AA184" s="21"/>
      <c r="AG184" s="21"/>
      <c r="AH184" s="21"/>
      <c r="AN184" s="21"/>
      <c r="AP184" s="21"/>
      <c r="AQ184" s="21"/>
      <c r="AR184" s="21"/>
      <c r="AS184" s="21"/>
      <c r="AT184" s="21"/>
      <c r="AU184" s="21"/>
      <c r="AV184" s="21"/>
      <c r="AW184" s="21"/>
      <c r="AX184" s="21"/>
      <c r="AY184" s="21"/>
      <c r="AZ184" s="21"/>
      <c r="BA184" s="21"/>
      <c r="BB184" s="21"/>
      <c r="BC184" s="21"/>
      <c r="BD184" s="21"/>
      <c r="BE184" s="21"/>
      <c r="BF184" s="21"/>
      <c r="BG184" s="21"/>
      <c r="BH184" s="21"/>
      <c r="BI184" s="21"/>
      <c r="BJ184" s="21"/>
      <c r="BK184" s="21"/>
      <c r="BL184" s="21"/>
      <c r="BM184" s="21"/>
      <c r="BN184" s="21"/>
      <c r="BO184" s="21"/>
      <c r="BP184" s="21"/>
      <c r="BQ184" s="21"/>
      <c r="BR184" s="21"/>
      <c r="BS184" s="21"/>
      <c r="BT184" s="21"/>
      <c r="BU184" s="21"/>
      <c r="BV184" s="21"/>
      <c r="BW184" s="21"/>
      <c r="BX184" s="21"/>
      <c r="BY184" s="21"/>
      <c r="BZ184" s="21"/>
    </row>
    <row r="185" spans="1:78" x14ac:dyDescent="0.25">
      <c r="A185" s="19"/>
      <c r="D185" s="175"/>
      <c r="E185" s="58"/>
      <c r="F185" s="58"/>
      <c r="G185" s="58"/>
      <c r="H185" s="191"/>
      <c r="I185" s="21"/>
      <c r="J185" s="19"/>
      <c r="K185" s="19"/>
      <c r="N185" s="87"/>
      <c r="T185" s="21"/>
      <c r="Z185" s="21"/>
      <c r="AA185" s="21"/>
      <c r="AG185" s="21"/>
      <c r="AH185" s="21"/>
      <c r="AN185" s="21"/>
      <c r="AP185" s="21"/>
      <c r="AQ185" s="21"/>
      <c r="AR185" s="21"/>
      <c r="AS185" s="21"/>
      <c r="AT185" s="21"/>
      <c r="AU185" s="21"/>
      <c r="AV185" s="21"/>
      <c r="AW185" s="21"/>
      <c r="AX185" s="21"/>
      <c r="AY185" s="21"/>
      <c r="AZ185" s="21"/>
      <c r="BA185" s="21"/>
      <c r="BB185" s="21"/>
      <c r="BC185" s="21"/>
      <c r="BD185" s="21"/>
      <c r="BE185" s="21"/>
      <c r="BF185" s="21"/>
      <c r="BG185" s="21"/>
      <c r="BH185" s="21"/>
      <c r="BI185" s="21"/>
      <c r="BJ185" s="21"/>
      <c r="BK185" s="21"/>
      <c r="BL185" s="21"/>
      <c r="BM185" s="21"/>
      <c r="BN185" s="21"/>
      <c r="BO185" s="21"/>
      <c r="BP185" s="21"/>
      <c r="BQ185" s="21"/>
      <c r="BR185" s="21"/>
      <c r="BS185" s="21"/>
      <c r="BT185" s="21"/>
      <c r="BU185" s="21"/>
      <c r="BV185" s="21"/>
      <c r="BW185" s="21"/>
      <c r="BX185" s="21"/>
      <c r="BY185" s="21"/>
      <c r="BZ185" s="21"/>
    </row>
    <row r="186" spans="1:78" x14ac:dyDescent="0.25">
      <c r="A186" s="19"/>
      <c r="D186" s="175"/>
      <c r="E186" s="58"/>
      <c r="F186" s="58"/>
      <c r="G186" s="58"/>
      <c r="H186" s="191"/>
      <c r="I186" s="21"/>
      <c r="J186" s="19"/>
      <c r="K186" s="19"/>
      <c r="N186" s="87"/>
      <c r="T186" s="21"/>
      <c r="Z186" s="21"/>
      <c r="AA186" s="21"/>
      <c r="AG186" s="21"/>
      <c r="AH186" s="21"/>
      <c r="AN186" s="21"/>
      <c r="AP186" s="21"/>
      <c r="AQ186" s="21"/>
      <c r="AR186" s="21"/>
      <c r="AS186" s="21"/>
      <c r="AT186" s="21"/>
      <c r="AU186" s="21"/>
      <c r="AV186" s="21"/>
      <c r="AW186" s="21"/>
      <c r="AX186" s="21"/>
      <c r="AY186" s="21"/>
      <c r="AZ186" s="21"/>
      <c r="BA186" s="21"/>
      <c r="BB186" s="21"/>
      <c r="BC186" s="21"/>
      <c r="BD186" s="21"/>
      <c r="BE186" s="21"/>
      <c r="BF186" s="21"/>
      <c r="BG186" s="21"/>
      <c r="BH186" s="21"/>
      <c r="BI186" s="21"/>
      <c r="BJ186" s="21"/>
      <c r="BK186" s="21"/>
      <c r="BL186" s="21"/>
      <c r="BM186" s="21"/>
      <c r="BN186" s="21"/>
      <c r="BO186" s="21"/>
      <c r="BP186" s="21"/>
      <c r="BQ186" s="21"/>
      <c r="BR186" s="21"/>
      <c r="BS186" s="21"/>
      <c r="BT186" s="21"/>
      <c r="BU186" s="21"/>
      <c r="BV186" s="21"/>
      <c r="BW186" s="21"/>
      <c r="BX186" s="21"/>
      <c r="BY186" s="21"/>
      <c r="BZ186" s="21"/>
    </row>
    <row r="187" spans="1:78" x14ac:dyDescent="0.25">
      <c r="A187" s="19"/>
      <c r="D187" s="175"/>
      <c r="E187" s="58"/>
      <c r="F187" s="58"/>
      <c r="G187" s="58"/>
      <c r="H187" s="191"/>
      <c r="I187" s="21"/>
      <c r="J187" s="19"/>
      <c r="K187" s="19"/>
      <c r="N187" s="87"/>
      <c r="T187" s="21"/>
      <c r="Z187" s="21"/>
      <c r="AA187" s="21"/>
      <c r="AG187" s="21"/>
      <c r="AH187" s="21"/>
      <c r="AN187" s="21"/>
      <c r="AP187" s="21"/>
      <c r="AQ187" s="21"/>
      <c r="AR187" s="21"/>
      <c r="AS187" s="21"/>
      <c r="AT187" s="21"/>
      <c r="AU187" s="21"/>
      <c r="AV187" s="21"/>
      <c r="AW187" s="21"/>
      <c r="AX187" s="21"/>
      <c r="AY187" s="21"/>
      <c r="AZ187" s="21"/>
      <c r="BA187" s="21"/>
      <c r="BB187" s="21"/>
      <c r="BC187" s="21"/>
      <c r="BD187" s="21"/>
      <c r="BE187" s="21"/>
      <c r="BF187" s="21"/>
      <c r="BG187" s="21"/>
      <c r="BH187" s="21"/>
      <c r="BI187" s="21"/>
      <c r="BJ187" s="21"/>
      <c r="BK187" s="21"/>
      <c r="BL187" s="21"/>
      <c r="BM187" s="21"/>
      <c r="BN187" s="21"/>
      <c r="BO187" s="21"/>
      <c r="BP187" s="21"/>
      <c r="BQ187" s="21"/>
      <c r="BR187" s="21"/>
      <c r="BS187" s="21"/>
      <c r="BT187" s="21"/>
      <c r="BU187" s="21"/>
      <c r="BV187" s="21"/>
      <c r="BW187" s="21"/>
      <c r="BX187" s="21"/>
      <c r="BY187" s="21"/>
      <c r="BZ187" s="21"/>
    </row>
    <row r="188" spans="1:78" x14ac:dyDescent="0.25">
      <c r="A188" s="19"/>
      <c r="D188" s="175"/>
      <c r="E188" s="58"/>
      <c r="F188" s="58"/>
      <c r="G188" s="58"/>
      <c r="H188" s="191"/>
      <c r="I188" s="21"/>
      <c r="J188" s="19"/>
      <c r="K188" s="19"/>
      <c r="N188" s="87"/>
      <c r="T188" s="21"/>
      <c r="Z188" s="21"/>
      <c r="AA188" s="21"/>
      <c r="AG188" s="21"/>
      <c r="AH188" s="21"/>
      <c r="AN188" s="21"/>
      <c r="AP188" s="21"/>
      <c r="AQ188" s="21"/>
      <c r="AR188" s="21"/>
      <c r="AS188" s="21"/>
      <c r="AT188" s="21"/>
      <c r="AU188" s="21"/>
      <c r="AV188" s="21"/>
      <c r="AW188" s="21"/>
      <c r="AX188" s="21"/>
      <c r="AY188" s="21"/>
      <c r="AZ188" s="21"/>
      <c r="BA188" s="21"/>
      <c r="BB188" s="21"/>
      <c r="BC188" s="21"/>
      <c r="BD188" s="21"/>
      <c r="BE188" s="21"/>
      <c r="BF188" s="21"/>
      <c r="BG188" s="21"/>
      <c r="BH188" s="21"/>
      <c r="BI188" s="21"/>
      <c r="BJ188" s="21"/>
      <c r="BK188" s="21"/>
      <c r="BL188" s="21"/>
      <c r="BM188" s="21"/>
      <c r="BN188" s="21"/>
      <c r="BO188" s="21"/>
      <c r="BP188" s="21"/>
      <c r="BQ188" s="21"/>
      <c r="BR188" s="21"/>
      <c r="BS188" s="21"/>
      <c r="BT188" s="21"/>
      <c r="BU188" s="21"/>
      <c r="BV188" s="21"/>
      <c r="BW188" s="21"/>
      <c r="BX188" s="21"/>
      <c r="BY188" s="21"/>
      <c r="BZ188" s="21"/>
    </row>
    <row r="189" spans="1:78" x14ac:dyDescent="0.25">
      <c r="A189" s="19"/>
      <c r="D189" s="175"/>
      <c r="E189" s="58"/>
      <c r="F189" s="58"/>
      <c r="G189" s="58"/>
      <c r="H189" s="191"/>
      <c r="I189" s="21"/>
      <c r="J189" s="19"/>
      <c r="K189" s="19"/>
      <c r="N189" s="87"/>
      <c r="T189" s="21"/>
      <c r="Z189" s="21"/>
      <c r="AA189" s="21"/>
      <c r="AG189" s="21"/>
      <c r="AH189" s="21"/>
      <c r="AN189" s="21"/>
      <c r="AP189" s="21"/>
      <c r="AQ189" s="21"/>
      <c r="AR189" s="21"/>
      <c r="AS189" s="21"/>
      <c r="AT189" s="21"/>
      <c r="AU189" s="21"/>
      <c r="AV189" s="21"/>
      <c r="AW189" s="21"/>
      <c r="AX189" s="21"/>
      <c r="AY189" s="21"/>
      <c r="AZ189" s="21"/>
      <c r="BA189" s="21"/>
      <c r="BB189" s="21"/>
      <c r="BC189" s="21"/>
      <c r="BD189" s="21"/>
      <c r="BE189" s="21"/>
      <c r="BF189" s="21"/>
      <c r="BG189" s="21"/>
      <c r="BH189" s="21"/>
      <c r="BI189" s="21"/>
      <c r="BJ189" s="21"/>
      <c r="BK189" s="21"/>
      <c r="BL189" s="21"/>
      <c r="BM189" s="21"/>
      <c r="BN189" s="21"/>
      <c r="BO189" s="21"/>
      <c r="BP189" s="21"/>
      <c r="BQ189" s="21"/>
      <c r="BR189" s="21"/>
      <c r="BS189" s="21"/>
      <c r="BT189" s="21"/>
      <c r="BU189" s="21"/>
      <c r="BV189" s="21"/>
      <c r="BW189" s="21"/>
      <c r="BX189" s="21"/>
      <c r="BY189" s="21"/>
      <c r="BZ189" s="21"/>
    </row>
    <row r="190" spans="1:78" x14ac:dyDescent="0.25">
      <c r="A190" s="19"/>
      <c r="D190" s="175"/>
      <c r="E190" s="58"/>
      <c r="F190" s="58"/>
      <c r="G190" s="58"/>
      <c r="H190" s="191"/>
      <c r="I190" s="21"/>
      <c r="J190" s="19"/>
      <c r="K190" s="19"/>
      <c r="N190" s="87"/>
      <c r="T190" s="21"/>
      <c r="Z190" s="21"/>
      <c r="AA190" s="21"/>
      <c r="AG190" s="21"/>
      <c r="AH190" s="21"/>
      <c r="AN190" s="21"/>
      <c r="AP190" s="21"/>
      <c r="AQ190" s="21"/>
      <c r="AR190" s="21"/>
      <c r="AS190" s="21"/>
      <c r="AT190" s="21"/>
      <c r="AU190" s="21"/>
      <c r="AV190" s="21"/>
      <c r="AW190" s="21"/>
      <c r="AX190" s="21"/>
      <c r="AY190" s="21"/>
      <c r="AZ190" s="21"/>
      <c r="BA190" s="21"/>
      <c r="BB190" s="21"/>
      <c r="BC190" s="21"/>
      <c r="BD190" s="21"/>
      <c r="BE190" s="21"/>
      <c r="BF190" s="21"/>
      <c r="BG190" s="21"/>
      <c r="BH190" s="21"/>
      <c r="BI190" s="21"/>
      <c r="BJ190" s="21"/>
      <c r="BK190" s="21"/>
      <c r="BL190" s="21"/>
      <c r="BM190" s="21"/>
      <c r="BN190" s="21"/>
      <c r="BO190" s="21"/>
      <c r="BP190" s="21"/>
      <c r="BQ190" s="21"/>
      <c r="BR190" s="21"/>
      <c r="BS190" s="21"/>
      <c r="BT190" s="21"/>
      <c r="BU190" s="21"/>
      <c r="BV190" s="21"/>
      <c r="BW190" s="21"/>
      <c r="BX190" s="21"/>
      <c r="BY190" s="21"/>
      <c r="BZ190" s="21"/>
    </row>
    <row r="191" spans="1:78" x14ac:dyDescent="0.25">
      <c r="A191" s="19"/>
      <c r="D191" s="175"/>
      <c r="E191" s="58"/>
      <c r="F191" s="58"/>
      <c r="G191" s="58"/>
      <c r="H191" s="191"/>
      <c r="I191" s="21"/>
      <c r="J191" s="19"/>
      <c r="K191" s="19"/>
      <c r="N191" s="87"/>
      <c r="T191" s="21"/>
      <c r="Z191" s="21"/>
      <c r="AA191" s="21"/>
      <c r="AG191" s="21"/>
      <c r="AH191" s="21"/>
      <c r="AN191" s="21"/>
      <c r="AP191" s="21"/>
      <c r="AQ191" s="21"/>
      <c r="AR191" s="21"/>
      <c r="AS191" s="21"/>
      <c r="AT191" s="21"/>
      <c r="AU191" s="21"/>
      <c r="AV191" s="21"/>
      <c r="AW191" s="21"/>
      <c r="AX191" s="21"/>
      <c r="AY191" s="21"/>
      <c r="AZ191" s="21"/>
      <c r="BA191" s="21"/>
      <c r="BB191" s="21"/>
      <c r="BC191" s="21"/>
      <c r="BD191" s="21"/>
      <c r="BE191" s="21"/>
      <c r="BF191" s="21"/>
      <c r="BG191" s="21"/>
      <c r="BH191" s="21"/>
      <c r="BI191" s="21"/>
      <c r="BJ191" s="21"/>
      <c r="BK191" s="21"/>
      <c r="BL191" s="21"/>
      <c r="BM191" s="21"/>
      <c r="BN191" s="21"/>
      <c r="BO191" s="21"/>
      <c r="BP191" s="21"/>
      <c r="BQ191" s="21"/>
      <c r="BR191" s="21"/>
      <c r="BS191" s="21"/>
      <c r="BT191" s="21"/>
      <c r="BU191" s="21"/>
      <c r="BV191" s="21"/>
      <c r="BW191" s="21"/>
      <c r="BX191" s="21"/>
      <c r="BY191" s="21"/>
      <c r="BZ191" s="21"/>
    </row>
    <row r="192" spans="1:78" x14ac:dyDescent="0.25">
      <c r="A192" s="19"/>
      <c r="D192" s="175"/>
      <c r="E192" s="58"/>
      <c r="F192" s="58"/>
      <c r="G192" s="58"/>
      <c r="H192" s="191"/>
      <c r="I192" s="21"/>
      <c r="J192" s="19"/>
      <c r="K192" s="19"/>
      <c r="N192" s="87"/>
      <c r="T192" s="21"/>
      <c r="Z192" s="21"/>
      <c r="AA192" s="21"/>
      <c r="AG192" s="21"/>
      <c r="AH192" s="21"/>
      <c r="AN192" s="21"/>
      <c r="AP192" s="21"/>
      <c r="AQ192" s="21"/>
      <c r="AR192" s="21"/>
      <c r="AS192" s="21"/>
      <c r="AT192" s="21"/>
      <c r="AU192" s="21"/>
      <c r="AV192" s="21"/>
      <c r="AW192" s="21"/>
      <c r="AX192" s="21"/>
      <c r="AY192" s="21"/>
      <c r="AZ192" s="21"/>
      <c r="BA192" s="21"/>
      <c r="BB192" s="21"/>
      <c r="BC192" s="21"/>
      <c r="BD192" s="21"/>
      <c r="BE192" s="21"/>
      <c r="BF192" s="21"/>
      <c r="BG192" s="21"/>
      <c r="BH192" s="21"/>
      <c r="BI192" s="21"/>
      <c r="BJ192" s="21"/>
      <c r="BK192" s="21"/>
      <c r="BL192" s="21"/>
      <c r="BM192" s="21"/>
      <c r="BN192" s="21"/>
      <c r="BO192" s="21"/>
      <c r="BP192" s="21"/>
      <c r="BQ192" s="21"/>
      <c r="BR192" s="21"/>
      <c r="BS192" s="21"/>
      <c r="BT192" s="21"/>
      <c r="BU192" s="21"/>
      <c r="BV192" s="21"/>
      <c r="BW192" s="21"/>
      <c r="BX192" s="21"/>
      <c r="BY192" s="21"/>
      <c r="BZ192" s="21"/>
    </row>
    <row r="193" spans="1:78" x14ac:dyDescent="0.25">
      <c r="A193" s="19"/>
      <c r="D193" s="175"/>
      <c r="E193" s="58"/>
      <c r="F193" s="58"/>
      <c r="G193" s="58"/>
      <c r="H193" s="191"/>
      <c r="I193" s="21"/>
      <c r="J193" s="19"/>
      <c r="K193" s="19"/>
      <c r="N193" s="87"/>
      <c r="T193" s="21"/>
      <c r="Z193" s="21"/>
      <c r="AA193" s="21"/>
      <c r="AG193" s="21"/>
      <c r="AH193" s="21"/>
      <c r="AN193" s="21"/>
      <c r="AP193" s="21"/>
      <c r="AQ193" s="21"/>
      <c r="AR193" s="21"/>
      <c r="AS193" s="21"/>
      <c r="AT193" s="21"/>
      <c r="AU193" s="21"/>
      <c r="AV193" s="21"/>
      <c r="AW193" s="21"/>
      <c r="AX193" s="21"/>
      <c r="AY193" s="21"/>
      <c r="AZ193" s="21"/>
      <c r="BA193" s="21"/>
      <c r="BB193" s="21"/>
      <c r="BC193" s="21"/>
      <c r="BD193" s="21"/>
      <c r="BE193" s="21"/>
      <c r="BF193" s="21"/>
      <c r="BG193" s="21"/>
      <c r="BH193" s="21"/>
      <c r="BI193" s="21"/>
      <c r="BJ193" s="21"/>
      <c r="BK193" s="21"/>
      <c r="BL193" s="21"/>
      <c r="BM193" s="21"/>
      <c r="BN193" s="21"/>
      <c r="BO193" s="21"/>
      <c r="BP193" s="21"/>
      <c r="BQ193" s="21"/>
      <c r="BR193" s="21"/>
      <c r="BS193" s="21"/>
      <c r="BT193" s="21"/>
      <c r="BU193" s="21"/>
      <c r="BV193" s="21"/>
      <c r="BW193" s="21"/>
      <c r="BX193" s="21"/>
      <c r="BY193" s="21"/>
      <c r="BZ193" s="21"/>
    </row>
    <row r="194" spans="1:78" x14ac:dyDescent="0.25">
      <c r="A194" s="19"/>
      <c r="D194" s="175"/>
      <c r="E194" s="58"/>
      <c r="F194" s="58"/>
      <c r="G194" s="58"/>
      <c r="H194" s="191"/>
      <c r="I194" s="21"/>
      <c r="J194" s="19"/>
      <c r="K194" s="19"/>
      <c r="N194" s="87"/>
      <c r="T194" s="21"/>
      <c r="Z194" s="21"/>
      <c r="AA194" s="21"/>
      <c r="AG194" s="21"/>
      <c r="AH194" s="21"/>
      <c r="AN194" s="21"/>
      <c r="AP194" s="21"/>
      <c r="AQ194" s="21"/>
      <c r="AR194" s="21"/>
      <c r="AS194" s="21"/>
      <c r="AT194" s="21"/>
      <c r="AU194" s="21"/>
      <c r="AV194" s="21"/>
      <c r="AW194" s="21"/>
      <c r="AX194" s="21"/>
      <c r="AY194" s="21"/>
      <c r="AZ194" s="21"/>
      <c r="BA194" s="21"/>
      <c r="BB194" s="21"/>
      <c r="BC194" s="21"/>
      <c r="BD194" s="21"/>
      <c r="BE194" s="21"/>
      <c r="BF194" s="21"/>
      <c r="BG194" s="21"/>
      <c r="BH194" s="21"/>
      <c r="BI194" s="21"/>
      <c r="BJ194" s="21"/>
      <c r="BK194" s="21"/>
      <c r="BL194" s="21"/>
      <c r="BM194" s="21"/>
      <c r="BN194" s="21"/>
      <c r="BO194" s="21"/>
      <c r="BP194" s="21"/>
      <c r="BQ194" s="21"/>
      <c r="BR194" s="21"/>
      <c r="BS194" s="21"/>
      <c r="BT194" s="21"/>
      <c r="BU194" s="21"/>
      <c r="BV194" s="21"/>
      <c r="BW194" s="21"/>
      <c r="BX194" s="21"/>
      <c r="BY194" s="21"/>
      <c r="BZ194" s="21"/>
    </row>
    <row r="195" spans="1:78" x14ac:dyDescent="0.25">
      <c r="A195" s="19"/>
      <c r="D195" s="175"/>
      <c r="E195" s="58"/>
      <c r="F195" s="58"/>
      <c r="G195" s="58"/>
      <c r="H195" s="191"/>
      <c r="I195" s="21"/>
      <c r="J195" s="19"/>
      <c r="K195" s="19"/>
      <c r="N195" s="87"/>
      <c r="T195" s="21"/>
      <c r="Z195" s="21"/>
      <c r="AA195" s="21"/>
      <c r="AG195" s="21"/>
      <c r="AH195" s="21"/>
      <c r="AN195" s="21"/>
      <c r="AP195" s="21"/>
      <c r="AQ195" s="21"/>
      <c r="AR195" s="21"/>
      <c r="AS195" s="21"/>
      <c r="AT195" s="21"/>
      <c r="AU195" s="21"/>
      <c r="AV195" s="21"/>
      <c r="AW195" s="21"/>
      <c r="AX195" s="21"/>
      <c r="AY195" s="21"/>
      <c r="AZ195" s="21"/>
      <c r="BA195" s="21"/>
      <c r="BB195" s="21"/>
      <c r="BC195" s="21"/>
      <c r="BD195" s="21"/>
      <c r="BE195" s="21"/>
      <c r="BF195" s="21"/>
      <c r="BG195" s="21"/>
      <c r="BH195" s="21"/>
      <c r="BI195" s="21"/>
      <c r="BJ195" s="21"/>
      <c r="BK195" s="21"/>
      <c r="BL195" s="21"/>
      <c r="BM195" s="21"/>
      <c r="BN195" s="21"/>
      <c r="BO195" s="21"/>
      <c r="BP195" s="21"/>
      <c r="BQ195" s="21"/>
      <c r="BR195" s="21"/>
      <c r="BS195" s="21"/>
      <c r="BT195" s="21"/>
      <c r="BU195" s="21"/>
      <c r="BV195" s="21"/>
      <c r="BW195" s="21"/>
      <c r="BX195" s="21"/>
      <c r="BY195" s="21"/>
      <c r="BZ195" s="21"/>
    </row>
    <row r="196" spans="1:78" x14ac:dyDescent="0.25">
      <c r="A196" s="19"/>
      <c r="D196" s="175"/>
      <c r="E196" s="58"/>
      <c r="F196" s="58"/>
      <c r="G196" s="58"/>
      <c r="H196" s="191"/>
      <c r="I196" s="21"/>
      <c r="J196" s="19"/>
      <c r="K196" s="19"/>
      <c r="N196" s="87"/>
      <c r="T196" s="21"/>
      <c r="Z196" s="21"/>
      <c r="AA196" s="21"/>
      <c r="AG196" s="21"/>
      <c r="AH196" s="21"/>
      <c r="AN196" s="21"/>
      <c r="AP196" s="21"/>
      <c r="AQ196" s="21"/>
      <c r="AR196" s="21"/>
      <c r="AS196" s="21"/>
      <c r="AT196" s="21"/>
      <c r="AU196" s="21"/>
      <c r="AV196" s="21"/>
      <c r="AW196" s="21"/>
      <c r="AX196" s="21"/>
      <c r="AY196" s="21"/>
      <c r="AZ196" s="21"/>
      <c r="BA196" s="21"/>
      <c r="BB196" s="21"/>
      <c r="BC196" s="21"/>
      <c r="BD196" s="21"/>
      <c r="BE196" s="21"/>
      <c r="BF196" s="21"/>
      <c r="BG196" s="21"/>
      <c r="BH196" s="21"/>
      <c r="BI196" s="21"/>
      <c r="BJ196" s="21"/>
      <c r="BK196" s="21"/>
      <c r="BL196" s="21"/>
      <c r="BM196" s="21"/>
      <c r="BN196" s="21"/>
      <c r="BO196" s="21"/>
      <c r="BP196" s="21"/>
      <c r="BQ196" s="21"/>
      <c r="BR196" s="21"/>
      <c r="BS196" s="21"/>
      <c r="BT196" s="21"/>
      <c r="BU196" s="21"/>
      <c r="BV196" s="21"/>
      <c r="BW196" s="21"/>
      <c r="BX196" s="21"/>
      <c r="BY196" s="21"/>
      <c r="BZ196" s="21"/>
    </row>
    <row r="197" spans="1:78" x14ac:dyDescent="0.25">
      <c r="A197" s="19"/>
      <c r="D197" s="175"/>
      <c r="E197" s="58"/>
      <c r="F197" s="58"/>
      <c r="G197" s="58"/>
      <c r="H197" s="191"/>
      <c r="I197" s="21"/>
      <c r="J197" s="19"/>
      <c r="K197" s="19"/>
      <c r="N197" s="87"/>
      <c r="T197" s="21"/>
      <c r="Z197" s="21"/>
      <c r="AA197" s="21"/>
      <c r="AG197" s="21"/>
      <c r="AH197" s="21"/>
      <c r="AN197" s="21"/>
      <c r="AP197" s="21"/>
      <c r="AQ197" s="21"/>
      <c r="AR197" s="21"/>
      <c r="AS197" s="21"/>
      <c r="AT197" s="21"/>
      <c r="AU197" s="21"/>
      <c r="AV197" s="21"/>
      <c r="AW197" s="21"/>
      <c r="AX197" s="21"/>
      <c r="AY197" s="21"/>
      <c r="AZ197" s="21"/>
      <c r="BA197" s="21"/>
      <c r="BB197" s="21"/>
      <c r="BC197" s="21"/>
      <c r="BD197" s="21"/>
      <c r="BE197" s="21"/>
      <c r="BF197" s="21"/>
      <c r="BG197" s="21"/>
      <c r="BH197" s="21"/>
      <c r="BI197" s="21"/>
      <c r="BJ197" s="21"/>
      <c r="BK197" s="21"/>
      <c r="BL197" s="21"/>
      <c r="BM197" s="21"/>
      <c r="BN197" s="21"/>
      <c r="BO197" s="21"/>
      <c r="BP197" s="21"/>
      <c r="BQ197" s="21"/>
      <c r="BR197" s="21"/>
      <c r="BS197" s="21"/>
      <c r="BT197" s="21"/>
      <c r="BU197" s="21"/>
      <c r="BV197" s="21"/>
      <c r="BW197" s="21"/>
      <c r="BX197" s="21"/>
      <c r="BY197" s="21"/>
      <c r="BZ197" s="21"/>
    </row>
    <row r="198" spans="1:78" x14ac:dyDescent="0.25">
      <c r="A198" s="19"/>
      <c r="D198" s="175"/>
      <c r="E198" s="58"/>
      <c r="F198" s="58"/>
      <c r="G198" s="58"/>
      <c r="H198" s="191"/>
      <c r="I198" s="21"/>
      <c r="J198" s="19"/>
      <c r="K198" s="19"/>
      <c r="N198" s="87"/>
      <c r="T198" s="21"/>
      <c r="Z198" s="21"/>
      <c r="AA198" s="21"/>
      <c r="AG198" s="21"/>
      <c r="AH198" s="21"/>
      <c r="AN198" s="21"/>
      <c r="AP198" s="21"/>
      <c r="AQ198" s="21"/>
      <c r="AR198" s="21"/>
      <c r="AS198" s="21"/>
      <c r="AT198" s="21"/>
      <c r="AU198" s="21"/>
      <c r="AV198" s="21"/>
      <c r="AW198" s="21"/>
      <c r="AX198" s="21"/>
      <c r="AY198" s="21"/>
      <c r="AZ198" s="21"/>
      <c r="BA198" s="21"/>
      <c r="BB198" s="21"/>
      <c r="BC198" s="21"/>
      <c r="BD198" s="21"/>
      <c r="BE198" s="21"/>
      <c r="BF198" s="21"/>
      <c r="BG198" s="21"/>
      <c r="BH198" s="21"/>
      <c r="BI198" s="21"/>
      <c r="BJ198" s="21"/>
      <c r="BK198" s="21"/>
      <c r="BL198" s="21"/>
      <c r="BM198" s="21"/>
      <c r="BN198" s="21"/>
      <c r="BO198" s="21"/>
      <c r="BP198" s="21"/>
      <c r="BQ198" s="21"/>
      <c r="BR198" s="21"/>
      <c r="BS198" s="21"/>
      <c r="BT198" s="21"/>
      <c r="BU198" s="21"/>
      <c r="BV198" s="21"/>
      <c r="BW198" s="21"/>
      <c r="BX198" s="21"/>
      <c r="BY198" s="21"/>
      <c r="BZ198" s="21"/>
    </row>
    <row r="199" spans="1:78" x14ac:dyDescent="0.25">
      <c r="A199" s="19"/>
      <c r="D199" s="175"/>
      <c r="E199" s="58"/>
      <c r="F199" s="58"/>
      <c r="G199" s="58"/>
      <c r="H199" s="191"/>
      <c r="I199" s="21"/>
      <c r="J199" s="19"/>
      <c r="K199" s="19"/>
      <c r="N199" s="87"/>
      <c r="T199" s="21"/>
      <c r="Z199" s="21"/>
      <c r="AA199" s="21"/>
      <c r="AG199" s="21"/>
      <c r="AH199" s="21"/>
      <c r="AN199" s="21"/>
      <c r="AP199" s="21"/>
      <c r="AQ199" s="21"/>
      <c r="AR199" s="21"/>
      <c r="AS199" s="21"/>
      <c r="AT199" s="21"/>
      <c r="AU199" s="21"/>
      <c r="AV199" s="21"/>
      <c r="AW199" s="21"/>
      <c r="AX199" s="21"/>
      <c r="AY199" s="21"/>
      <c r="AZ199" s="21"/>
      <c r="BA199" s="21"/>
      <c r="BB199" s="21"/>
      <c r="BC199" s="21"/>
      <c r="BD199" s="21"/>
      <c r="BE199" s="21"/>
      <c r="BF199" s="21"/>
      <c r="BG199" s="21"/>
      <c r="BH199" s="21"/>
      <c r="BI199" s="21"/>
      <c r="BJ199" s="21"/>
      <c r="BK199" s="21"/>
      <c r="BL199" s="21"/>
      <c r="BM199" s="21"/>
      <c r="BN199" s="21"/>
      <c r="BO199" s="21"/>
      <c r="BP199" s="21"/>
      <c r="BQ199" s="21"/>
      <c r="BR199" s="21"/>
      <c r="BS199" s="21"/>
      <c r="BT199" s="21"/>
      <c r="BU199" s="21"/>
      <c r="BV199" s="21"/>
      <c r="BW199" s="21"/>
      <c r="BX199" s="21"/>
      <c r="BY199" s="21"/>
      <c r="BZ199" s="21"/>
    </row>
    <row r="200" spans="1:78" x14ac:dyDescent="0.25">
      <c r="A200" s="19"/>
      <c r="D200" s="175"/>
      <c r="E200" s="58"/>
      <c r="F200" s="58"/>
      <c r="G200" s="58"/>
      <c r="H200" s="191"/>
      <c r="I200" s="21"/>
      <c r="J200" s="19"/>
      <c r="K200" s="19"/>
      <c r="N200" s="87"/>
      <c r="T200" s="21"/>
      <c r="Z200" s="21"/>
      <c r="AA200" s="21"/>
      <c r="AG200" s="21"/>
      <c r="AH200" s="21"/>
      <c r="AN200" s="21"/>
      <c r="AP200" s="21"/>
      <c r="AQ200" s="21"/>
      <c r="AR200" s="21"/>
      <c r="AS200" s="21"/>
      <c r="AT200" s="21"/>
      <c r="AU200" s="21"/>
      <c r="AV200" s="21"/>
      <c r="AW200" s="21"/>
      <c r="AX200" s="21"/>
      <c r="AY200" s="21"/>
      <c r="AZ200" s="21"/>
      <c r="BA200" s="21"/>
      <c r="BB200" s="21"/>
      <c r="BC200" s="21"/>
      <c r="BD200" s="21"/>
      <c r="BE200" s="21"/>
      <c r="BF200" s="21"/>
      <c r="BG200" s="21"/>
      <c r="BH200" s="21"/>
      <c r="BI200" s="21"/>
      <c r="BJ200" s="21"/>
      <c r="BK200" s="21"/>
      <c r="BL200" s="21"/>
      <c r="BM200" s="21"/>
      <c r="BN200" s="21"/>
      <c r="BO200" s="21"/>
      <c r="BP200" s="21"/>
      <c r="BQ200" s="21"/>
      <c r="BR200" s="21"/>
      <c r="BS200" s="21"/>
      <c r="BT200" s="21"/>
      <c r="BU200" s="21"/>
      <c r="BV200" s="21"/>
      <c r="BW200" s="21"/>
      <c r="BX200" s="21"/>
      <c r="BY200" s="21"/>
      <c r="BZ200" s="21"/>
    </row>
    <row r="201" spans="1:78" x14ac:dyDescent="0.25">
      <c r="A201" s="19"/>
      <c r="D201" s="175"/>
      <c r="E201" s="58"/>
      <c r="F201" s="58"/>
      <c r="G201" s="58"/>
      <c r="H201" s="191"/>
      <c r="I201" s="21"/>
      <c r="J201" s="19"/>
      <c r="K201" s="19"/>
      <c r="N201" s="87"/>
      <c r="T201" s="21"/>
      <c r="Z201" s="21"/>
      <c r="AA201" s="21"/>
      <c r="AG201" s="21"/>
      <c r="AH201" s="21"/>
      <c r="AN201" s="21"/>
      <c r="AP201" s="21"/>
      <c r="AQ201" s="21"/>
      <c r="AR201" s="21"/>
      <c r="AS201" s="21"/>
      <c r="AT201" s="21"/>
      <c r="AU201" s="21"/>
      <c r="AV201" s="21"/>
      <c r="AW201" s="21"/>
      <c r="AX201" s="21"/>
      <c r="AY201" s="21"/>
      <c r="AZ201" s="21"/>
      <c r="BA201" s="21"/>
      <c r="BB201" s="21"/>
      <c r="BC201" s="21"/>
      <c r="BD201" s="21"/>
      <c r="BE201" s="21"/>
      <c r="BF201" s="21"/>
      <c r="BG201" s="21"/>
      <c r="BH201" s="21"/>
      <c r="BI201" s="21"/>
      <c r="BJ201" s="21"/>
      <c r="BK201" s="21"/>
      <c r="BL201" s="21"/>
      <c r="BM201" s="21"/>
      <c r="BN201" s="21"/>
      <c r="BO201" s="21"/>
      <c r="BP201" s="21"/>
      <c r="BQ201" s="21"/>
      <c r="BR201" s="21"/>
      <c r="BS201" s="21"/>
      <c r="BT201" s="21"/>
      <c r="BU201" s="21"/>
      <c r="BV201" s="21"/>
      <c r="BW201" s="21"/>
      <c r="BX201" s="21"/>
      <c r="BY201" s="21"/>
      <c r="BZ201" s="21"/>
    </row>
    <row r="202" spans="1:78" x14ac:dyDescent="0.25">
      <c r="A202" s="19"/>
      <c r="D202" s="175"/>
      <c r="E202" s="58"/>
      <c r="F202" s="58"/>
      <c r="G202" s="58"/>
      <c r="H202" s="191"/>
      <c r="I202" s="21"/>
      <c r="J202" s="19"/>
      <c r="K202" s="19"/>
      <c r="N202" s="87"/>
      <c r="T202" s="21"/>
      <c r="Z202" s="21"/>
      <c r="AA202" s="21"/>
      <c r="AG202" s="21"/>
      <c r="AH202" s="21"/>
      <c r="AN202" s="21"/>
      <c r="AP202" s="21"/>
      <c r="AQ202" s="21"/>
      <c r="AR202" s="21"/>
      <c r="AS202" s="21"/>
      <c r="AT202" s="21"/>
      <c r="AU202" s="21"/>
      <c r="AV202" s="21"/>
      <c r="AW202" s="21"/>
      <c r="AX202" s="21"/>
      <c r="AY202" s="21"/>
      <c r="AZ202" s="21"/>
      <c r="BA202" s="21"/>
      <c r="BB202" s="21"/>
      <c r="BC202" s="21"/>
      <c r="BD202" s="21"/>
      <c r="BE202" s="21"/>
      <c r="BF202" s="21"/>
      <c r="BG202" s="21"/>
      <c r="BH202" s="21"/>
      <c r="BI202" s="21"/>
      <c r="BJ202" s="21"/>
      <c r="BK202" s="21"/>
      <c r="BL202" s="21"/>
      <c r="BM202" s="21"/>
      <c r="BN202" s="21"/>
      <c r="BO202" s="21"/>
      <c r="BP202" s="21"/>
      <c r="BQ202" s="21"/>
      <c r="BR202" s="21"/>
      <c r="BS202" s="21"/>
      <c r="BT202" s="21"/>
      <c r="BU202" s="21"/>
      <c r="BV202" s="21"/>
      <c r="BW202" s="21"/>
      <c r="BX202" s="21"/>
      <c r="BY202" s="21"/>
      <c r="BZ202" s="21"/>
    </row>
    <row r="203" spans="1:78" x14ac:dyDescent="0.25">
      <c r="A203" s="19"/>
      <c r="D203" s="175"/>
      <c r="E203" s="58"/>
      <c r="F203" s="58"/>
      <c r="G203" s="58"/>
      <c r="H203" s="191"/>
      <c r="I203" s="21"/>
      <c r="J203" s="19"/>
      <c r="K203" s="19"/>
      <c r="N203" s="87"/>
      <c r="T203" s="21"/>
      <c r="Z203" s="21"/>
      <c r="AA203" s="21"/>
      <c r="AG203" s="21"/>
      <c r="AH203" s="21"/>
      <c r="AN203" s="21"/>
      <c r="AP203" s="21"/>
      <c r="AQ203" s="21"/>
      <c r="AR203" s="21"/>
      <c r="AS203" s="21"/>
      <c r="AT203" s="21"/>
      <c r="AU203" s="21"/>
      <c r="AV203" s="21"/>
      <c r="AW203" s="21"/>
      <c r="AX203" s="21"/>
      <c r="AY203" s="21"/>
      <c r="AZ203" s="21"/>
      <c r="BA203" s="21"/>
      <c r="BB203" s="21"/>
      <c r="BC203" s="21"/>
      <c r="BD203" s="21"/>
      <c r="BE203" s="21"/>
      <c r="BF203" s="21"/>
      <c r="BG203" s="21"/>
      <c r="BH203" s="21"/>
      <c r="BI203" s="21"/>
      <c r="BJ203" s="21"/>
      <c r="BK203" s="21"/>
      <c r="BL203" s="21"/>
      <c r="BM203" s="21"/>
      <c r="BN203" s="21"/>
      <c r="BO203" s="21"/>
      <c r="BP203" s="21"/>
      <c r="BQ203" s="21"/>
      <c r="BR203" s="21"/>
      <c r="BS203" s="21"/>
      <c r="BT203" s="21"/>
      <c r="BU203" s="21"/>
      <c r="BV203" s="21"/>
      <c r="BW203" s="21"/>
      <c r="BX203" s="21"/>
      <c r="BY203" s="21"/>
      <c r="BZ203" s="21"/>
    </row>
    <row r="204" spans="1:78" x14ac:dyDescent="0.25">
      <c r="A204" s="19"/>
      <c r="D204" s="175"/>
      <c r="E204" s="58"/>
      <c r="F204" s="58"/>
      <c r="G204" s="58"/>
      <c r="H204" s="191"/>
      <c r="I204" s="21"/>
      <c r="J204" s="19"/>
      <c r="K204" s="19"/>
      <c r="N204" s="87"/>
      <c r="T204" s="21"/>
      <c r="Z204" s="21"/>
      <c r="AA204" s="21"/>
      <c r="AG204" s="21"/>
      <c r="AH204" s="21"/>
      <c r="AN204" s="21"/>
      <c r="AP204" s="21"/>
      <c r="AQ204" s="21"/>
      <c r="AR204" s="21"/>
      <c r="AS204" s="21"/>
      <c r="AT204" s="21"/>
      <c r="AU204" s="21"/>
      <c r="AV204" s="21"/>
      <c r="AW204" s="21"/>
      <c r="AX204" s="21"/>
      <c r="AY204" s="21"/>
      <c r="AZ204" s="21"/>
      <c r="BA204" s="21"/>
      <c r="BB204" s="21"/>
      <c r="BC204" s="21"/>
      <c r="BD204" s="21"/>
      <c r="BE204" s="21"/>
      <c r="BF204" s="21"/>
      <c r="BG204" s="21"/>
      <c r="BH204" s="21"/>
      <c r="BI204" s="21"/>
      <c r="BJ204" s="21"/>
      <c r="BK204" s="21"/>
      <c r="BL204" s="21"/>
      <c r="BM204" s="21"/>
      <c r="BN204" s="21"/>
      <c r="BO204" s="21"/>
      <c r="BP204" s="21"/>
      <c r="BQ204" s="21"/>
      <c r="BR204" s="21"/>
      <c r="BS204" s="21"/>
      <c r="BT204" s="21"/>
      <c r="BU204" s="21"/>
      <c r="BV204" s="21"/>
      <c r="BW204" s="21"/>
      <c r="BX204" s="21"/>
      <c r="BY204" s="21"/>
      <c r="BZ204" s="21"/>
    </row>
    <row r="205" spans="1:78" x14ac:dyDescent="0.25">
      <c r="A205" s="19"/>
      <c r="D205" s="175"/>
      <c r="E205" s="58"/>
      <c r="F205" s="58"/>
      <c r="G205" s="58"/>
      <c r="H205" s="191"/>
      <c r="I205" s="21"/>
      <c r="J205" s="19"/>
      <c r="K205" s="19"/>
      <c r="N205" s="87"/>
      <c r="T205" s="21"/>
      <c r="Z205" s="21"/>
      <c r="AA205" s="21"/>
      <c r="AG205" s="21"/>
      <c r="AH205" s="21"/>
      <c r="AN205" s="21"/>
      <c r="AP205" s="21"/>
      <c r="AQ205" s="21"/>
      <c r="AR205" s="21"/>
      <c r="AS205" s="21"/>
      <c r="AT205" s="21"/>
      <c r="AU205" s="21"/>
      <c r="AV205" s="21"/>
      <c r="AW205" s="21"/>
      <c r="AX205" s="21"/>
      <c r="AY205" s="21"/>
      <c r="AZ205" s="21"/>
      <c r="BA205" s="21"/>
      <c r="BB205" s="21"/>
      <c r="BC205" s="21"/>
      <c r="BD205" s="21"/>
      <c r="BE205" s="21"/>
      <c r="BF205" s="21"/>
      <c r="BG205" s="21"/>
      <c r="BH205" s="21"/>
      <c r="BI205" s="21"/>
      <c r="BJ205" s="21"/>
      <c r="BK205" s="21"/>
      <c r="BL205" s="21"/>
      <c r="BM205" s="21"/>
      <c r="BN205" s="21"/>
      <c r="BO205" s="21"/>
      <c r="BP205" s="21"/>
      <c r="BQ205" s="21"/>
      <c r="BR205" s="21"/>
      <c r="BS205" s="21"/>
      <c r="BT205" s="21"/>
      <c r="BU205" s="21"/>
      <c r="BV205" s="21"/>
      <c r="BW205" s="21"/>
      <c r="BX205" s="21"/>
      <c r="BY205" s="21"/>
      <c r="BZ205" s="21"/>
    </row>
    <row r="206" spans="1:78" x14ac:dyDescent="0.25">
      <c r="A206" s="19"/>
      <c r="D206" s="175"/>
      <c r="E206" s="58"/>
      <c r="F206" s="58"/>
      <c r="G206" s="58"/>
      <c r="H206" s="191"/>
      <c r="I206" s="21"/>
      <c r="J206" s="19"/>
      <c r="K206" s="19"/>
      <c r="N206" s="87"/>
      <c r="T206" s="21"/>
      <c r="Z206" s="21"/>
      <c r="AA206" s="21"/>
      <c r="AG206" s="21"/>
      <c r="AH206" s="21"/>
      <c r="AN206" s="21"/>
      <c r="AP206" s="21"/>
      <c r="AQ206" s="21"/>
      <c r="AR206" s="21"/>
      <c r="AS206" s="21"/>
      <c r="AT206" s="21"/>
      <c r="AU206" s="21"/>
      <c r="AV206" s="21"/>
      <c r="AW206" s="21"/>
      <c r="AX206" s="21"/>
      <c r="AY206" s="21"/>
      <c r="AZ206" s="21"/>
      <c r="BA206" s="21"/>
      <c r="BB206" s="21"/>
      <c r="BC206" s="21"/>
      <c r="BD206" s="21"/>
      <c r="BE206" s="21"/>
      <c r="BF206" s="21"/>
      <c r="BG206" s="21"/>
      <c r="BH206" s="21"/>
      <c r="BI206" s="21"/>
      <c r="BJ206" s="21"/>
      <c r="BK206" s="21"/>
      <c r="BL206" s="21"/>
      <c r="BM206" s="21"/>
      <c r="BN206" s="21"/>
      <c r="BO206" s="21"/>
      <c r="BP206" s="21"/>
      <c r="BQ206" s="21"/>
      <c r="BR206" s="21"/>
      <c r="BS206" s="21"/>
      <c r="BT206" s="21"/>
      <c r="BU206" s="21"/>
      <c r="BV206" s="21"/>
      <c r="BW206" s="21"/>
      <c r="BX206" s="21"/>
      <c r="BY206" s="21"/>
      <c r="BZ206" s="21"/>
    </row>
    <row r="207" spans="1:78" x14ac:dyDescent="0.25">
      <c r="A207" s="19"/>
      <c r="D207" s="175"/>
      <c r="E207" s="58"/>
      <c r="F207" s="58"/>
      <c r="G207" s="58"/>
      <c r="H207" s="191"/>
      <c r="I207" s="21"/>
      <c r="J207" s="19"/>
      <c r="K207" s="19"/>
      <c r="N207" s="87"/>
      <c r="T207" s="21"/>
      <c r="Z207" s="21"/>
      <c r="AA207" s="21"/>
      <c r="AG207" s="21"/>
      <c r="AH207" s="21"/>
      <c r="AN207" s="21"/>
      <c r="AP207" s="21"/>
      <c r="AQ207" s="21"/>
      <c r="AR207" s="21"/>
      <c r="AS207" s="21"/>
      <c r="AT207" s="21"/>
      <c r="AU207" s="21"/>
      <c r="AV207" s="21"/>
      <c r="AW207" s="21"/>
      <c r="AX207" s="21"/>
      <c r="AY207" s="21"/>
      <c r="AZ207" s="21"/>
      <c r="BA207" s="21"/>
      <c r="BB207" s="21"/>
      <c r="BC207" s="21"/>
      <c r="BD207" s="21"/>
      <c r="BE207" s="21"/>
      <c r="BF207" s="21"/>
      <c r="BG207" s="21"/>
      <c r="BH207" s="21"/>
      <c r="BI207" s="21"/>
      <c r="BJ207" s="21"/>
      <c r="BK207" s="21"/>
      <c r="BL207" s="21"/>
      <c r="BM207" s="21"/>
      <c r="BN207" s="21"/>
      <c r="BO207" s="21"/>
      <c r="BP207" s="21"/>
      <c r="BQ207" s="21"/>
      <c r="BR207" s="21"/>
      <c r="BS207" s="21"/>
      <c r="BT207" s="21"/>
      <c r="BU207" s="21"/>
      <c r="BV207" s="21"/>
      <c r="BW207" s="21"/>
      <c r="BX207" s="21"/>
      <c r="BY207" s="21"/>
      <c r="BZ207" s="21"/>
    </row>
    <row r="208" spans="1:78" x14ac:dyDescent="0.25">
      <c r="A208" s="19"/>
      <c r="D208" s="175"/>
      <c r="E208" s="58"/>
      <c r="F208" s="58"/>
      <c r="G208" s="58"/>
      <c r="H208" s="191"/>
      <c r="I208" s="21"/>
      <c r="J208" s="19"/>
      <c r="K208" s="19"/>
      <c r="N208" s="87"/>
      <c r="T208" s="21"/>
      <c r="Z208" s="21"/>
      <c r="AA208" s="21"/>
      <c r="AG208" s="21"/>
      <c r="AH208" s="21"/>
      <c r="AN208" s="21"/>
      <c r="AP208" s="21"/>
      <c r="AQ208" s="21"/>
      <c r="AR208" s="21"/>
      <c r="AS208" s="21"/>
      <c r="AT208" s="21"/>
      <c r="AU208" s="21"/>
      <c r="AV208" s="21"/>
      <c r="AW208" s="21"/>
      <c r="AX208" s="21"/>
      <c r="AY208" s="21"/>
      <c r="AZ208" s="21"/>
      <c r="BA208" s="21"/>
      <c r="BB208" s="21"/>
      <c r="BC208" s="21"/>
      <c r="BD208" s="21"/>
      <c r="BE208" s="21"/>
      <c r="BF208" s="21"/>
      <c r="BG208" s="21"/>
      <c r="BH208" s="21"/>
      <c r="BI208" s="21"/>
      <c r="BJ208" s="21"/>
      <c r="BK208" s="21"/>
      <c r="BL208" s="21"/>
      <c r="BM208" s="21"/>
      <c r="BN208" s="21"/>
      <c r="BO208" s="21"/>
      <c r="BP208" s="21"/>
      <c r="BQ208" s="21"/>
      <c r="BR208" s="21"/>
      <c r="BS208" s="21"/>
      <c r="BT208" s="21"/>
      <c r="BU208" s="21"/>
      <c r="BV208" s="21"/>
      <c r="BW208" s="21"/>
      <c r="BX208" s="21"/>
      <c r="BY208" s="21"/>
      <c r="BZ208" s="21"/>
    </row>
    <row r="209" spans="1:78" x14ac:dyDescent="0.25">
      <c r="A209" s="19"/>
      <c r="D209" s="175"/>
      <c r="E209" s="58"/>
      <c r="F209" s="58"/>
      <c r="G209" s="58"/>
      <c r="H209" s="191"/>
      <c r="I209" s="21"/>
      <c r="J209" s="19"/>
      <c r="K209" s="19"/>
      <c r="N209" s="87"/>
      <c r="T209" s="21"/>
      <c r="Z209" s="21"/>
      <c r="AA209" s="21"/>
      <c r="AG209" s="21"/>
      <c r="AH209" s="21"/>
      <c r="AN209" s="21"/>
      <c r="AP209" s="21"/>
      <c r="AQ209" s="21"/>
      <c r="AR209" s="21"/>
      <c r="AS209" s="21"/>
      <c r="AT209" s="21"/>
      <c r="AU209" s="21"/>
      <c r="AV209" s="21"/>
      <c r="AW209" s="21"/>
      <c r="AX209" s="21"/>
      <c r="AY209" s="21"/>
      <c r="AZ209" s="21"/>
      <c r="BA209" s="21"/>
      <c r="BB209" s="21"/>
      <c r="BC209" s="21"/>
      <c r="BD209" s="21"/>
      <c r="BE209" s="21"/>
      <c r="BF209" s="21"/>
      <c r="BG209" s="21"/>
      <c r="BH209" s="21"/>
      <c r="BI209" s="21"/>
      <c r="BJ209" s="21"/>
      <c r="BK209" s="21"/>
      <c r="BL209" s="21"/>
      <c r="BM209" s="21"/>
      <c r="BN209" s="21"/>
      <c r="BO209" s="21"/>
      <c r="BP209" s="21"/>
      <c r="BQ209" s="21"/>
      <c r="BR209" s="21"/>
      <c r="BS209" s="21"/>
      <c r="BT209" s="21"/>
      <c r="BU209" s="21"/>
      <c r="BV209" s="21"/>
      <c r="BW209" s="21"/>
      <c r="BX209" s="21"/>
      <c r="BY209" s="21"/>
      <c r="BZ209" s="21"/>
    </row>
    <row r="210" spans="1:78" x14ac:dyDescent="0.25">
      <c r="A210" s="19"/>
      <c r="D210" s="175"/>
      <c r="E210" s="58"/>
      <c r="F210" s="58"/>
      <c r="G210" s="58"/>
      <c r="H210" s="191"/>
      <c r="I210" s="21"/>
      <c r="J210" s="19"/>
      <c r="K210" s="19"/>
      <c r="N210" s="87"/>
      <c r="T210" s="21"/>
      <c r="Z210" s="21"/>
      <c r="AA210" s="21"/>
      <c r="AG210" s="21"/>
      <c r="AH210" s="21"/>
      <c r="AN210" s="21"/>
      <c r="AP210" s="21"/>
      <c r="AQ210" s="21"/>
      <c r="AR210" s="21"/>
      <c r="AS210" s="21"/>
      <c r="AT210" s="21"/>
      <c r="AU210" s="21"/>
      <c r="AV210" s="21"/>
      <c r="AW210" s="21"/>
      <c r="AX210" s="21"/>
      <c r="AY210" s="21"/>
      <c r="AZ210" s="21"/>
      <c r="BA210" s="21"/>
      <c r="BB210" s="21"/>
      <c r="BC210" s="21"/>
      <c r="BD210" s="21"/>
      <c r="BE210" s="21"/>
      <c r="BF210" s="21"/>
      <c r="BG210" s="21"/>
      <c r="BH210" s="21"/>
      <c r="BI210" s="21"/>
      <c r="BJ210" s="21"/>
      <c r="BK210" s="21"/>
      <c r="BL210" s="21"/>
      <c r="BM210" s="21"/>
      <c r="BN210" s="21"/>
      <c r="BO210" s="21"/>
      <c r="BP210" s="21"/>
      <c r="BQ210" s="21"/>
      <c r="BR210" s="21"/>
      <c r="BS210" s="21"/>
      <c r="BT210" s="21"/>
      <c r="BU210" s="21"/>
      <c r="BV210" s="21"/>
      <c r="BW210" s="21"/>
      <c r="BX210" s="21"/>
      <c r="BY210" s="21"/>
      <c r="BZ210" s="21"/>
    </row>
    <row r="211" spans="1:78" x14ac:dyDescent="0.25">
      <c r="A211" s="19"/>
      <c r="D211" s="175"/>
      <c r="E211" s="58"/>
      <c r="F211" s="58"/>
      <c r="G211" s="58"/>
      <c r="H211" s="191"/>
      <c r="I211" s="21"/>
      <c r="J211" s="19"/>
      <c r="K211" s="19"/>
      <c r="N211" s="87"/>
      <c r="T211" s="21"/>
      <c r="Z211" s="21"/>
      <c r="AA211" s="21"/>
      <c r="AG211" s="21"/>
      <c r="AH211" s="21"/>
      <c r="AN211" s="21"/>
      <c r="AP211" s="21"/>
      <c r="AQ211" s="21"/>
      <c r="AR211" s="21"/>
      <c r="AS211" s="21"/>
      <c r="AT211" s="21"/>
      <c r="AU211" s="21"/>
      <c r="AV211" s="21"/>
      <c r="AW211" s="21"/>
      <c r="AX211" s="21"/>
      <c r="AY211" s="21"/>
      <c r="AZ211" s="21"/>
      <c r="BA211" s="21"/>
      <c r="BB211" s="21"/>
      <c r="BC211" s="21"/>
      <c r="BD211" s="21"/>
      <c r="BE211" s="21"/>
      <c r="BF211" s="21"/>
      <c r="BG211" s="21"/>
      <c r="BH211" s="21"/>
      <c r="BI211" s="21"/>
      <c r="BJ211" s="21"/>
      <c r="BK211" s="21"/>
      <c r="BL211" s="21"/>
      <c r="BM211" s="21"/>
      <c r="BN211" s="21"/>
      <c r="BO211" s="21"/>
      <c r="BP211" s="21"/>
      <c r="BQ211" s="21"/>
      <c r="BR211" s="21"/>
      <c r="BS211" s="21"/>
      <c r="BT211" s="21"/>
      <c r="BU211" s="21"/>
      <c r="BV211" s="21"/>
      <c r="BW211" s="21"/>
      <c r="BX211" s="21"/>
      <c r="BY211" s="21"/>
      <c r="BZ211" s="21"/>
    </row>
    <row r="212" spans="1:78" x14ac:dyDescent="0.25">
      <c r="A212" s="19"/>
      <c r="D212" s="175"/>
      <c r="E212" s="58"/>
      <c r="F212" s="58"/>
      <c r="G212" s="58"/>
      <c r="H212" s="191"/>
      <c r="I212" s="21"/>
      <c r="J212" s="19"/>
      <c r="K212" s="19"/>
      <c r="N212" s="87"/>
      <c r="T212" s="21"/>
      <c r="Z212" s="21"/>
      <c r="AA212" s="21"/>
      <c r="AG212" s="21"/>
      <c r="AH212" s="21"/>
      <c r="AN212" s="21"/>
      <c r="AP212" s="21"/>
      <c r="AQ212" s="21"/>
      <c r="AR212" s="21"/>
      <c r="AS212" s="21"/>
      <c r="AT212" s="21"/>
      <c r="AU212" s="21"/>
      <c r="AV212" s="21"/>
      <c r="AW212" s="21"/>
      <c r="AX212" s="21"/>
      <c r="AY212" s="21"/>
      <c r="AZ212" s="21"/>
      <c r="BA212" s="21"/>
      <c r="BB212" s="21"/>
      <c r="BC212" s="21"/>
      <c r="BD212" s="21"/>
      <c r="BE212" s="21"/>
      <c r="BF212" s="21"/>
      <c r="BG212" s="21"/>
      <c r="BH212" s="21"/>
      <c r="BI212" s="21"/>
      <c r="BJ212" s="21"/>
      <c r="BK212" s="21"/>
      <c r="BL212" s="21"/>
      <c r="BM212" s="21"/>
      <c r="BN212" s="21"/>
      <c r="BO212" s="21"/>
      <c r="BP212" s="21"/>
      <c r="BQ212" s="21"/>
      <c r="BR212" s="21"/>
      <c r="BS212" s="21"/>
      <c r="BT212" s="21"/>
      <c r="BU212" s="21"/>
      <c r="BV212" s="21"/>
      <c r="BW212" s="21"/>
      <c r="BX212" s="21"/>
      <c r="BY212" s="21"/>
      <c r="BZ212" s="21"/>
    </row>
    <row r="213" spans="1:78" x14ac:dyDescent="0.25">
      <c r="A213" s="19"/>
      <c r="D213" s="175"/>
      <c r="E213" s="58"/>
      <c r="F213" s="58"/>
      <c r="G213" s="58"/>
      <c r="H213" s="191"/>
      <c r="I213" s="21"/>
      <c r="J213" s="19"/>
      <c r="K213" s="19"/>
      <c r="N213" s="87"/>
      <c r="T213" s="21"/>
      <c r="Z213" s="21"/>
      <c r="AA213" s="21"/>
      <c r="AG213" s="21"/>
      <c r="AH213" s="21"/>
      <c r="AN213" s="21"/>
      <c r="AP213" s="21"/>
      <c r="AQ213" s="21"/>
      <c r="AR213" s="21"/>
      <c r="AS213" s="21"/>
      <c r="AT213" s="21"/>
      <c r="AU213" s="21"/>
      <c r="AV213" s="21"/>
      <c r="AW213" s="21"/>
      <c r="AX213" s="21"/>
      <c r="AY213" s="21"/>
      <c r="AZ213" s="21"/>
      <c r="BA213" s="21"/>
      <c r="BB213" s="21"/>
      <c r="BC213" s="21"/>
      <c r="BD213" s="21"/>
      <c r="BE213" s="21"/>
      <c r="BF213" s="21"/>
      <c r="BG213" s="21"/>
      <c r="BH213" s="21"/>
      <c r="BI213" s="21"/>
      <c r="BJ213" s="21"/>
      <c r="BK213" s="21"/>
      <c r="BL213" s="21"/>
      <c r="BM213" s="21"/>
      <c r="BN213" s="21"/>
      <c r="BO213" s="21"/>
      <c r="BP213" s="21"/>
      <c r="BQ213" s="21"/>
      <c r="BR213" s="21"/>
      <c r="BS213" s="21"/>
      <c r="BT213" s="21"/>
      <c r="BU213" s="21"/>
      <c r="BV213" s="21"/>
      <c r="BW213" s="21"/>
      <c r="BX213" s="21"/>
      <c r="BY213" s="21"/>
      <c r="BZ213" s="21"/>
    </row>
    <row r="214" spans="1:78" x14ac:dyDescent="0.25">
      <c r="A214" s="19"/>
      <c r="D214" s="175"/>
      <c r="E214" s="58"/>
      <c r="F214" s="58"/>
      <c r="G214" s="58"/>
      <c r="H214" s="191"/>
      <c r="I214" s="21"/>
      <c r="J214" s="19"/>
      <c r="K214" s="19"/>
      <c r="N214" s="87"/>
      <c r="T214" s="21"/>
      <c r="Z214" s="21"/>
      <c r="AA214" s="21"/>
      <c r="AG214" s="21"/>
      <c r="AH214" s="21"/>
      <c r="AN214" s="21"/>
      <c r="AP214" s="21"/>
      <c r="AQ214" s="21"/>
      <c r="AR214" s="21"/>
      <c r="AS214" s="21"/>
      <c r="AT214" s="21"/>
      <c r="AU214" s="21"/>
      <c r="AV214" s="21"/>
      <c r="AW214" s="21"/>
      <c r="AX214" s="21"/>
      <c r="AY214" s="21"/>
      <c r="AZ214" s="21"/>
      <c r="BA214" s="21"/>
      <c r="BB214" s="21"/>
      <c r="BC214" s="21"/>
      <c r="BD214" s="21"/>
      <c r="BE214" s="21"/>
      <c r="BF214" s="21"/>
      <c r="BG214" s="21"/>
      <c r="BH214" s="21"/>
      <c r="BI214" s="21"/>
      <c r="BJ214" s="21"/>
      <c r="BK214" s="21"/>
      <c r="BL214" s="21"/>
      <c r="BM214" s="21"/>
      <c r="BN214" s="21"/>
      <c r="BO214" s="21"/>
      <c r="BP214" s="21"/>
      <c r="BQ214" s="21"/>
      <c r="BR214" s="21"/>
      <c r="BS214" s="21"/>
      <c r="BT214" s="21"/>
      <c r="BU214" s="21"/>
      <c r="BV214" s="21"/>
      <c r="BW214" s="21"/>
      <c r="BX214" s="21"/>
      <c r="BY214" s="21"/>
      <c r="BZ214" s="21"/>
    </row>
    <row r="215" spans="1:78" x14ac:dyDescent="0.25">
      <c r="A215" s="19"/>
      <c r="D215" s="175"/>
      <c r="E215" s="58"/>
      <c r="F215" s="58"/>
      <c r="G215" s="58"/>
      <c r="H215" s="191"/>
      <c r="I215" s="21"/>
      <c r="J215" s="19"/>
      <c r="K215" s="19"/>
      <c r="N215" s="87"/>
      <c r="T215" s="21"/>
      <c r="Z215" s="21"/>
      <c r="AA215" s="21"/>
      <c r="AG215" s="21"/>
      <c r="AH215" s="21"/>
      <c r="AN215" s="21"/>
      <c r="AP215" s="21"/>
      <c r="AQ215" s="21"/>
      <c r="AR215" s="21"/>
      <c r="AS215" s="21"/>
      <c r="AT215" s="21"/>
      <c r="AU215" s="21"/>
      <c r="AV215" s="21"/>
      <c r="AW215" s="21"/>
      <c r="AX215" s="21"/>
      <c r="AY215" s="21"/>
      <c r="AZ215" s="21"/>
      <c r="BA215" s="21"/>
      <c r="BB215" s="21"/>
      <c r="BC215" s="21"/>
      <c r="BD215" s="21"/>
      <c r="BE215" s="21"/>
      <c r="BF215" s="21"/>
      <c r="BG215" s="21"/>
      <c r="BH215" s="21"/>
      <c r="BI215" s="21"/>
      <c r="BJ215" s="21"/>
      <c r="BK215" s="21"/>
      <c r="BL215" s="21"/>
      <c r="BM215" s="21"/>
      <c r="BN215" s="21"/>
      <c r="BO215" s="21"/>
      <c r="BP215" s="21"/>
      <c r="BQ215" s="21"/>
      <c r="BR215" s="21"/>
      <c r="BS215" s="21"/>
      <c r="BT215" s="21"/>
      <c r="BU215" s="21"/>
      <c r="BV215" s="21"/>
      <c r="BW215" s="21"/>
      <c r="BX215" s="21"/>
      <c r="BY215" s="21"/>
      <c r="BZ215" s="21"/>
    </row>
    <row r="216" spans="1:78" x14ac:dyDescent="0.25">
      <c r="A216" s="19"/>
      <c r="D216" s="175"/>
      <c r="E216" s="58"/>
      <c r="F216" s="58"/>
      <c r="G216" s="58"/>
      <c r="H216" s="191"/>
      <c r="I216" s="21"/>
      <c r="J216" s="19"/>
      <c r="K216" s="19"/>
      <c r="N216" s="87"/>
      <c r="T216" s="21"/>
      <c r="Z216" s="21"/>
      <c r="AA216" s="21"/>
      <c r="AG216" s="21"/>
      <c r="AH216" s="21"/>
      <c r="AN216" s="21"/>
      <c r="AP216" s="21"/>
      <c r="AQ216" s="21"/>
      <c r="AR216" s="21"/>
      <c r="AS216" s="21"/>
      <c r="AT216" s="21"/>
      <c r="AU216" s="21"/>
      <c r="AV216" s="21"/>
      <c r="AW216" s="21"/>
      <c r="AX216" s="21"/>
      <c r="AY216" s="21"/>
      <c r="AZ216" s="21"/>
      <c r="BA216" s="21"/>
      <c r="BB216" s="21"/>
      <c r="BC216" s="21"/>
      <c r="BD216" s="21"/>
      <c r="BE216" s="21"/>
      <c r="BF216" s="21"/>
      <c r="BG216" s="21"/>
      <c r="BH216" s="21"/>
      <c r="BI216" s="21"/>
      <c r="BJ216" s="21"/>
      <c r="BK216" s="21"/>
      <c r="BL216" s="21"/>
      <c r="BM216" s="21"/>
      <c r="BN216" s="21"/>
      <c r="BO216" s="21"/>
      <c r="BP216" s="21"/>
      <c r="BQ216" s="21"/>
      <c r="BR216" s="21"/>
      <c r="BS216" s="21"/>
      <c r="BT216" s="21"/>
      <c r="BU216" s="21"/>
      <c r="BV216" s="21"/>
      <c r="BW216" s="21"/>
      <c r="BX216" s="21"/>
      <c r="BY216" s="21"/>
      <c r="BZ216" s="21"/>
    </row>
    <row r="217" spans="1:78" x14ac:dyDescent="0.25">
      <c r="A217" s="19"/>
      <c r="D217" s="175"/>
      <c r="E217" s="58"/>
      <c r="F217" s="58"/>
      <c r="G217" s="58"/>
      <c r="H217" s="191"/>
      <c r="I217" s="21"/>
      <c r="J217" s="19"/>
      <c r="K217" s="19"/>
      <c r="N217" s="87"/>
      <c r="T217" s="21"/>
      <c r="Z217" s="21"/>
      <c r="AA217" s="21"/>
      <c r="AG217" s="21"/>
      <c r="AH217" s="21"/>
      <c r="AN217" s="21"/>
      <c r="AP217" s="21"/>
      <c r="AQ217" s="21"/>
      <c r="AR217" s="21"/>
      <c r="AS217" s="21"/>
      <c r="AT217" s="21"/>
      <c r="AU217" s="21"/>
      <c r="AV217" s="21"/>
      <c r="AW217" s="21"/>
      <c r="AX217" s="21"/>
      <c r="AY217" s="21"/>
      <c r="AZ217" s="21"/>
      <c r="BA217" s="21"/>
      <c r="BB217" s="21"/>
      <c r="BC217" s="21"/>
      <c r="BD217" s="21"/>
      <c r="BE217" s="21"/>
      <c r="BF217" s="21"/>
      <c r="BG217" s="21"/>
      <c r="BH217" s="21"/>
      <c r="BI217" s="21"/>
      <c r="BJ217" s="21"/>
      <c r="BK217" s="21"/>
      <c r="BL217" s="21"/>
      <c r="BM217" s="21"/>
      <c r="BN217" s="21"/>
      <c r="BO217" s="21"/>
      <c r="BP217" s="21"/>
      <c r="BQ217" s="21"/>
      <c r="BR217" s="21"/>
      <c r="BS217" s="21"/>
      <c r="BT217" s="21"/>
      <c r="BU217" s="21"/>
      <c r="BV217" s="21"/>
      <c r="BW217" s="21"/>
      <c r="BX217" s="21"/>
      <c r="BY217" s="21"/>
      <c r="BZ217" s="21"/>
    </row>
    <row r="218" spans="1:78" x14ac:dyDescent="0.25">
      <c r="A218" s="19"/>
      <c r="D218" s="175"/>
      <c r="E218" s="58"/>
      <c r="F218" s="58"/>
      <c r="G218" s="58"/>
      <c r="H218" s="191"/>
      <c r="I218" s="21"/>
      <c r="J218" s="19"/>
      <c r="K218" s="19"/>
      <c r="N218" s="87"/>
      <c r="T218" s="21"/>
      <c r="Z218" s="21"/>
      <c r="AA218" s="21"/>
      <c r="AG218" s="21"/>
      <c r="AH218" s="21"/>
      <c r="AN218" s="21"/>
      <c r="AP218" s="21"/>
      <c r="AQ218" s="21"/>
      <c r="AR218" s="21"/>
      <c r="AS218" s="21"/>
      <c r="AT218" s="21"/>
      <c r="AU218" s="21"/>
      <c r="AV218" s="21"/>
      <c r="AW218" s="21"/>
      <c r="AX218" s="21"/>
      <c r="AY218" s="21"/>
      <c r="AZ218" s="21"/>
      <c r="BA218" s="21"/>
      <c r="BB218" s="21"/>
      <c r="BC218" s="21"/>
      <c r="BD218" s="21"/>
      <c r="BE218" s="21"/>
      <c r="BF218" s="21"/>
      <c r="BG218" s="21"/>
      <c r="BH218" s="21"/>
      <c r="BI218" s="21"/>
      <c r="BJ218" s="21"/>
      <c r="BK218" s="21"/>
      <c r="BL218" s="21"/>
      <c r="BM218" s="21"/>
      <c r="BN218" s="21"/>
      <c r="BO218" s="21"/>
      <c r="BP218" s="21"/>
      <c r="BQ218" s="21"/>
      <c r="BR218" s="21"/>
      <c r="BS218" s="21"/>
      <c r="BT218" s="21"/>
      <c r="BU218" s="21"/>
      <c r="BV218" s="21"/>
      <c r="BW218" s="21"/>
      <c r="BX218" s="21"/>
      <c r="BY218" s="21"/>
      <c r="BZ218" s="21"/>
    </row>
    <row r="219" spans="1:78" x14ac:dyDescent="0.25">
      <c r="A219" s="19"/>
      <c r="D219" s="175"/>
      <c r="E219" s="58"/>
      <c r="F219" s="58"/>
      <c r="G219" s="58"/>
      <c r="H219" s="191"/>
      <c r="I219" s="21"/>
      <c r="J219" s="19"/>
      <c r="K219" s="19"/>
      <c r="N219" s="87"/>
      <c r="T219" s="21"/>
      <c r="Z219" s="21"/>
      <c r="AA219" s="21"/>
      <c r="AG219" s="21"/>
      <c r="AH219" s="21"/>
      <c r="AN219" s="21"/>
      <c r="AP219" s="21"/>
      <c r="AQ219" s="21"/>
      <c r="AR219" s="21"/>
      <c r="AS219" s="21"/>
      <c r="AT219" s="21"/>
      <c r="AU219" s="21"/>
      <c r="AV219" s="21"/>
      <c r="AW219" s="21"/>
      <c r="AX219" s="21"/>
      <c r="AY219" s="21"/>
      <c r="AZ219" s="21"/>
      <c r="BA219" s="21"/>
      <c r="BB219" s="21"/>
      <c r="BC219" s="21"/>
      <c r="BD219" s="21"/>
      <c r="BE219" s="21"/>
      <c r="BF219" s="21"/>
      <c r="BG219" s="21"/>
      <c r="BH219" s="21"/>
      <c r="BI219" s="21"/>
      <c r="BJ219" s="21"/>
      <c r="BK219" s="21"/>
      <c r="BL219" s="21"/>
      <c r="BM219" s="21"/>
      <c r="BN219" s="21"/>
      <c r="BO219" s="21"/>
      <c r="BP219" s="21"/>
      <c r="BQ219" s="21"/>
      <c r="BR219" s="21"/>
      <c r="BS219" s="21"/>
      <c r="BT219" s="21"/>
      <c r="BU219" s="21"/>
      <c r="BV219" s="21"/>
      <c r="BW219" s="21"/>
      <c r="BX219" s="21"/>
      <c r="BY219" s="21"/>
      <c r="BZ219" s="21"/>
    </row>
    <row r="220" spans="1:78" x14ac:dyDescent="0.25">
      <c r="A220" s="19"/>
      <c r="D220" s="175"/>
      <c r="E220" s="58"/>
      <c r="F220" s="58"/>
      <c r="G220" s="58"/>
      <c r="H220" s="191"/>
      <c r="I220" s="21"/>
      <c r="J220" s="19"/>
      <c r="K220" s="19"/>
      <c r="N220" s="87"/>
      <c r="T220" s="21"/>
      <c r="Z220" s="21"/>
      <c r="AA220" s="21"/>
      <c r="AG220" s="21"/>
      <c r="AH220" s="21"/>
      <c r="AN220" s="21"/>
      <c r="AP220" s="21"/>
      <c r="AQ220" s="21"/>
      <c r="AR220" s="21"/>
      <c r="AS220" s="21"/>
      <c r="AT220" s="21"/>
      <c r="AU220" s="21"/>
      <c r="AV220" s="21"/>
      <c r="AW220" s="21"/>
      <c r="AX220" s="21"/>
      <c r="AY220" s="21"/>
      <c r="AZ220" s="21"/>
      <c r="BA220" s="21"/>
      <c r="BB220" s="21"/>
      <c r="BC220" s="21"/>
      <c r="BD220" s="21"/>
      <c r="BE220" s="21"/>
      <c r="BF220" s="21"/>
      <c r="BG220" s="21"/>
      <c r="BH220" s="21"/>
      <c r="BI220" s="21"/>
      <c r="BJ220" s="21"/>
      <c r="BK220" s="21"/>
      <c r="BL220" s="21"/>
      <c r="BM220" s="21"/>
      <c r="BN220" s="21"/>
      <c r="BO220" s="21"/>
      <c r="BP220" s="21"/>
      <c r="BQ220" s="21"/>
      <c r="BR220" s="21"/>
      <c r="BS220" s="21"/>
      <c r="BT220" s="21"/>
      <c r="BU220" s="21"/>
      <c r="BV220" s="21"/>
      <c r="BW220" s="21"/>
      <c r="BX220" s="21"/>
      <c r="BY220" s="21"/>
      <c r="BZ220" s="21"/>
    </row>
    <row r="221" spans="1:78" x14ac:dyDescent="0.25">
      <c r="A221" s="19"/>
      <c r="D221" s="175"/>
      <c r="E221" s="58"/>
      <c r="F221" s="58"/>
      <c r="G221" s="58"/>
      <c r="H221" s="191"/>
      <c r="I221" s="21"/>
      <c r="J221" s="19"/>
      <c r="K221" s="19"/>
      <c r="N221" s="87"/>
      <c r="T221" s="21"/>
      <c r="Z221" s="21"/>
      <c r="AA221" s="21"/>
      <c r="AG221" s="21"/>
      <c r="AH221" s="21"/>
      <c r="AN221" s="21"/>
      <c r="AP221" s="21"/>
      <c r="AQ221" s="21"/>
      <c r="AR221" s="21"/>
      <c r="AS221" s="21"/>
      <c r="AT221" s="21"/>
      <c r="AU221" s="21"/>
      <c r="AV221" s="21"/>
      <c r="AW221" s="21"/>
      <c r="AX221" s="21"/>
      <c r="AY221" s="21"/>
      <c r="AZ221" s="21"/>
      <c r="BA221" s="21"/>
      <c r="BB221" s="21"/>
      <c r="BC221" s="21"/>
      <c r="BD221" s="21"/>
      <c r="BE221" s="21"/>
      <c r="BF221" s="21"/>
      <c r="BG221" s="21"/>
      <c r="BH221" s="21"/>
      <c r="BI221" s="21"/>
      <c r="BJ221" s="21"/>
      <c r="BK221" s="21"/>
      <c r="BL221" s="21"/>
      <c r="BM221" s="21"/>
      <c r="BN221" s="21"/>
      <c r="BO221" s="21"/>
      <c r="BP221" s="21"/>
      <c r="BQ221" s="21"/>
      <c r="BR221" s="21"/>
      <c r="BS221" s="21"/>
      <c r="BT221" s="21"/>
      <c r="BU221" s="21"/>
      <c r="BV221" s="21"/>
      <c r="BW221" s="21"/>
      <c r="BX221" s="21"/>
      <c r="BY221" s="21"/>
      <c r="BZ221" s="21"/>
    </row>
    <row r="222" spans="1:78" x14ac:dyDescent="0.25">
      <c r="A222" s="19"/>
      <c r="D222" s="175"/>
      <c r="E222" s="58"/>
      <c r="F222" s="58"/>
      <c r="G222" s="58"/>
      <c r="H222" s="191"/>
      <c r="I222" s="21"/>
      <c r="J222" s="19"/>
      <c r="K222" s="19"/>
      <c r="N222" s="87"/>
      <c r="T222" s="21"/>
      <c r="Z222" s="21"/>
      <c r="AA222" s="21"/>
      <c r="AG222" s="21"/>
      <c r="AH222" s="21"/>
      <c r="AN222" s="21"/>
      <c r="AP222" s="21"/>
      <c r="AQ222" s="21"/>
      <c r="AR222" s="21"/>
      <c r="AS222" s="21"/>
      <c r="AT222" s="21"/>
      <c r="AU222" s="21"/>
      <c r="AV222" s="21"/>
      <c r="AW222" s="21"/>
      <c r="AX222" s="21"/>
      <c r="AY222" s="21"/>
      <c r="AZ222" s="21"/>
      <c r="BA222" s="21"/>
      <c r="BB222" s="21"/>
      <c r="BC222" s="21"/>
      <c r="BD222" s="21"/>
      <c r="BE222" s="21"/>
      <c r="BF222" s="21"/>
      <c r="BG222" s="21"/>
      <c r="BH222" s="21"/>
      <c r="BI222" s="21"/>
      <c r="BJ222" s="21"/>
      <c r="BK222" s="21"/>
      <c r="BL222" s="21"/>
      <c r="BM222" s="21"/>
      <c r="BN222" s="21"/>
      <c r="BO222" s="21"/>
      <c r="BP222" s="21"/>
      <c r="BQ222" s="21"/>
      <c r="BR222" s="21"/>
      <c r="BS222" s="21"/>
      <c r="BT222" s="21"/>
      <c r="BU222" s="21"/>
      <c r="BV222" s="21"/>
      <c r="BW222" s="21"/>
      <c r="BX222" s="21"/>
      <c r="BY222" s="21"/>
      <c r="BZ222" s="21"/>
    </row>
    <row r="223" spans="1:78" x14ac:dyDescent="0.25">
      <c r="A223" s="19"/>
      <c r="D223" s="175"/>
      <c r="E223" s="58"/>
      <c r="F223" s="58"/>
      <c r="G223" s="58"/>
      <c r="H223" s="191"/>
      <c r="I223" s="21"/>
      <c r="J223" s="19"/>
      <c r="K223" s="19"/>
      <c r="N223" s="87"/>
      <c r="T223" s="21"/>
      <c r="Z223" s="21"/>
      <c r="AA223" s="21"/>
      <c r="AG223" s="21"/>
      <c r="AH223" s="21"/>
      <c r="AN223" s="21"/>
      <c r="AP223" s="21"/>
      <c r="AQ223" s="21"/>
      <c r="AR223" s="21"/>
      <c r="AS223" s="21"/>
      <c r="AT223" s="21"/>
      <c r="AU223" s="21"/>
      <c r="AV223" s="21"/>
      <c r="AW223" s="21"/>
      <c r="AX223" s="21"/>
      <c r="AY223" s="21"/>
      <c r="AZ223" s="21"/>
      <c r="BA223" s="21"/>
      <c r="BB223" s="21"/>
      <c r="BC223" s="21"/>
      <c r="BD223" s="21"/>
      <c r="BE223" s="21"/>
      <c r="BF223" s="21"/>
      <c r="BG223" s="21"/>
      <c r="BH223" s="21"/>
      <c r="BI223" s="21"/>
      <c r="BJ223" s="21"/>
      <c r="BK223" s="21"/>
      <c r="BL223" s="21"/>
      <c r="BM223" s="21"/>
      <c r="BN223" s="21"/>
      <c r="BO223" s="21"/>
      <c r="BP223" s="21"/>
      <c r="BQ223" s="21"/>
      <c r="BR223" s="21"/>
      <c r="BS223" s="21"/>
      <c r="BT223" s="21"/>
      <c r="BU223" s="21"/>
      <c r="BV223" s="21"/>
      <c r="BW223" s="21"/>
      <c r="BX223" s="21"/>
      <c r="BY223" s="21"/>
      <c r="BZ223" s="21"/>
    </row>
    <row r="224" spans="1:78" x14ac:dyDescent="0.25">
      <c r="A224" s="19"/>
      <c r="D224" s="175"/>
      <c r="E224" s="58"/>
      <c r="F224" s="58"/>
      <c r="G224" s="58"/>
      <c r="H224" s="191"/>
      <c r="I224" s="21"/>
      <c r="J224" s="19"/>
      <c r="K224" s="19"/>
      <c r="N224" s="87"/>
      <c r="T224" s="21"/>
      <c r="Z224" s="21"/>
      <c r="AA224" s="21"/>
      <c r="AG224" s="21"/>
      <c r="AH224" s="21"/>
      <c r="AN224" s="21"/>
      <c r="AP224" s="21"/>
      <c r="AQ224" s="21"/>
      <c r="AR224" s="21"/>
      <c r="AS224" s="21"/>
      <c r="AT224" s="21"/>
      <c r="AU224" s="21"/>
      <c r="AV224" s="21"/>
      <c r="AW224" s="21"/>
      <c r="AX224" s="21"/>
      <c r="AY224" s="21"/>
      <c r="AZ224" s="21"/>
      <c r="BA224" s="21"/>
      <c r="BB224" s="21"/>
      <c r="BC224" s="21"/>
      <c r="BD224" s="21"/>
      <c r="BE224" s="21"/>
      <c r="BF224" s="21"/>
      <c r="BG224" s="21"/>
      <c r="BH224" s="21"/>
      <c r="BI224" s="21"/>
      <c r="BJ224" s="21"/>
      <c r="BK224" s="21"/>
      <c r="BL224" s="21"/>
      <c r="BM224" s="21"/>
      <c r="BN224" s="21"/>
      <c r="BO224" s="21"/>
      <c r="BP224" s="21"/>
      <c r="BQ224" s="21"/>
      <c r="BR224" s="21"/>
      <c r="BS224" s="21"/>
      <c r="BT224" s="21"/>
      <c r="BU224" s="21"/>
      <c r="BV224" s="21"/>
      <c r="BW224" s="21"/>
      <c r="BX224" s="21"/>
      <c r="BY224" s="21"/>
      <c r="BZ224" s="21"/>
    </row>
    <row r="225" spans="1:78" x14ac:dyDescent="0.25">
      <c r="A225" s="19"/>
      <c r="D225" s="175"/>
      <c r="E225" s="58"/>
      <c r="F225" s="58"/>
      <c r="G225" s="58"/>
      <c r="H225" s="191"/>
      <c r="I225" s="21"/>
      <c r="J225" s="19"/>
      <c r="K225" s="19"/>
      <c r="N225" s="87"/>
      <c r="T225" s="21"/>
      <c r="Z225" s="21"/>
      <c r="AA225" s="21"/>
      <c r="AG225" s="21"/>
      <c r="AH225" s="21"/>
      <c r="AN225" s="21"/>
      <c r="AP225" s="21"/>
      <c r="AQ225" s="21"/>
      <c r="AR225" s="21"/>
      <c r="AS225" s="21"/>
      <c r="AT225" s="21"/>
      <c r="AU225" s="21"/>
      <c r="AV225" s="21"/>
      <c r="AW225" s="21"/>
      <c r="AX225" s="21"/>
      <c r="AY225" s="21"/>
      <c r="AZ225" s="21"/>
      <c r="BA225" s="21"/>
      <c r="BB225" s="21"/>
      <c r="BC225" s="21"/>
      <c r="BD225" s="21"/>
      <c r="BE225" s="21"/>
      <c r="BF225" s="21"/>
      <c r="BG225" s="21"/>
      <c r="BH225" s="21"/>
      <c r="BI225" s="21"/>
      <c r="BJ225" s="21"/>
      <c r="BK225" s="21"/>
      <c r="BL225" s="21"/>
      <c r="BM225" s="21"/>
      <c r="BN225" s="21"/>
      <c r="BO225" s="21"/>
      <c r="BP225" s="21"/>
      <c r="BQ225" s="21"/>
      <c r="BR225" s="21"/>
      <c r="BS225" s="21"/>
      <c r="BT225" s="21"/>
      <c r="BU225" s="21"/>
      <c r="BV225" s="21"/>
      <c r="BW225" s="21"/>
      <c r="BX225" s="21"/>
      <c r="BY225" s="21"/>
      <c r="BZ225" s="21"/>
    </row>
    <row r="226" spans="1:78" x14ac:dyDescent="0.25">
      <c r="A226" s="19"/>
      <c r="D226" s="175"/>
      <c r="E226" s="58"/>
      <c r="F226" s="58"/>
      <c r="G226" s="58"/>
      <c r="H226" s="191"/>
      <c r="I226" s="21"/>
      <c r="J226" s="19"/>
      <c r="K226" s="19"/>
      <c r="N226" s="87"/>
      <c r="T226" s="21"/>
      <c r="Z226" s="21"/>
      <c r="AA226" s="21"/>
      <c r="AG226" s="21"/>
      <c r="AH226" s="21"/>
      <c r="AN226" s="21"/>
      <c r="AP226" s="21"/>
      <c r="AQ226" s="21"/>
      <c r="AR226" s="21"/>
      <c r="AS226" s="21"/>
      <c r="AT226" s="21"/>
      <c r="AU226" s="21"/>
      <c r="AV226" s="21"/>
      <c r="AW226" s="21"/>
      <c r="AX226" s="21"/>
      <c r="AY226" s="21"/>
      <c r="AZ226" s="21"/>
      <c r="BA226" s="21"/>
      <c r="BB226" s="21"/>
      <c r="BC226" s="21"/>
      <c r="BD226" s="21"/>
      <c r="BE226" s="21"/>
      <c r="BF226" s="21"/>
      <c r="BG226" s="21"/>
      <c r="BH226" s="21"/>
      <c r="BI226" s="21"/>
      <c r="BJ226" s="21"/>
      <c r="BK226" s="21"/>
      <c r="BL226" s="21"/>
      <c r="BM226" s="21"/>
      <c r="BN226" s="21"/>
      <c r="BO226" s="21"/>
      <c r="BP226" s="21"/>
      <c r="BQ226" s="21"/>
      <c r="BR226" s="21"/>
      <c r="BS226" s="21"/>
      <c r="BT226" s="21"/>
      <c r="BU226" s="21"/>
      <c r="BV226" s="21"/>
      <c r="BW226" s="21"/>
      <c r="BX226" s="21"/>
      <c r="BY226" s="21"/>
      <c r="BZ226" s="21"/>
    </row>
    <row r="227" spans="1:78" x14ac:dyDescent="0.25">
      <c r="A227" s="19"/>
      <c r="D227" s="175"/>
      <c r="E227" s="58"/>
      <c r="F227" s="58"/>
      <c r="G227" s="58"/>
      <c r="H227" s="191"/>
      <c r="I227" s="21"/>
      <c r="J227" s="19"/>
      <c r="K227" s="19"/>
      <c r="N227" s="87"/>
      <c r="T227" s="21"/>
      <c r="Z227" s="21"/>
      <c r="AA227" s="21"/>
      <c r="AG227" s="21"/>
      <c r="AH227" s="21"/>
      <c r="AN227" s="21"/>
      <c r="AP227" s="21"/>
      <c r="AQ227" s="21"/>
      <c r="AR227" s="21"/>
      <c r="AS227" s="21"/>
      <c r="AT227" s="21"/>
      <c r="AU227" s="21"/>
      <c r="AV227" s="21"/>
      <c r="AW227" s="21"/>
      <c r="AX227" s="21"/>
      <c r="AY227" s="21"/>
      <c r="AZ227" s="21"/>
      <c r="BA227" s="21"/>
      <c r="BB227" s="21"/>
      <c r="BC227" s="21"/>
      <c r="BD227" s="21"/>
      <c r="BE227" s="21"/>
      <c r="BF227" s="21"/>
      <c r="BG227" s="21"/>
      <c r="BH227" s="21"/>
      <c r="BI227" s="21"/>
      <c r="BJ227" s="21"/>
      <c r="BK227" s="21"/>
      <c r="BL227" s="21"/>
      <c r="BM227" s="21"/>
      <c r="BN227" s="21"/>
      <c r="BO227" s="21"/>
      <c r="BP227" s="21"/>
      <c r="BQ227" s="21"/>
      <c r="BR227" s="21"/>
      <c r="BS227" s="21"/>
      <c r="BT227" s="21"/>
      <c r="BU227" s="21"/>
      <c r="BV227" s="21"/>
      <c r="BW227" s="21"/>
      <c r="BX227" s="21"/>
      <c r="BY227" s="21"/>
      <c r="BZ227" s="21"/>
    </row>
    <row r="228" spans="1:78" x14ac:dyDescent="0.25">
      <c r="A228" s="19"/>
      <c r="D228" s="175"/>
      <c r="E228" s="58"/>
      <c r="F228" s="58"/>
      <c r="G228" s="58"/>
      <c r="H228" s="191"/>
      <c r="I228" s="21"/>
      <c r="J228" s="19"/>
      <c r="K228" s="19"/>
      <c r="N228" s="87"/>
      <c r="T228" s="21"/>
      <c r="Z228" s="21"/>
      <c r="AA228" s="21"/>
      <c r="AG228" s="21"/>
      <c r="AH228" s="21"/>
      <c r="AN228" s="21"/>
      <c r="AP228" s="21"/>
      <c r="AQ228" s="21"/>
      <c r="AR228" s="21"/>
      <c r="AS228" s="21"/>
      <c r="AT228" s="21"/>
      <c r="AU228" s="21"/>
      <c r="AV228" s="21"/>
      <c r="AW228" s="21"/>
      <c r="AX228" s="21"/>
      <c r="AY228" s="21"/>
      <c r="AZ228" s="21"/>
      <c r="BA228" s="21"/>
      <c r="BB228" s="21"/>
      <c r="BC228" s="21"/>
      <c r="BD228" s="21"/>
      <c r="BE228" s="21"/>
      <c r="BF228" s="21"/>
      <c r="BG228" s="21"/>
      <c r="BH228" s="21"/>
      <c r="BI228" s="21"/>
      <c r="BJ228" s="21"/>
      <c r="BK228" s="21"/>
      <c r="BL228" s="21"/>
      <c r="BM228" s="21"/>
      <c r="BN228" s="21"/>
      <c r="BO228" s="21"/>
      <c r="BP228" s="21"/>
      <c r="BQ228" s="21"/>
      <c r="BR228" s="21"/>
      <c r="BS228" s="21"/>
      <c r="BT228" s="21"/>
      <c r="BU228" s="21"/>
      <c r="BV228" s="21"/>
      <c r="BW228" s="21"/>
      <c r="BX228" s="21"/>
      <c r="BY228" s="21"/>
      <c r="BZ228" s="21"/>
    </row>
    <row r="229" spans="1:78" x14ac:dyDescent="0.25">
      <c r="A229" s="19"/>
      <c r="D229" s="175"/>
      <c r="E229" s="58"/>
      <c r="F229" s="57"/>
      <c r="G229" s="57"/>
      <c r="H229" s="191"/>
      <c r="J229" s="19"/>
      <c r="K229" s="19"/>
      <c r="N229" s="87"/>
      <c r="T229" s="21"/>
      <c r="Z229" s="21"/>
      <c r="AA229" s="21"/>
      <c r="AG229" s="21"/>
      <c r="AH229" s="21"/>
      <c r="AN229" s="21"/>
      <c r="AP229" s="21"/>
      <c r="AQ229" s="21"/>
      <c r="AR229" s="21"/>
      <c r="AS229" s="21"/>
      <c r="AT229" s="21"/>
      <c r="AU229" s="21"/>
      <c r="AV229" s="21"/>
      <c r="AW229" s="21"/>
      <c r="AX229" s="21"/>
      <c r="AY229" s="21"/>
      <c r="AZ229" s="21"/>
      <c r="BA229" s="21"/>
      <c r="BB229" s="21"/>
      <c r="BC229" s="21"/>
      <c r="BD229" s="21"/>
      <c r="BE229" s="21"/>
      <c r="BF229" s="21"/>
      <c r="BG229" s="21"/>
      <c r="BH229" s="21"/>
      <c r="BI229" s="21"/>
      <c r="BJ229" s="21"/>
      <c r="BK229" s="21"/>
      <c r="BL229" s="21"/>
      <c r="BM229" s="21"/>
      <c r="BN229" s="21"/>
      <c r="BO229" s="21"/>
      <c r="BP229" s="21"/>
      <c r="BQ229" s="21"/>
      <c r="BR229" s="21"/>
      <c r="BS229" s="21"/>
      <c r="BT229" s="21"/>
      <c r="BU229" s="21"/>
      <c r="BV229" s="21"/>
      <c r="BW229" s="21"/>
      <c r="BX229" s="21"/>
      <c r="BY229" s="21"/>
      <c r="BZ229" s="21"/>
    </row>
    <row r="230" spans="1:78" x14ac:dyDescent="0.25">
      <c r="A230" s="19"/>
      <c r="D230" s="175"/>
      <c r="E230" s="58"/>
      <c r="F230" s="57"/>
      <c r="G230" s="57"/>
      <c r="H230" s="191"/>
      <c r="J230" s="19"/>
      <c r="K230" s="19"/>
      <c r="N230" s="87"/>
      <c r="T230" s="21"/>
      <c r="Z230" s="21"/>
      <c r="AA230" s="21"/>
      <c r="AG230" s="21"/>
      <c r="AH230" s="21"/>
      <c r="AN230" s="21"/>
      <c r="AP230" s="21"/>
      <c r="AQ230" s="21"/>
      <c r="AR230" s="21"/>
      <c r="AS230" s="21"/>
      <c r="AT230" s="21"/>
      <c r="AU230" s="21"/>
      <c r="AV230" s="21"/>
      <c r="AW230" s="21"/>
      <c r="AX230" s="21"/>
      <c r="AY230" s="21"/>
      <c r="AZ230" s="21"/>
      <c r="BA230" s="21"/>
      <c r="BB230" s="21"/>
      <c r="BC230" s="21"/>
      <c r="BD230" s="21"/>
      <c r="BE230" s="21"/>
      <c r="BF230" s="21"/>
      <c r="BG230" s="21"/>
      <c r="BH230" s="21"/>
      <c r="BI230" s="21"/>
      <c r="BJ230" s="21"/>
      <c r="BK230" s="21"/>
      <c r="BL230" s="21"/>
      <c r="BM230" s="21"/>
      <c r="BN230" s="21"/>
      <c r="BO230" s="21"/>
      <c r="BP230" s="21"/>
      <c r="BQ230" s="21"/>
      <c r="BR230" s="21"/>
      <c r="BS230" s="21"/>
      <c r="BT230" s="21"/>
      <c r="BU230" s="21"/>
      <c r="BV230" s="21"/>
      <c r="BW230" s="21"/>
      <c r="BX230" s="21"/>
      <c r="BY230" s="21"/>
      <c r="BZ230" s="21"/>
    </row>
    <row r="231" spans="1:78" x14ac:dyDescent="0.25">
      <c r="A231" s="19"/>
      <c r="D231" s="175"/>
      <c r="E231" s="58"/>
      <c r="F231" s="57"/>
      <c r="G231" s="57"/>
      <c r="H231" s="191"/>
      <c r="J231" s="19"/>
      <c r="K231" s="19"/>
      <c r="N231" s="87"/>
      <c r="T231" s="21"/>
      <c r="Z231" s="21"/>
      <c r="AA231" s="21"/>
      <c r="AG231" s="21"/>
      <c r="AH231" s="21"/>
      <c r="AN231" s="21"/>
      <c r="AP231" s="21"/>
      <c r="AQ231" s="21"/>
      <c r="AR231" s="21"/>
      <c r="AS231" s="21"/>
      <c r="AT231" s="21"/>
      <c r="AU231" s="21"/>
      <c r="AV231" s="21"/>
      <c r="AW231" s="21"/>
      <c r="AX231" s="21"/>
      <c r="AY231" s="21"/>
      <c r="AZ231" s="21"/>
      <c r="BA231" s="21"/>
      <c r="BB231" s="21"/>
      <c r="BC231" s="21"/>
      <c r="BD231" s="21"/>
      <c r="BE231" s="21"/>
      <c r="BF231" s="21"/>
      <c r="BG231" s="21"/>
      <c r="BH231" s="21"/>
      <c r="BI231" s="21"/>
      <c r="BJ231" s="21"/>
      <c r="BK231" s="21"/>
      <c r="BL231" s="21"/>
      <c r="BM231" s="21"/>
      <c r="BN231" s="21"/>
      <c r="BO231" s="21"/>
      <c r="BP231" s="21"/>
      <c r="BQ231" s="21"/>
      <c r="BR231" s="21"/>
      <c r="BS231" s="21"/>
      <c r="BT231" s="21"/>
      <c r="BU231" s="21"/>
      <c r="BV231" s="21"/>
      <c r="BW231" s="21"/>
      <c r="BX231" s="21"/>
      <c r="BY231" s="21"/>
      <c r="BZ231" s="21"/>
    </row>
    <row r="232" spans="1:78" x14ac:dyDescent="0.25">
      <c r="A232" s="19"/>
      <c r="D232" s="175"/>
      <c r="E232" s="58"/>
      <c r="F232" s="57"/>
      <c r="G232" s="57"/>
      <c r="H232" s="191"/>
      <c r="J232" s="19"/>
      <c r="K232" s="19"/>
      <c r="N232" s="87"/>
      <c r="T232" s="21"/>
      <c r="Z232" s="21"/>
      <c r="AA232" s="21"/>
      <c r="AG232" s="21"/>
      <c r="AH232" s="21"/>
      <c r="AN232" s="21"/>
      <c r="AP232" s="21"/>
      <c r="AQ232" s="21"/>
      <c r="AR232" s="21"/>
      <c r="AS232" s="21"/>
      <c r="AT232" s="21"/>
      <c r="AU232" s="21"/>
      <c r="AV232" s="21"/>
      <c r="AW232" s="21"/>
      <c r="AX232" s="21"/>
      <c r="AY232" s="21"/>
      <c r="AZ232" s="21"/>
      <c r="BA232" s="21"/>
      <c r="BB232" s="21"/>
      <c r="BC232" s="21"/>
      <c r="BD232" s="21"/>
      <c r="BE232" s="21"/>
      <c r="BF232" s="21"/>
      <c r="BG232" s="21"/>
      <c r="BH232" s="21"/>
      <c r="BI232" s="21"/>
      <c r="BJ232" s="21"/>
      <c r="BK232" s="21"/>
      <c r="BL232" s="21"/>
      <c r="BM232" s="21"/>
      <c r="BN232" s="21"/>
      <c r="BO232" s="21"/>
      <c r="BP232" s="21"/>
      <c r="BQ232" s="21"/>
      <c r="BR232" s="21"/>
      <c r="BS232" s="21"/>
      <c r="BT232" s="21"/>
      <c r="BU232" s="21"/>
      <c r="BV232" s="21"/>
      <c r="BW232" s="21"/>
      <c r="BX232" s="21"/>
      <c r="BY232" s="21"/>
      <c r="BZ232" s="21"/>
    </row>
    <row r="233" spans="1:78" x14ac:dyDescent="0.25">
      <c r="A233" s="19"/>
      <c r="D233" s="175"/>
      <c r="E233" s="58"/>
      <c r="F233" s="57"/>
      <c r="G233" s="57"/>
      <c r="H233" s="191"/>
      <c r="J233" s="19"/>
      <c r="K233" s="19"/>
      <c r="N233" s="87"/>
      <c r="T233" s="21"/>
      <c r="Z233" s="21"/>
      <c r="AA233" s="21"/>
      <c r="AG233" s="21"/>
      <c r="AH233" s="21"/>
      <c r="AN233" s="21"/>
      <c r="AP233" s="21"/>
      <c r="AQ233" s="21"/>
      <c r="AR233" s="21"/>
      <c r="AS233" s="21"/>
      <c r="AT233" s="21"/>
      <c r="AU233" s="21"/>
      <c r="AV233" s="21"/>
      <c r="AW233" s="21"/>
      <c r="AX233" s="21"/>
      <c r="AY233" s="21"/>
      <c r="AZ233" s="21"/>
      <c r="BA233" s="21"/>
      <c r="BB233" s="21"/>
      <c r="BC233" s="21"/>
      <c r="BD233" s="21"/>
      <c r="BE233" s="21"/>
      <c r="BF233" s="21"/>
      <c r="BG233" s="21"/>
      <c r="BH233" s="21"/>
      <c r="BI233" s="21"/>
      <c r="BJ233" s="21"/>
      <c r="BK233" s="21"/>
      <c r="BL233" s="21"/>
      <c r="BM233" s="21"/>
      <c r="BN233" s="21"/>
      <c r="BO233" s="21"/>
      <c r="BP233" s="21"/>
      <c r="BQ233" s="21"/>
      <c r="BR233" s="21"/>
      <c r="BS233" s="21"/>
      <c r="BT233" s="21"/>
      <c r="BU233" s="21"/>
      <c r="BV233" s="21"/>
      <c r="BW233" s="21"/>
      <c r="BX233" s="21"/>
      <c r="BY233" s="21"/>
      <c r="BZ233" s="21"/>
    </row>
    <row r="234" spans="1:78" x14ac:dyDescent="0.25">
      <c r="A234" s="19"/>
      <c r="D234" s="175"/>
      <c r="E234" s="58"/>
      <c r="F234" s="57"/>
      <c r="G234" s="57"/>
      <c r="H234" s="191"/>
      <c r="J234" s="19"/>
      <c r="K234" s="19"/>
      <c r="N234" s="87"/>
      <c r="T234" s="21"/>
      <c r="Z234" s="21"/>
      <c r="AA234" s="21"/>
      <c r="AG234" s="21"/>
      <c r="AH234" s="21"/>
      <c r="AN234" s="21"/>
      <c r="AP234" s="21"/>
      <c r="AQ234" s="21"/>
      <c r="AR234" s="21"/>
      <c r="AS234" s="21"/>
      <c r="AT234" s="21"/>
      <c r="AU234" s="21"/>
      <c r="AV234" s="21"/>
      <c r="AW234" s="21"/>
      <c r="AX234" s="21"/>
      <c r="AY234" s="21"/>
      <c r="AZ234" s="21"/>
      <c r="BA234" s="21"/>
      <c r="BB234" s="21"/>
      <c r="BC234" s="21"/>
      <c r="BD234" s="21"/>
      <c r="BE234" s="21"/>
      <c r="BF234" s="21"/>
      <c r="BG234" s="21"/>
      <c r="BH234" s="21"/>
      <c r="BI234" s="21"/>
      <c r="BJ234" s="21"/>
      <c r="BK234" s="21"/>
      <c r="BL234" s="21"/>
      <c r="BM234" s="21"/>
      <c r="BN234" s="21"/>
      <c r="BO234" s="21"/>
      <c r="BP234" s="21"/>
      <c r="BQ234" s="21"/>
      <c r="BR234" s="21"/>
      <c r="BS234" s="21"/>
      <c r="BT234" s="21"/>
      <c r="BU234" s="21"/>
      <c r="BV234" s="21"/>
      <c r="BW234" s="21"/>
      <c r="BX234" s="21"/>
      <c r="BY234" s="21"/>
      <c r="BZ234" s="21"/>
    </row>
    <row r="235" spans="1:78" x14ac:dyDescent="0.25">
      <c r="A235" s="19"/>
      <c r="D235" s="175"/>
      <c r="E235" s="58"/>
      <c r="F235" s="57"/>
      <c r="G235" s="57"/>
      <c r="H235" s="191"/>
      <c r="J235" s="19"/>
      <c r="K235" s="19"/>
      <c r="N235" s="87"/>
      <c r="T235" s="21"/>
      <c r="Z235" s="21"/>
      <c r="AA235" s="21"/>
      <c r="AG235" s="21"/>
      <c r="AH235" s="21"/>
      <c r="AN235" s="21"/>
      <c r="AP235" s="21"/>
      <c r="AQ235" s="21"/>
      <c r="AR235" s="21"/>
      <c r="AS235" s="21"/>
      <c r="AT235" s="21"/>
      <c r="AU235" s="21"/>
      <c r="AV235" s="21"/>
      <c r="AW235" s="21"/>
      <c r="AX235" s="21"/>
      <c r="AY235" s="21"/>
      <c r="AZ235" s="21"/>
      <c r="BA235" s="21"/>
      <c r="BB235" s="21"/>
      <c r="BC235" s="21"/>
      <c r="BD235" s="21"/>
      <c r="BE235" s="21"/>
      <c r="BF235" s="21"/>
      <c r="BG235" s="21"/>
      <c r="BH235" s="21"/>
      <c r="BI235" s="21"/>
      <c r="BJ235" s="21"/>
      <c r="BK235" s="21"/>
      <c r="BL235" s="21"/>
      <c r="BM235" s="21"/>
      <c r="BN235" s="21"/>
      <c r="BO235" s="21"/>
      <c r="BP235" s="21"/>
      <c r="BQ235" s="21"/>
      <c r="BR235" s="21"/>
      <c r="BS235" s="21"/>
      <c r="BT235" s="21"/>
      <c r="BU235" s="21"/>
      <c r="BV235" s="21"/>
      <c r="BW235" s="21"/>
      <c r="BX235" s="21"/>
      <c r="BY235" s="21"/>
      <c r="BZ235" s="21"/>
    </row>
    <row r="236" spans="1:78" x14ac:dyDescent="0.25">
      <c r="A236" s="19"/>
      <c r="D236" s="175"/>
      <c r="E236" s="58"/>
      <c r="F236" s="57"/>
      <c r="G236" s="57"/>
      <c r="H236" s="191"/>
      <c r="J236" s="19"/>
      <c r="K236" s="19"/>
      <c r="N236" s="87"/>
      <c r="T236" s="21"/>
      <c r="Z236" s="21"/>
      <c r="AA236" s="21"/>
      <c r="AG236" s="21"/>
      <c r="AH236" s="21"/>
      <c r="AN236" s="21"/>
      <c r="AP236" s="21"/>
      <c r="AQ236" s="21"/>
      <c r="AR236" s="21"/>
      <c r="AS236" s="21"/>
      <c r="AT236" s="21"/>
      <c r="AU236" s="21"/>
      <c r="AV236" s="21"/>
      <c r="AW236" s="21"/>
      <c r="AX236" s="21"/>
      <c r="AY236" s="21"/>
      <c r="AZ236" s="21"/>
      <c r="BA236" s="21"/>
      <c r="BB236" s="21"/>
      <c r="BC236" s="21"/>
      <c r="BD236" s="21"/>
      <c r="BE236" s="21"/>
      <c r="BF236" s="21"/>
      <c r="BG236" s="21"/>
      <c r="BH236" s="21"/>
      <c r="BI236" s="21"/>
      <c r="BJ236" s="21"/>
      <c r="BK236" s="21"/>
      <c r="BL236" s="21"/>
      <c r="BM236" s="21"/>
      <c r="BN236" s="21"/>
      <c r="BO236" s="21"/>
      <c r="BP236" s="21"/>
      <c r="BQ236" s="21"/>
      <c r="BR236" s="21"/>
      <c r="BS236" s="21"/>
      <c r="BT236" s="21"/>
      <c r="BU236" s="21"/>
      <c r="BV236" s="21"/>
      <c r="BW236" s="21"/>
      <c r="BX236" s="21"/>
      <c r="BY236" s="21"/>
      <c r="BZ236" s="21"/>
    </row>
    <row r="237" spans="1:78" x14ac:dyDescent="0.25">
      <c r="A237" s="19"/>
      <c r="D237" s="175"/>
      <c r="E237" s="58"/>
      <c r="F237" s="57"/>
      <c r="G237" s="57"/>
      <c r="H237" s="191"/>
      <c r="J237" s="19"/>
      <c r="K237" s="19"/>
      <c r="N237" s="87"/>
      <c r="T237" s="21"/>
      <c r="Z237" s="21"/>
      <c r="AA237" s="21"/>
      <c r="AG237" s="21"/>
      <c r="AH237" s="21"/>
      <c r="AN237" s="21"/>
      <c r="AP237" s="21"/>
      <c r="AQ237" s="21"/>
      <c r="AR237" s="21"/>
      <c r="AS237" s="21"/>
      <c r="AT237" s="21"/>
      <c r="AU237" s="21"/>
      <c r="AV237" s="21"/>
      <c r="AW237" s="21"/>
      <c r="AX237" s="21"/>
      <c r="AY237" s="21"/>
      <c r="AZ237" s="21"/>
      <c r="BA237" s="21"/>
      <c r="BB237" s="21"/>
      <c r="BC237" s="21"/>
      <c r="BD237" s="21"/>
      <c r="BE237" s="21"/>
      <c r="BF237" s="21"/>
      <c r="BG237" s="21"/>
      <c r="BH237" s="21"/>
      <c r="BI237" s="21"/>
      <c r="BJ237" s="21"/>
      <c r="BK237" s="21"/>
      <c r="BL237" s="21"/>
      <c r="BM237" s="21"/>
      <c r="BN237" s="21"/>
      <c r="BO237" s="21"/>
      <c r="BP237" s="21"/>
      <c r="BQ237" s="21"/>
      <c r="BR237" s="21"/>
      <c r="BS237" s="21"/>
      <c r="BT237" s="21"/>
      <c r="BU237" s="21"/>
      <c r="BV237" s="21"/>
      <c r="BW237" s="21"/>
      <c r="BX237" s="21"/>
      <c r="BY237" s="21"/>
      <c r="BZ237" s="21"/>
    </row>
    <row r="238" spans="1:78" x14ac:dyDescent="0.25">
      <c r="A238" s="19"/>
      <c r="D238" s="175"/>
      <c r="E238" s="58"/>
      <c r="F238" s="57"/>
      <c r="G238" s="57"/>
      <c r="H238" s="191"/>
      <c r="J238" s="19"/>
      <c r="K238" s="19"/>
      <c r="N238" s="87"/>
      <c r="T238" s="21"/>
      <c r="Z238" s="21"/>
      <c r="AA238" s="21"/>
      <c r="AG238" s="21"/>
      <c r="AH238" s="21"/>
      <c r="AN238" s="21"/>
      <c r="AP238" s="21"/>
      <c r="AQ238" s="21"/>
      <c r="AR238" s="21"/>
      <c r="AS238" s="21"/>
      <c r="AT238" s="21"/>
      <c r="AU238" s="21"/>
      <c r="AV238" s="21"/>
      <c r="AW238" s="21"/>
      <c r="AX238" s="21"/>
      <c r="AY238" s="21"/>
      <c r="AZ238" s="21"/>
      <c r="BA238" s="21"/>
      <c r="BB238" s="21"/>
      <c r="BC238" s="21"/>
      <c r="BD238" s="21"/>
      <c r="BE238" s="21"/>
      <c r="BF238" s="21"/>
      <c r="BG238" s="21"/>
      <c r="BH238" s="21"/>
      <c r="BI238" s="21"/>
      <c r="BJ238" s="21"/>
      <c r="BK238" s="21"/>
      <c r="BL238" s="21"/>
      <c r="BM238" s="21"/>
      <c r="BN238" s="21"/>
      <c r="BO238" s="21"/>
      <c r="BP238" s="21"/>
      <c r="BQ238" s="21"/>
      <c r="BR238" s="21"/>
      <c r="BS238" s="21"/>
      <c r="BT238" s="21"/>
      <c r="BU238" s="21"/>
      <c r="BV238" s="21"/>
      <c r="BW238" s="21"/>
      <c r="BX238" s="21"/>
      <c r="BY238" s="21"/>
      <c r="BZ238" s="21"/>
    </row>
    <row r="239" spans="1:78" x14ac:dyDescent="0.25">
      <c r="A239" s="19"/>
      <c r="D239" s="175"/>
      <c r="E239" s="58"/>
      <c r="F239" s="57"/>
      <c r="G239" s="57"/>
      <c r="H239" s="191"/>
      <c r="J239" s="19"/>
      <c r="K239" s="19"/>
      <c r="N239" s="87"/>
      <c r="T239" s="21"/>
      <c r="Z239" s="21"/>
      <c r="AA239" s="21"/>
      <c r="AG239" s="21"/>
      <c r="AH239" s="21"/>
      <c r="AN239" s="21"/>
      <c r="AP239" s="21"/>
      <c r="AQ239" s="21"/>
      <c r="AR239" s="21"/>
      <c r="AS239" s="21"/>
      <c r="AT239" s="21"/>
      <c r="AU239" s="21"/>
      <c r="AV239" s="21"/>
      <c r="AW239" s="21"/>
      <c r="AX239" s="21"/>
      <c r="AY239" s="21"/>
      <c r="AZ239" s="21"/>
      <c r="BA239" s="21"/>
      <c r="BB239" s="21"/>
      <c r="BC239" s="21"/>
      <c r="BD239" s="21"/>
      <c r="BE239" s="21"/>
      <c r="BF239" s="21"/>
      <c r="BG239" s="21"/>
      <c r="BH239" s="21"/>
      <c r="BI239" s="21"/>
      <c r="BJ239" s="21"/>
      <c r="BK239" s="21"/>
      <c r="BL239" s="21"/>
      <c r="BM239" s="21"/>
      <c r="BN239" s="21"/>
      <c r="BO239" s="21"/>
      <c r="BP239" s="21"/>
      <c r="BQ239" s="21"/>
      <c r="BR239" s="21"/>
      <c r="BS239" s="21"/>
      <c r="BT239" s="21"/>
      <c r="BU239" s="21"/>
      <c r="BV239" s="21"/>
      <c r="BW239" s="21"/>
      <c r="BX239" s="21"/>
      <c r="BY239" s="21"/>
      <c r="BZ239" s="21"/>
    </row>
    <row r="240" spans="1:78" x14ac:dyDescent="0.25">
      <c r="A240" s="19"/>
      <c r="D240" s="175"/>
      <c r="E240" s="58"/>
      <c r="F240" s="57"/>
      <c r="G240" s="57"/>
      <c r="H240" s="191"/>
      <c r="J240" s="19"/>
      <c r="K240" s="19"/>
      <c r="N240" s="87"/>
      <c r="T240" s="21"/>
      <c r="Z240" s="21"/>
      <c r="AA240" s="21"/>
      <c r="AG240" s="21"/>
      <c r="AH240" s="21"/>
      <c r="AN240" s="21"/>
      <c r="AP240" s="21"/>
      <c r="AQ240" s="21"/>
      <c r="AR240" s="21"/>
      <c r="AS240" s="21"/>
      <c r="AT240" s="21"/>
      <c r="AU240" s="21"/>
      <c r="AV240" s="21"/>
      <c r="AW240" s="21"/>
      <c r="AX240" s="21"/>
      <c r="AY240" s="21"/>
      <c r="AZ240" s="21"/>
      <c r="BA240" s="21"/>
      <c r="BB240" s="21"/>
      <c r="BC240" s="21"/>
      <c r="BD240" s="21"/>
      <c r="BE240" s="21"/>
      <c r="BF240" s="21"/>
      <c r="BG240" s="21"/>
      <c r="BH240" s="21"/>
      <c r="BI240" s="21"/>
      <c r="BJ240" s="21"/>
      <c r="BK240" s="21"/>
      <c r="BL240" s="21"/>
      <c r="BM240" s="21"/>
      <c r="BN240" s="21"/>
      <c r="BO240" s="21"/>
      <c r="BP240" s="21"/>
      <c r="BQ240" s="21"/>
      <c r="BR240" s="21"/>
      <c r="BS240" s="21"/>
      <c r="BT240" s="21"/>
      <c r="BU240" s="21"/>
      <c r="BV240" s="21"/>
      <c r="BW240" s="21"/>
      <c r="BX240" s="21"/>
      <c r="BY240" s="21"/>
      <c r="BZ240" s="21"/>
    </row>
    <row r="241" spans="1:78" x14ac:dyDescent="0.25">
      <c r="A241" s="19"/>
      <c r="D241" s="175"/>
      <c r="E241" s="58"/>
      <c r="F241" s="57"/>
      <c r="G241" s="57"/>
      <c r="H241" s="191"/>
      <c r="J241" s="19"/>
      <c r="K241" s="19"/>
      <c r="N241" s="87"/>
      <c r="T241" s="21"/>
      <c r="Z241" s="21"/>
      <c r="AA241" s="21"/>
      <c r="AG241" s="21"/>
      <c r="AH241" s="21"/>
      <c r="AN241" s="21"/>
      <c r="AP241" s="21"/>
      <c r="AQ241" s="21"/>
      <c r="AR241" s="21"/>
      <c r="AS241" s="21"/>
      <c r="AT241" s="21"/>
      <c r="AU241" s="21"/>
      <c r="AV241" s="21"/>
      <c r="AW241" s="21"/>
      <c r="AX241" s="21"/>
      <c r="AY241" s="21"/>
      <c r="AZ241" s="21"/>
      <c r="BA241" s="21"/>
      <c r="BB241" s="21"/>
      <c r="BC241" s="21"/>
      <c r="BD241" s="21"/>
      <c r="BE241" s="21"/>
      <c r="BF241" s="21"/>
      <c r="BG241" s="21"/>
      <c r="BH241" s="21"/>
      <c r="BI241" s="21"/>
      <c r="BJ241" s="21"/>
      <c r="BK241" s="21"/>
      <c r="BL241" s="21"/>
      <c r="BM241" s="21"/>
      <c r="BN241" s="21"/>
      <c r="BO241" s="21"/>
      <c r="BP241" s="21"/>
      <c r="BQ241" s="21"/>
      <c r="BR241" s="21"/>
      <c r="BS241" s="21"/>
      <c r="BT241" s="21"/>
      <c r="BU241" s="21"/>
      <c r="BV241" s="21"/>
      <c r="BW241" s="21"/>
      <c r="BX241" s="21"/>
      <c r="BY241" s="21"/>
      <c r="BZ241" s="21"/>
    </row>
  </sheetData>
  <autoFilter ref="A4:AO98">
    <filterColumn colId="13" showButton="0"/>
    <filterColumn colId="14" showButton="0"/>
    <filterColumn colId="15" showButton="0"/>
    <filterColumn colId="16" showButton="0"/>
    <filterColumn colId="17" showButton="0"/>
    <filterColumn colId="19" showButton="0"/>
    <filterColumn colId="20" showButton="0"/>
    <filterColumn colId="21" showButton="0"/>
    <filterColumn colId="22" showButton="0"/>
    <filterColumn colId="23" showButton="0"/>
    <filterColumn colId="26" showButton="0"/>
    <filterColumn colId="27" showButton="0"/>
    <filterColumn colId="28" showButton="0"/>
    <filterColumn colId="29" showButton="0"/>
    <filterColumn colId="30" showButton="0"/>
    <filterColumn colId="33" showButton="0"/>
    <filterColumn colId="34" showButton="0"/>
    <filterColumn colId="35" showButton="0"/>
    <filterColumn colId="36" showButton="0"/>
    <filterColumn colId="37" showButton="0"/>
  </autoFilter>
  <mergeCells count="108">
    <mergeCell ref="AJ66:AJ67"/>
    <mergeCell ref="AK66:AK67"/>
    <mergeCell ref="AL66:AL67"/>
    <mergeCell ref="AM66:AM67"/>
    <mergeCell ref="AN66:AN67"/>
    <mergeCell ref="B102:C102"/>
    <mergeCell ref="AD66:AD67"/>
    <mergeCell ref="AE66:AE67"/>
    <mergeCell ref="AF66:AF67"/>
    <mergeCell ref="AG66:AG67"/>
    <mergeCell ref="AH66:AH67"/>
    <mergeCell ref="AI66:AI67"/>
    <mergeCell ref="X66:X67"/>
    <mergeCell ref="Y66:Y67"/>
    <mergeCell ref="Z66:Z67"/>
    <mergeCell ref="AA66:AA67"/>
    <mergeCell ref="AB66:AB67"/>
    <mergeCell ref="AC66:AC67"/>
    <mergeCell ref="R66:R67"/>
    <mergeCell ref="S66:S67"/>
    <mergeCell ref="T66:T67"/>
    <mergeCell ref="U66:U67"/>
    <mergeCell ref="V66:V67"/>
    <mergeCell ref="W66:W67"/>
    <mergeCell ref="L66:L67"/>
    <mergeCell ref="M66:M67"/>
    <mergeCell ref="N66:N67"/>
    <mergeCell ref="O66:O67"/>
    <mergeCell ref="P66:P67"/>
    <mergeCell ref="Q66:Q67"/>
    <mergeCell ref="G54:G56"/>
    <mergeCell ref="H54:H56"/>
    <mergeCell ref="I54:I56"/>
    <mergeCell ref="J54:J56"/>
    <mergeCell ref="K54:K56"/>
    <mergeCell ref="A66:A67"/>
    <mergeCell ref="A54:A56"/>
    <mergeCell ref="B54:B56"/>
    <mergeCell ref="C54:C56"/>
    <mergeCell ref="D54:D56"/>
    <mergeCell ref="E54:E56"/>
    <mergeCell ref="F54:F56"/>
    <mergeCell ref="F48:F50"/>
    <mergeCell ref="G48:G50"/>
    <mergeCell ref="H48:H50"/>
    <mergeCell ref="I48:I50"/>
    <mergeCell ref="J48:J50"/>
    <mergeCell ref="K48:K50"/>
    <mergeCell ref="A43:A45"/>
    <mergeCell ref="A48:A50"/>
    <mergeCell ref="B48:B50"/>
    <mergeCell ref="C48:C50"/>
    <mergeCell ref="D48:D50"/>
    <mergeCell ref="E48:E50"/>
    <mergeCell ref="A33:A35"/>
    <mergeCell ref="E33:E34"/>
    <mergeCell ref="A40:A42"/>
    <mergeCell ref="AI5:AI6"/>
    <mergeCell ref="AJ5:AJ6"/>
    <mergeCell ref="AK5:AK6"/>
    <mergeCell ref="AL5:AL6"/>
    <mergeCell ref="AM5:AM6"/>
    <mergeCell ref="A8:L10"/>
    <mergeCell ref="AB5:AB6"/>
    <mergeCell ref="AC5:AC6"/>
    <mergeCell ref="AD5:AD6"/>
    <mergeCell ref="AE5:AE6"/>
    <mergeCell ref="AF5:AF6"/>
    <mergeCell ref="AH5:AH6"/>
    <mergeCell ref="N5:N6"/>
    <mergeCell ref="O5:O6"/>
    <mergeCell ref="P5:P6"/>
    <mergeCell ref="Q5:Q6"/>
    <mergeCell ref="R5:R6"/>
    <mergeCell ref="V5:V6"/>
    <mergeCell ref="T4:Y4"/>
    <mergeCell ref="Z4:Z6"/>
    <mergeCell ref="AA4:AF4"/>
    <mergeCell ref="AG4:AG6"/>
    <mergeCell ref="AH4:AM4"/>
    <mergeCell ref="AO8:AO10"/>
    <mergeCell ref="A17:A19"/>
    <mergeCell ref="A23:A25"/>
    <mergeCell ref="AO4:AO6"/>
    <mergeCell ref="A2:AO2"/>
    <mergeCell ref="A3:R3"/>
    <mergeCell ref="A4:A6"/>
    <mergeCell ref="B4:B6"/>
    <mergeCell ref="C4:C6"/>
    <mergeCell ref="D4:D6"/>
    <mergeCell ref="E4:E6"/>
    <mergeCell ref="F4:F6"/>
    <mergeCell ref="G4:G6"/>
    <mergeCell ref="H4:H6"/>
    <mergeCell ref="AN4:AN6"/>
    <mergeCell ref="W5:W6"/>
    <mergeCell ref="X5:X6"/>
    <mergeCell ref="Y5:Y6"/>
    <mergeCell ref="AA5:AA6"/>
    <mergeCell ref="I4:I6"/>
    <mergeCell ref="J4:J6"/>
    <mergeCell ref="K4:K6"/>
    <mergeCell ref="L4:L6"/>
    <mergeCell ref="M4:M6"/>
    <mergeCell ref="N4:S4"/>
    <mergeCell ref="S5:S6"/>
    <mergeCell ref="T5:T6"/>
    <mergeCell ref="U5:U6"/>
  </mergeCells>
  <printOptions horizontalCentered="1"/>
  <pageMargins left="0" right="0" top="0" bottom="0" header="0" footer="0"/>
  <pageSetup paperSize="9" scale="15" fitToHeight="2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2024 год</vt:lpstr>
      <vt:lpstr>на 01.01.2024 (2)</vt:lpstr>
      <vt:lpstr>'2024 год'!Область_печати</vt:lpstr>
      <vt:lpstr>'на 01.01.2024 (2)'!Область_печати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Попова О.А.</dc:creator>
  <cp:lastModifiedBy>Мельникова Мария Александровна</cp:lastModifiedBy>
  <cp:lastPrinted>2025-06-26T05:49:43Z</cp:lastPrinted>
  <dcterms:created xsi:type="dcterms:W3CDTF">2021-12-15T08:33:06Z</dcterms:created>
  <dcterms:modified xsi:type="dcterms:W3CDTF">2025-06-26T05:49:49Z</dcterms:modified>
</cp:coreProperties>
</file>